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lectronics Media\Downloads\3. TARGET - Excel Dashboard-20260526T135809Z-3-001\3. TARGET - Excel Dashboard\"/>
    </mc:Choice>
  </mc:AlternateContent>
  <xr:revisionPtr revIDLastSave="0" documentId="13_ncr:1_{46B9D101-8741-4C45-AD4A-5B59F6B4374F}" xr6:coauthVersionLast="47" xr6:coauthVersionMax="47" xr10:uidLastSave="{00000000-0000-0000-0000-000000000000}"/>
  <bookViews>
    <workbookView xWindow="-110" yWindow="-110" windowWidth="19420" windowHeight="10420" tabRatio="810" activeTab="2" xr2:uid="{5B273567-0BF4-4B00-B90C-779B9CFDF0ED}"/>
  </bookViews>
  <sheets>
    <sheet name="TARGET DATA" sheetId="1" r:id="rId1"/>
    <sheet name="Total_Revenue" sheetId="2" r:id="rId2"/>
    <sheet name="Data_Visualise" sheetId="4" r:id="rId3"/>
  </sheets>
  <definedNames>
    <definedName name="_xlnm._FilterDatabase" localSheetId="0" hidden="1">'TARGET DATA'!$A$1:$M$4506</definedName>
    <definedName name="_xlchart.v5.0" hidden="1">Total_Revenue!$D$24:$E$24</definedName>
    <definedName name="_xlchart.v5.1" hidden="1">Total_Revenue!$D$25:$E$33</definedName>
    <definedName name="_xlchart.v5.2" hidden="1">Total_Revenue!$F$24</definedName>
    <definedName name="_xlchart.v5.3" hidden="1">Total_Revenue!$F$25:$F$33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4" l="1"/>
  <c r="S6" i="4"/>
  <c r="O10" i="4"/>
  <c r="O6" i="4"/>
  <c r="D11" i="2"/>
  <c r="E11" i="2"/>
  <c r="E5" i="4"/>
  <c r="B7" i="2"/>
  <c r="B6" i="2"/>
  <c r="B5" i="2"/>
  <c r="B4" i="2"/>
  <c r="B3" i="2"/>
  <c r="L6" i="4" s="1"/>
  <c r="B2" i="2"/>
  <c r="H6" i="4" s="1"/>
  <c r="B1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</calcChain>
</file>

<file path=xl/sharedStrings.xml><?xml version="1.0" encoding="utf-8"?>
<sst xmlns="http://schemas.openxmlformats.org/spreadsheetml/2006/main" count="31609" uniqueCount="185">
  <si>
    <t>Financial Year</t>
  </si>
  <si>
    <t>Suburb</t>
  </si>
  <si>
    <t>State</t>
  </si>
  <si>
    <t>Postcode</t>
  </si>
  <si>
    <t>Country</t>
  </si>
  <si>
    <t>Manager</t>
  </si>
  <si>
    <t>Category</t>
  </si>
  <si>
    <t>Buyer</t>
  </si>
  <si>
    <t>Sales</t>
  </si>
  <si>
    <t>Chatswood</t>
  </si>
  <si>
    <t>NSW</t>
  </si>
  <si>
    <t>Australia</t>
  </si>
  <si>
    <t>Bathurst</t>
  </si>
  <si>
    <t>Lidcombe</t>
  </si>
  <si>
    <t>Darwin</t>
  </si>
  <si>
    <t>NT</t>
  </si>
  <si>
    <t>Noarlunga</t>
  </si>
  <si>
    <t>SA</t>
  </si>
  <si>
    <t>Airlie Beach</t>
  </si>
  <si>
    <t>QLD</t>
  </si>
  <si>
    <t>Port Lincoln</t>
  </si>
  <si>
    <t>Berri</t>
  </si>
  <si>
    <t>Rydalmere</t>
  </si>
  <si>
    <t>Dubbo</t>
  </si>
  <si>
    <t>Stafford</t>
  </si>
  <si>
    <t>Collingwood</t>
  </si>
  <si>
    <t>VIC</t>
  </si>
  <si>
    <t>Mindarie</t>
  </si>
  <si>
    <t>WA</t>
  </si>
  <si>
    <t>Yeppoon</t>
  </si>
  <si>
    <t>Werribee</t>
  </si>
  <si>
    <t>Prospect</t>
  </si>
  <si>
    <t>Cranbourne</t>
  </si>
  <si>
    <t>Alice Springs</t>
  </si>
  <si>
    <t>Campbelltown</t>
  </si>
  <si>
    <t>Warrnambool</t>
  </si>
  <si>
    <t>Ulladulla</t>
  </si>
  <si>
    <t>Ringwood</t>
  </si>
  <si>
    <t>Frankston</t>
  </si>
  <si>
    <t>Nowra</t>
  </si>
  <si>
    <t>Seaford</t>
  </si>
  <si>
    <t>Ballina</t>
  </si>
  <si>
    <t>Rosny Park</t>
  </si>
  <si>
    <t>TAS</t>
  </si>
  <si>
    <t>Claremont</t>
  </si>
  <si>
    <t>Croydon</t>
  </si>
  <si>
    <t>Marion</t>
  </si>
  <si>
    <t>Shepparton</t>
  </si>
  <si>
    <t>Esperance</t>
  </si>
  <si>
    <t>Armidale</t>
  </si>
  <si>
    <t>Belconnen</t>
  </si>
  <si>
    <t>ACT</t>
  </si>
  <si>
    <t>Tweed Heads</t>
  </si>
  <si>
    <t>Toombul</t>
  </si>
  <si>
    <t>Penrith</t>
  </si>
  <si>
    <t>Mackay</t>
  </si>
  <si>
    <t>Atherton</t>
  </si>
  <si>
    <t>Artarmon</t>
  </si>
  <si>
    <t>Lithgow</t>
  </si>
  <si>
    <t>Woodville</t>
  </si>
  <si>
    <t>Hervey Bay</t>
  </si>
  <si>
    <t>Scoresby</t>
  </si>
  <si>
    <t>Wodonga</t>
  </si>
  <si>
    <t>Indooroopilly</t>
  </si>
  <si>
    <t>Harrisdale</t>
  </si>
  <si>
    <t>Mornington</t>
  </si>
  <si>
    <t>Albany</t>
  </si>
  <si>
    <t>Launceston</t>
  </si>
  <si>
    <t>Sunbury</t>
  </si>
  <si>
    <t>Chadstone</t>
  </si>
  <si>
    <t>Balcatta</t>
  </si>
  <si>
    <t>Nunawading</t>
  </si>
  <si>
    <t>Cairns</t>
  </si>
  <si>
    <t>North Lakes</t>
  </si>
  <si>
    <t>Mildura</t>
  </si>
  <si>
    <t>Hastings</t>
  </si>
  <si>
    <t>Burleigh Waters</t>
  </si>
  <si>
    <t>Altona</t>
  </si>
  <si>
    <t>Lismore</t>
  </si>
  <si>
    <t>Gladstone</t>
  </si>
  <si>
    <t>Thornleigh</t>
  </si>
  <si>
    <t>Epping</t>
  </si>
  <si>
    <t>Southport</t>
  </si>
  <si>
    <t>Epsom</t>
  </si>
  <si>
    <t>Bussleton</t>
  </si>
  <si>
    <t>Broome</t>
  </si>
  <si>
    <t>Underwood</t>
  </si>
  <si>
    <t>Dural</t>
  </si>
  <si>
    <t>Gympie</t>
  </si>
  <si>
    <t>Rockhampton</t>
  </si>
  <si>
    <t>Wagga Wagga</t>
  </si>
  <si>
    <t>Maddington</t>
  </si>
  <si>
    <t>Alexandria</t>
  </si>
  <si>
    <t>Horsham</t>
  </si>
  <si>
    <t>Caloundra</t>
  </si>
  <si>
    <t>Ashfield</t>
  </si>
  <si>
    <t>Joondalup</t>
  </si>
  <si>
    <t>Glenorchy</t>
  </si>
  <si>
    <t>Mt Gambier</t>
  </si>
  <si>
    <t>Geraldton</t>
  </si>
  <si>
    <t>Orange</t>
  </si>
  <si>
    <t>Ipswich</t>
  </si>
  <si>
    <t>Mt Isa</t>
  </si>
  <si>
    <t>Bendigo</t>
  </si>
  <si>
    <t>Dandenong</t>
  </si>
  <si>
    <t>Randwick</t>
  </si>
  <si>
    <t>Maroochydore</t>
  </si>
  <si>
    <t>Mascot</t>
  </si>
  <si>
    <t>Burnie</t>
  </si>
  <si>
    <t>Inglewood</t>
  </si>
  <si>
    <t>Fyshwick</t>
  </si>
  <si>
    <t>Castle Hill</t>
  </si>
  <si>
    <t>Noosaville</t>
  </si>
  <si>
    <t>Narrabeen</t>
  </si>
  <si>
    <t>Ballarat</t>
  </si>
  <si>
    <t>Type</t>
  </si>
  <si>
    <t>Date</t>
  </si>
  <si>
    <t>Financial Year2</t>
  </si>
  <si>
    <t>Full State</t>
  </si>
  <si>
    <t>TARGET PICK UP/ DELIVERY</t>
  </si>
  <si>
    <t>TARGET BnM STORE</t>
  </si>
  <si>
    <t>Dragan Novak</t>
  </si>
  <si>
    <t>Waru Saunders</t>
  </si>
  <si>
    <t>Anika Villanueva</t>
  </si>
  <si>
    <t>Kavindi Perera</t>
  </si>
  <si>
    <t>Clementine Walsh</t>
  </si>
  <si>
    <t>Moana Tui</t>
  </si>
  <si>
    <t>Fatima Saleh</t>
  </si>
  <si>
    <t>Alistair Taylor</t>
  </si>
  <si>
    <t>Lucas Le</t>
  </si>
  <si>
    <t>Veer Malhotra</t>
  </si>
  <si>
    <t>Giannis Katsaros</t>
  </si>
  <si>
    <t>Jedda Kramer</t>
  </si>
  <si>
    <t>Tiffany Tan</t>
  </si>
  <si>
    <t>Mustafa Ali</t>
  </si>
  <si>
    <t>Phoebe Murphy</t>
  </si>
  <si>
    <t>Viliame Mata</t>
  </si>
  <si>
    <t>Emre Yilmaz</t>
  </si>
  <si>
    <t>Harrison Quinn</t>
  </si>
  <si>
    <t>Marcus Zheng</t>
  </si>
  <si>
    <t>Deepa Thapa</t>
  </si>
  <si>
    <t>Isabella Ricci</t>
  </si>
  <si>
    <t>Home, Kitchen &amp; Household Essentials</t>
  </si>
  <si>
    <t>Outdoor Living &amp; Garden</t>
  </si>
  <si>
    <t>Furniture</t>
  </si>
  <si>
    <t>Grocery</t>
  </si>
  <si>
    <t>Beauty, Health &amp; Personal Care</t>
  </si>
  <si>
    <t>Toys, Sports &amp; Outdoors</t>
  </si>
  <si>
    <t>Electronics</t>
  </si>
  <si>
    <t>Movie, Music &amp; Books</t>
  </si>
  <si>
    <t>School &amp; Office Supplies</t>
  </si>
  <si>
    <t>Clothing, Shoes &amp; Accessories</t>
  </si>
  <si>
    <t>Caterina Russo</t>
  </si>
  <si>
    <t>Iluka Langton</t>
  </si>
  <si>
    <t>Zanele Mbeki</t>
  </si>
  <si>
    <t>Ibrahim Khalil</t>
  </si>
  <si>
    <t>Amara Okafor</t>
  </si>
  <si>
    <t>Marco Lombardi</t>
  </si>
  <si>
    <t>Lani To’o</t>
  </si>
  <si>
    <t>Selam Tesfaye</t>
  </si>
  <si>
    <t>Anastasia Vlahos</t>
  </si>
  <si>
    <t>Emmanuel Tutu</t>
  </si>
  <si>
    <t>Total Revenue</t>
  </si>
  <si>
    <t>Total Transaction</t>
  </si>
  <si>
    <t>Average Sales Value</t>
  </si>
  <si>
    <t>Maximum Sale</t>
  </si>
  <si>
    <t>Minimum Sale</t>
  </si>
  <si>
    <t>Total Sales for NSW</t>
  </si>
  <si>
    <t>No. Transactions for "TARGET BnM Store"</t>
  </si>
  <si>
    <t>Row Labels</t>
  </si>
  <si>
    <t>Grand Total</t>
  </si>
  <si>
    <t>Sum of Sales</t>
  </si>
  <si>
    <t>States</t>
  </si>
  <si>
    <t>Australian Capital Territory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</si>
  <si>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</si>
  <si>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</si>
  <si>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</si>
  <si>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</si>
  <si>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</si>
  <si>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</si>
  <si>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</si>
  <si>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Transactions</t>
  </si>
  <si>
    <t>Average Sale</t>
  </si>
  <si>
    <t>[Top Category]</t>
  </si>
  <si>
    <t>[Top State]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</si>
</sst>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-[$$-C09]* #,##0.00_-;\-[$$-C09]* #,##0.00_-;_-[$$-C09]* &quot;-&quot;??_-;_-@_-"/>
  </numFmts>
  <fonts count="7" x14ac:knownFonts="1">
    <font>
      <sz val="11"/>
      <color theme="1"/>
      <name val="Cambria"/>
      <family val="2"/>
      <scheme val="minor"/>
    </font>
    <font>
      <sz val="12"/>
      <color theme="1"/>
      <name val="Cambria"/>
      <family val="2"/>
      <scheme val="minor"/>
    </font>
    <font>
      <sz val="18"/>
      <color rgb="FFFF0000"/>
      <name val="Jost Black"/>
    </font>
    <font>
      <b/>
      <sz val="18"/>
      <color rgb="FFFF0000"/>
      <name val="Jost"/>
    </font>
    <font>
      <sz val="12"/>
      <color rgb="FFFF0000"/>
      <name val="Jost ExtraBold"/>
    </font>
    <font>
      <sz val="20"/>
      <color rgb="FFFF0000"/>
      <name val="Jost ExtraBold"/>
    </font>
    <font>
      <sz val="28"/>
      <color rgb="FFFF0000"/>
      <name val="Jost Extra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8">
    <dxf>
      <numFmt numFmtId="165" formatCode="_-[$$-C09]* #,##0.00_-;\-[$$-C09]* #,##0.00_-;_-[$$-C09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general" vertical="bottom" textRotation="0" wrapText="1" indent="0" justifyLastLine="0" shrinkToFit="0" readingOrder="0"/>
    </dxf>
    <dxf>
      <numFmt numFmtId="166" formatCode="yyyy/m/d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D6253"/>
      <color rgb="FF016BB3"/>
      <color rgb="FFFF361C"/>
      <color rgb="FFBE4A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[Target - Sales Dashboard - Data.xlsx]Total_Revenue!PivotTable2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Jost Black" pitchFamily="2" charset="0"/>
                <a:ea typeface="Jost Black" pitchFamily="2" charset="0"/>
                <a:cs typeface="+mn-cs"/>
              </a:defRPr>
            </a:pPr>
            <a:r>
              <a:rPr lang="en-US">
                <a:solidFill>
                  <a:srgbClr val="FF0000"/>
                </a:solidFill>
                <a:latin typeface="Jost Black" pitchFamily="2" charset="0"/>
                <a:ea typeface="Jost Black" pitchFamily="2" charset="0"/>
              </a:rPr>
              <a:t>Sales</a:t>
            </a:r>
            <a:r>
              <a:rPr lang="en-US" baseline="0">
                <a:solidFill>
                  <a:srgbClr val="FF0000"/>
                </a:solidFill>
                <a:latin typeface="Jost Black" pitchFamily="2" charset="0"/>
                <a:ea typeface="Jost Black" pitchFamily="2" charset="0"/>
              </a:rPr>
              <a:t> By Category</a:t>
            </a:r>
            <a:endParaRPr lang="en-US">
              <a:solidFill>
                <a:srgbClr val="FF0000"/>
              </a:solidFill>
              <a:latin typeface="Jost Black" pitchFamily="2" charset="0"/>
              <a:ea typeface="Jost Black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Jost Black" pitchFamily="2" charset="0"/>
              <a:ea typeface="Jost Black" pitchFamily="2" charset="0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Total_Revenue!$B$10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Total_Revenue!$A$11:$A$21</c:f>
              <c:strCache>
                <c:ptCount val="10"/>
                <c:pt idx="0">
                  <c:v>Beauty, Health &amp; Personal Care</c:v>
                </c:pt>
                <c:pt idx="1">
                  <c:v>Clothing, Shoes &amp; Accessories</c:v>
                </c:pt>
                <c:pt idx="2">
                  <c:v>Electronics</c:v>
                </c:pt>
                <c:pt idx="3">
                  <c:v>Furniture</c:v>
                </c:pt>
                <c:pt idx="4">
                  <c:v>Grocery</c:v>
                </c:pt>
                <c:pt idx="5">
                  <c:v>Home, Kitchen &amp; Household Essentials</c:v>
                </c:pt>
                <c:pt idx="6">
                  <c:v>Movie, Music &amp; Books</c:v>
                </c:pt>
                <c:pt idx="7">
                  <c:v>Outdoor Living &amp; Garden</c:v>
                </c:pt>
                <c:pt idx="8">
                  <c:v>School &amp; Office Supplies</c:v>
                </c:pt>
                <c:pt idx="9">
                  <c:v>Toys, Sports &amp; Outdoors</c:v>
                </c:pt>
              </c:strCache>
            </c:strRef>
          </c:cat>
          <c:val>
            <c:numRef>
              <c:f>Total_Revenue!$B$11:$B$21</c:f>
              <c:numCache>
                <c:formatCode>_-[$$-C09]* #,##0.00_-;\-[$$-C09]* #,##0.00_-;_-[$$-C09]* "-"??_-;_-@_-</c:formatCode>
                <c:ptCount val="10"/>
                <c:pt idx="0">
                  <c:v>170043</c:v>
                </c:pt>
                <c:pt idx="1">
                  <c:v>197252</c:v>
                </c:pt>
                <c:pt idx="2">
                  <c:v>181768</c:v>
                </c:pt>
                <c:pt idx="3">
                  <c:v>311098</c:v>
                </c:pt>
                <c:pt idx="4">
                  <c:v>271374</c:v>
                </c:pt>
                <c:pt idx="5">
                  <c:v>222046</c:v>
                </c:pt>
                <c:pt idx="6">
                  <c:v>50848</c:v>
                </c:pt>
                <c:pt idx="7">
                  <c:v>157022</c:v>
                </c:pt>
                <c:pt idx="8">
                  <c:v>171431</c:v>
                </c:pt>
                <c:pt idx="9">
                  <c:v>123014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5-48ED-8EA8-1419D0804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9465935"/>
        <c:axId val="1789444335"/>
      </c:barChart>
      <c:catAx>
        <c:axId val="17894659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Jost Medium" pitchFamily="2" charset="0"/>
                <a:ea typeface="Jost Medium" pitchFamily="2" charset="0"/>
                <a:cs typeface="+mn-cs"/>
              </a:defRPr>
            </a:pPr>
            <a:endParaRPr lang="en-US"/>
          </a:p>
        </c:txPr>
        <c:crossAx val="1789444335"/>
        <c:crosses val="autoZero"/>
        <c:auto val="1"/>
        <c:lblAlgn val="ctr"/>
        <c:lblOffset val="100"/>
        <c:noMultiLvlLbl val="0"/>
      </c:catAx>
      <c:valAx>
        <c:axId val="178944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C09]* #,##0_-;\-[$$-C09]* #,##0_-;_-[$$-C09]* &quot;-&quot;_-;_-@_-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46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Sales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rgbClr val="FF0000"/>
              </a:solidFill>
              <a:latin typeface="Jost Black" pitchFamily="2" charset="0"/>
              <a:ea typeface="Jost Black" pitchFamily="2" charset="0"/>
              <a:cs typeface="Jost Black" pitchFamily="2" charset="0"/>
            </a:defRPr>
          </a:pPr>
          <a:r>
            <a:rPr lang="en-US" sz="1400" b="0" i="0" u="none" strike="noStrike" baseline="0">
              <a:solidFill>
                <a:srgbClr val="FF0000"/>
              </a:solidFill>
              <a:latin typeface="Jost Black" pitchFamily="2" charset="0"/>
              <a:ea typeface="Jost Black" pitchFamily="2" charset="0"/>
            </a:rPr>
            <a:t>Sales by State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regionMap" uniqueId="{B5145646-7D90-4B97-ACD0-3538E4816975}">
          <cx:tx>
            <cx:txData>
              <cx:f>_xlchart.v5.2</cx:f>
              <cx:v>Sum of Sales</cx:v>
            </cx:txData>
          </cx:tx>
          <cx:dataLabels>
            <cx:visibility seriesName="0" categoryName="0" value="1"/>
            <cx:separator>, </cx:separator>
          </cx:dataLabels>
          <cx:dataId val="0"/>
          <cx:layoutPr>
            <cx:geography cultureLanguage="en-US" cultureRegion="AU" attribution="Powered by Bing">
              <cx:geoCache provider="{E9337A44-BEBE-4D9F-B70C-5C5E7DAFC167}">
                <cx:binary>3HzZktzG0e6rMHh9QNWKKjisP8JAL7P0kBzu5A1iNBxi33c8/fkwssRuDNww+dsnTkhepWZ3Vlbu
X2bW3+/7v93HD3flsz6J0+pv9/2vz/26zv/2yy/Vvf+Q3FUvkuC+zKrsW/3iPkt+yb59C+4ffvla
3nVB6v3CCBW/3Pt3Zf3QP/+fv+PXvIfskN3f1UGW3jYP5fDmoWriujrz2eJHz+6zJq2nr3v4pV+f
/6Op6vIuDu6eP7v7mgTpJsDfB/c1/fX5x4eqfijTZ0d/5CGtg3p4N+QPvz4/+ePPn/0yJ/fkaM9i
nL5uvuK7BpMvhGlKpixu/f7X82dxlnr//Jwy9oJqqoQS4vmz36m+vEvwzR861OOR7r5+LR+qCuw9
/u/iT5zwgj/xj+dn7imoMuf3S3SyiZl/vH/k/pdTIf3P32f/APcx+ydHcpxf3tpHZ453wgvE+DZr
av+/IkROXlCiieaKnUqPyxeaT/Iz2R/CPZbhD5xoWYJPfuCEZ7D8V5Lfn+aXPnPu8qC+i5+9eyjL
oM7K4Q/b+A9YJGQmtDYtRcSiRQrrBSFMEja3yJ8937Joz//aTM7/cN79hQz15UP37HfN/ngXP1T/
SdnCm5rSpFr/U7T61F6Fgmw1hS9WZPqL/kH7d5/7AwdbFuqTH5jJ8eXbj38lOWZl7U+B879hptR6
IahQFqVk0Uw5f8FNAZdsypkQf+hU/0KOC78xF+VfySIRhR/SKr5Lv/5xl/8BR4vURpqKmIJZj8Y2
Wdtx6iPECymkRbn6g+jvVvjvHWZZcMffnQns9rD5C9neu7squUunbPY/lqoK+sKCSQnO+e/y4jN5
mS+kJankeuY2/52zLIvr+zdnwnr3j7d/IWF9QJ2Rlf9RYXHzhZaIZSaj/8q4OJksT5lLmem/c6Jl
kX3/5kxkHy6d/+9FdnJklAz7Ei7v2bsMueaaIf0/KWmObfn+uH79ibJTMU0QH+ly9BQvhEWo4lw8
qs/Mov9MTk9v5fRIy/px9NWTP35Sgf93Kst/LaI/S/TNXX23faztjwrP858+sglQYvbVE797wukf
d3b59dfnFAXjn4DB9AsnNf7RXf0u+T++8nBX1fiytFB3WtREiDQtyacf64BV4BPKXliMMmFxbSEL
mkqVdMpZgDjgO4Lhq8KklpLEUgiv1VQa4zPBXyiBukdJjcSKcqb/xFxeZ/HgZemfd/HPv3+WNsnr
LEjr6tfn1vNn+e9/ajqnRgqtQFvDz3AomuZIxPL7uzeAdfCH6f8ZPVdESrbsEGlqB2TrBVdmbI9O
Rl+WxbUhpH10OQv0zAV6UnBgKRYDCxY5pZcLEUqjGOgBmNImjL+w5L6k4d7P+Aqh6eBzxqSlmZQS
t4SC4pRQosqgH1qPHdJKXxZB7mjtO1GO/OJPWS+ws0BFTfFWKRP/UgRyOr6+uCVcZkkmDl7fdu/q
wc2dmARqE8UVvzhPCuowZwikkExzUxLIfkZK9WWYenEpDkXHtKNUPG564bs356ksyEcJyqSmnBKg
XtMpjvShzVhOkT6IQ9oVwYa38l3jdf52zHV+M7SVWJESW7pAiVKOMi5QrbMZV632jEIzLQ6mIA1z
jEQl77Muo6HdB70X4Da5ju1Alm1g664lV1HklXdNmfTRpsqsSm69TrqdbYixjJ1W5equCbvc21FZ
G749+mH4Luvr0Qk4Cb/5RdkFmyBl7WcvUKx53Q6ddRHmUSS3UY8PV9ij8MFPhGYSKqGJigq4gdPr
bKqOCG9sxIEHxN/WtHgposDb+IYWF2RUTu8arxLRfMnderyKK6Oyi1Lzw3mZ0smoZrZgmVOZhWrZ
NCHd01OYuVuYdYtLZtygG9YTW1j1TaiHwK6GcGeQYivz2k4tcumXY/gTl2ABX3sE2EwGlO2UvMgU
cWs+yoOI8szhXj7cpvRNVVbjVtR1fAhCsQF0V2wsM7yMjJK/kqo3r1Yu4akoNHIti8F1MgvKNjtF
rVmY1EEjD4xGxSezSd0LovTntg2ji4CxbjvEJLpphrHZG0Wdb6kb0Iuqj43L8wd5YscIAvD5inAo
vVKSnd5Gzq2Kdzozrs1oMPeDpfq3o+zcFcf0VOYgIwkgaUgdxkxQCBwbMhe04hVrjOvS2yh3vOpV
/tWKjNHmJnH80M/tjuoQ6hbceMjjzznFJQ4lwFZEE+A0is9uus9o1JXeaFxrelXS2O7ML+cJTE7h
RJ8ll5xrKbXgJoVLPOUtixVtrMqyruuWU4cG8q0wyl1QsnAThm504enY354n+cQvzkjOpFbpskyq
SFnX6lVcfKbsvY7eV/z9eSJPnOGMyExmXeR7bZuZ1rVHvnTpnaSXXXx7nsQCH8hDGCNEUlyemsVf
ws0qMkTgHwxjdEJPOxZrnN67bXm7O09pQQtOKM2E1FVhStno+4eGurtM6n0T9B/Pk1jQgympMicQ
STPCZt610C3rkyL0D13e+Pt2LC515FXb1DOvIzcfbio/ICvObIkrhGFtTg0fJtSMqzYemrrIa5D0
yn0xdJ9LU70+z9UaiZmqtaU3FFkBEuVQ+jZXpWfnci0Pm2xwZkIKHSt0PYglkUrOiNDRbcrcbfwD
Y7eu115pYz8g0NZQg9S61sXbWvPNeb6WVE9JhUwXRQsDen9qtQ0ZChZzkPTYDfHYpHVGdxtU3s+I
6DuduYrT3ApVKzv/YEblXnS0tf0h6VeIAIR+en/I+CwA0VqTCcA8dq8kdstAtiBCX5npNhN2M8Sv
2nDY68Q2irU0aVFaR9Rmip5EkRqDbPAPiZfsWZNc0ZJ8TfzBziy+cUNql1XuyE6tOL3HmPhES47o
zrIzOpitEbmgW/pvSFHvK6vZeMVVHto+Y5/aYthEnrQpLe2gaZwkuvbjB8+/SCrXCYwvXXmDvnLX
Cnv06huva+0u24ZmtEusaF9xue+zepNqz6bGhVcOP+Hpppz8DwlNEjzKZGuiCp3ExD/knb+jiPa4
wk1vcFsmd+cVe8kNHVOaKXYna7ORA3TBb25Lkr8sRv+rV370Ap/ZRlMBcjkXXdlkmk+EojQgdW0S
pqfa8Jix1mqMTo3cP7QysEd9gba9VX2hY2mPQ/OZt/qdhyquLz4Z4SaRthvfhnlq++WwyUa1adKr
sL01w8HhyrW12nkyXrGNhTCm1NEBZzfvho1PSm3B82extSNI/V42PfEdMQ5rYXnJV2qCRAAtBIJq
b2YYAelNmjfUP8RZXG4aKUy7ESK5PH/lS57rmMrsxofW9N1a9jCD4K5qypvO+FIP4iphycrNLbLD
GJRJYqgCqN+paMO4khHKVv8QkXd+nm1aNq5QWJKN/pMCyv9TCgEJx65swUptxHZklbYub38mj1GQ
BSNcWIIwPpNKk9XDWAajf3DprTfwi4wUjsHzlYJ4kRU5JdEoV5EPzljJgjzlee3CBUP1jfZDPn7p
8pWqYZGGOY19MAKY1po+P3IizMyIGYSmfwjTG3fkTlTtQ1msBManVaLkSh9Rmd0X5yM4LPzg0LOU
2Ekt2KYyPf9ydL18G4TsxuT5pzzonMqTn2VVJ1uPl/3KKZa82PEhZkreS4+7goHVsa8Mu4iFtRn6
gNvB0EtbG96WZN0afLJIUxHUxsAUgGXOsik3GEgRNRDhZTK0dpv1th6FI9ir4c1PWPARIXYqR9mb
TdmqySW1jW3wOwnEBkFqHLqVW1x0FUeEZil8OFUtba/9Q2a9rdvc7nXjSH6l83x7nqNFzVSCk8cq
EkXbKUeIbRbvAHEcUuO9F6ptObw3grUEYJEbTVFiEQUB0ZlONKzgXWmEwSFk35Q32lH40tLxRtT+
SlCji55PA++UU30OWPSUnb5JDVVWQXBouWkXQ73Ryb7obtLfIh/ARHrROyS0R2tD0l1lBbaxIraF
29TAuyTQdGTFljkjH3VxGKh+YtR6X/P3PuqvNVeyVJGf0JipBitJnfYSNExh7JEFqytzCLb5rh7i
i6Go9kb81dBsRU0W7lVTCV+MFpMGHjBzLY1iHRJVLzhot7sNC7mhxPTtH1bFaR5Dg4wlJECmU9m5
qqmNKk2Cg9vIHUpjg0fb0i1WVGSRkyMqM1/RmEZY9zwNDr4b240qbAv42XlGlkgAH6ImMfEfxK5T
RrKi9Xti1cFh1DdNWu681lyhsGBQKFSBe5tAcAH7z3TAav3Yq9MqOJTkQ8Buuj5747MbTuIVyG9J
n+EaGLfQPcJw2+yyAu5WflxI6LP5IJI3Rve+jtfSvIWiBH2D7zRmNpNVaBmEsQgOwh+bKy/ihdNk
It8DbL9KcvUxtKrolujitgujtfJrjb/ZPdYjKYymBe1Kv7baD6H8XFvfzisDnX5jlmef8DfThlEH
tO8rMzgY1xU19/LCHOyxtV0vtPlDMhS2onvRdDZKL5WsXe6Sohxf7nQBR4lHzXjX+B0PDlET20O6
LeTHICG2Fd2f53KRDrojknIEf61mdMyUGj4fFcLIYHVbWQVvzJINdlVG3Al6oZ2fIWch4iNiMTon
pyJhJAWDO1J+bFdevjHrq7jAoC9bu8CF1AKIN6bEJHuEamZOqReiaEoFb1tS30YeysLOMYNmI/rS
Tprr82wtha8TajN7o4PrFk0IamO5UR8To7TL+JaONhomfnXdhNzO+/ddBqeltl7k2cMgVm520RrR
FSIcaTfjc0An7fPIpQqepfdQZTM0A5xm6LRdklZsSmq5dlzwcVMOUbfP3Lx6c/4GFg3yiPxkTEf6
ahWM1nS6bsMa7CZQtmu8XwUvH7OAuUkKYk79SsUEBjxPqYyJrw3SlJNbq23DeFW0AbT0Jkw+BQgK
VvlRvafZJXKJDfpDK6XAAuKjBSVoxqMvxiw5s5SGmICS/CY4fBiyyvaDzI5b38mia9XzHVc/Ud2c
kJsM9+hCszD0krgEOdLHtlS3cfkwhh9+XGjHLM3SO08YvWI9aOTtVZbdBc3tIFdubTHrEVTh1iwY
IxMzPlyXtlwP0MvKbxwkeHbmvfFysgkb42vj5weSjq6Ttpd1FL08z90yaQZ9YdYU0+ek8y7mNJsC
VJJ7/NIck8C2uqbfBDTXe0Xi1vbcotwDraIHXlbd3kwSb43/SfGfqCwn6DhhoJUpPQNDQiMOCkIJ
+Ge3mTlku6gpNmPLsd9Q3nDcPTfGywkE4znZxsa+7S6DlKx0dZesE6XCn4eY4QqkLksvEH1wKOiN
VZY2qW5XmzKL9iGEqbSa8vg57KplFbVxnSEdKGnkpK5lXkrTS7dNPMrLKG+EXQ7DNZG5uD8v5yVP
LwRyHAEcG/nnLE6bnUiyNgbhOo/JFW3FPqR0dHRqthvlSb0Jin64PE9zMTlAuSCRUsPbkkeQ7sg8
m3xow7gp4G6lcdMU76P2gvFtVtc7amwsoGuN/uBGYhvQeAuMZNt+Pn+ApVRVSAEIENOZ1MQQyIl7
6GrtNmY75dyhe6NqsUGzZSWiLCrNEYmZ0ugwMM2yQ8JNsg9jXjgjueFmsVI7LGrNdyJzEKf0fcKU
DyJGkn9CrhVGb3vV2EkV3LbBfRyv6MpSugPl1FKb0wwkmwcQ1xXlYOXgKbkah8GO4ytgp36yEg0X
VdJEkkPQ/BfoUJ1Kp6WjLlwTKtnrwa4t31HySyzTDQ3W7W6RJcXQ2EcfByjYLA2ncVgOcQ9aYa+d
IGBOnX3L2bCV3ZorW1QIhQKPQWBw6TNDs7o4r/MKrjyLK7t3v/rDjjU7La/H2HUuLZ07aB0FdWoL
03GR+Zhpu+uGr+cVf+0Q0+dHhpfWCsGEwvDC8M4vA6cOrsbgt/M0FpUSmMdU0mIyis5oJDr3CUYF
goOFtEnqiz6kjl+89vydynfuuEJtmaPv1GbK4rnRKIsSVaf00Y4vN0lF7dy/Pc/Sor84Ymke6lMR
R0EM2dWscEz3i5f/lCUfUZh5JMUxRpNVuLS0cWrzjZe4W98fd3HbO9aHcvRWvNOjEJ4E1iN6M/fU
9Cose7cFYhS6DutfRVFhh9WrLLicGhtNcJX3WWRL8iaUyV7yZuNnte1BI6O10ZKVu507lcikXRgk
4NyPQydUt64b2eelt6giGu1mITDIA5TlVOnH0bB8FQ/wkkHzrWrUeDma8lPa82wlZ1p0JkeEZppf
dIXsYxOX2kd3NIkcrIvafpLYblutsLRGaab11C0FZrFAKR3lRcGyKzQi0LTfpNnd+btblM4RSzPN
12na5Lzu4DBGr7MD8yEKyjXdX5PPTPcHkXRZ2YDGqN4nPt+m1W80SrbnGVkjMlN4DG8q7hOomYZQ
Ivcb+uerSdyyVLDQQQTyCq1n8iehqBLRQ9ESGu+7dLSN5NtA+kMdrCjaMjPfCc3Ez73Ut4SHG1OF
eZ3wBz3orVHqFSVbjMMaaS9GNIVkj1ncUbDI605lA0Py3XtSXTNUxTZGcjM7pHJbxgG91h4NVxzT
Mmffac5sNYsLjClK0GzaO0KHLTQu7/MVIosRygKKiBkepBhzh5ATz0fFPaKqyL5FMbfN9kIEDy1x
SnPXp+TyxzUP68+PM8mmac21Iq3DJrR6C8i1n5J9kRlik7tht6+iLF4h9dhSmLt1tMMEFiPQQ8Tk
9Kmrq5qobARm7zBgM15UFrU1glYUbys/22f53qp3UxHZRdU2aoeNGm+lat7WjbiqSO1EBonssR72
5/lfsgqJpRqMTTGMLMuZeTPdjlYW4UxB0G+QytH0W1obdt9sz9NZclUSs8QS09HT3NzMKLpwyOte
x+Eh9t4M3je0dM7//pLWHP/+zBWGvgtEyEjCQ5ZiTsW0OY3syPuYD41TIkCm0eY8vcUKHDPEGAPE
CiBw7xlBP5KiGOuJIasrdmURid0YmdwO+0xdeDmL7Cq2PKcwI8vOvT75NFiYBT1/iCV7nKa1MOgE
ONDUc7epojqTJpim3gfmEQeNHcP8cJ7GkuBMLak1jfjDzUyfH/mZKB2bemRZeEjj5H2Fat/GsFP+
E84MLtnkDDgCwQzrKZEiKIYhG9LwUFSpcBritw7BbMumzfP7Km8RrC2z/wk/gwajqZF6YE1h3j4C
XlsOJBvCw0BuvOp9K2Mnyj5TN3GS5GawshUWJ1nMjV9NE8IM1Ywg8+2AILaAuPtNeNCh+pBzmzWf
Q3bRpxdB776m+WvUnyvasUgR641McAxEolQ7vdSMkyA2YjM8tNUWOU+mU9QtQ+1kwgOUqWyv6D8V
Uu/O6wt9aomCcEzYY7IdnTm0aE7JVjJPcr/3MLtwr3Yi3hTJNY2d5jf3AQhNTx2rPxQDhtccTLy3
0dVoVo6PYQ1vFSZfgFRxEqxJmBqHmQZqT08y+KTAkwmYyos6lAR1sBkvjNJ9bQ7FJZHvu/5hSHOn
KwuHG+7LoTFXJL54EeiDUWqhWcXno+lFrszBHyv/gFhge1Fpd+j/trR06m0tPqOLtULvaUaA3RnE
efhXChhXztiNVZ6WWJfxD4WqnKD9UuW903b3sbnzk3AlbCzRklg9UVPvFes8M7Ahzo3EzzwMHfA2
37Lk7fjOUCMGb+1E/DC+J9DkwxwihqAwbjMfuLEaX/lRhgBtiG9RiCQnvqJRsOILnpqKQJcXQzCM
MbiCuf9JaG0EYwKopg7QVkjeF33oWHeDeWekD+yj1a1UrAuaAXIS0Bai7tTFPFXMMmG9rAZg/VkX
o5tgbLj7Ubg7Fl3qzELC83XFJBl+79T3TOx9pzd9fuTDDcw/BGmFMpya8S53qdPm8jL21V7T9gPH
lKrXfxvrL8ZlHNT2GuKwgCeeUp/pZenrvtMDYA3DNy6U7u1sdHeuyq+q4CqM3Burkdsq1xduV+8Y
yTZ5Kx3k6CvWsRCwcYypsYKdFWwePlkyIq7O5IR8mFZ/yWrmCPJlCD8McbCv4srh/PPQeHbL12Lb
0yANo7QszAYDz0TeN0sU3IRQz8pi/2CZka2t1kbrA13VNRVeAA0wtI3Rumn8HfjfXIcBpwZyiDFb
PQ5fyd4nm9wfnEj4ji+oPST2e3lp7sf2IjXsrFppEi64A7hZgOMKE8PTkzOnCjY5iGLwAqBK6p72
lR2H78rywQpfh+H9ii5PnmWmyyekZjmPVo3QRgdSRXcXDg+ZfBkkmW16b9S4F+aVq3dZ9nGF5oL9
HNOcoyBiVDRHswP2GlV29dKXF0F2Hbr7/re6fONLYePfwgLCtV8hvMQsWjxARQBKogie3avnlrju
HqbjxwfRPpDiLnqoCHe8qHF0/U5ob5cYa8X405IAs3DYmYQosSmHZP1UmG5Gy2boUb/25XYCXl1t
YWdydFi64gYXWsunlGa5pY6qkXkTzpWMjYNtNqP6mJZsi5KIW9iddDIjdgZy7ef+a8aSvW+9cYf+
h8dJcIZpKgZ7D7DTR7dx5Bv7yh1DMnHbGgZ1SqPLbVdhHMHkYbYSZRZNFDUDwawunDGWO05vdnCr
0U/oEGClMnMEry/i/JWXoAV6UQgR2UJ/oAJblsrdKJFspy4ei6ODH47bkrkrBdNCyAPf388yu3uT
tSFvMvTNUkB6eWrZrnUXqdI2TWWPTWKHfuCsos9LvvCY6CwltbAENJXb8ME0em/letOlaqe7h/Nm
s8iahRaz4BjaQlVxes1VbkqsLFgw15FelHrPG2tT1+ZGi/Ih1JtRcCdsyMV5otN9zf2SImi/YM8I
qea8I5ulbWMSnwIbiTGU3+bCcBLOm5UotmSbx1RmwYRlhqeLDuAIM+J97bOLprjlHYCBtf75IiEK
x40NVXS3yfT5kVkkvWwbtzGgHgC6thgey/eZVN8EDHBHK0+vZHmLtwdUQGCjD03t+e5RPUrdFZnA
zs6AyZLxdsiazXn5LDI0rdYhPZbYL5ipXtRUmNsz4MOTwnK4vKEk2xre1Sr6t5RnsKlb9Qeh2c01
g5GO/USI+vKgEn9b+MwJ+/YSKP6GVq1pB2O/I1Z4D1jg8/+OyZl69Fx6ZT3FYXO8CMddEb/Os9Cm
3rCihoviQl0FyAh9WiFndHSOzTRXYk8D+ZSD1RCejNvznCykyNgVwN7bVDyZKGpO9Y/HZRdjMQFz
9izdoInpIlM26ae4DnY52sGqXwm1k/ifmK+pKOSG/8KY7Cm9weBtiI2+4DDUb8K231RebLNhbV94
UQmPqMzujcuUMCPDUHj3LasjW6lbTPaP+d35u5t+5Rwvs6whRyaKtXDw0rPSjuJiW/TXUf+yDxsn
D1fktMbRTE6JlaKbignjQ5NXNzocrjL/oS8+srB8c56pRUJ4HQIQJQZuyHyKuomMltYEql2QYSOK
D3TgNxXZ9F65EqUXNeGI0Cx6YDaplN5UC1Y0R+JMp/LMkl/ctJArIWNRTlhVxAyRNS0NTlZ25GPL
JKdWGkFOWN52Bn4VocX2rg7RkxKZ/+389S3a0xGtiesjWhTTkP0YYqhCiWp81aUu2SeDflUr+lBW
KtinyfCbScZsxawWpYa3PDScBYDKuVnRiiXCb9DBV6TOtsrD2kCWum9TIbGf7Yf9z/glC1iBMrGg
LeaDbNVIBlFIkIsVgEqZRYjE2OZa0fklDQHsq1FI4tET/J/TuxxLN1d5Hv8+vwYbrvntuotdIzIz
rCDSSaunEZWIXtWyxDrkjZmtPeKw5MenGXqOl1hQFM/BXTcvMKZtAYioFC/e0rYobGmE2Up1uND4
EJhU/U5mpnyh14h6SJH24TWg7CINC45BtfhLXIbJLo6tEKOydNh45dhse6sxty6LyKZ1DX+Tmqa5
bccosbvY5BfUDyxkpqN3hfc9VrcYJthl7jePjzkp85GN9B4zf5+gKZmTmR1a7vW29/CaAJcXWlw1
7jW3IgelWL0KQC25AqBcpuJCaWwLzUhzicdAghEIDZKFa4zP6W0p0i1er0kAjfivxBisGOZimjLl
dprCp04o6Smz3YB2lDcgk5R5bm3zxsg2SUcy20i7aBuxMrKLxkudVKMgyuss/1zKLP0JVzu9pIBs
STwa7ekZ4rAzG99lCB70C7bcrLC0/ei3H3d8QKKxSIfBVqXlzMmmXsQ65kZocKkNYVcFrzYGqub0
C7rxXrXS+n1E7p6o0BG12a1SKzNJyuEaAkZ2ynXIMCDLHG7R4Ni2db4zyi8JH5DQNFvNqsvzrC5a
s8R7GEAysYU+T3HddoBqGXAZvZtsKMvsMVhL/Cav84S/IxIzPTX60RhUBwcrim4XsWDH6HU1NBch
eZfxD7K3VxOzRcs4ojh9fmSUtexCg49gKhT3cW9o2/KjDV612VSD/xDS3fkrXPS6R9Rmrj0hBtPd
CG0JMTg7FuWryec2XvkToANCojCxwY3XRMhMTVyqWxI+TrRHd0X4WxherW8JLOoi0nNMCU/YIwLi
6c016K3HPgG6EofNdZ1lTpi8G01McdamHStha95hY9xHXRw0+yHRa4jk0l0CPUJLjyNSCjK7S2oW
Isg6lJCSfYsx/gLkvgHp8wJbyGvw67hDRGM0c+ZujPMkIGkGImWLPg6v7LzZxyHfoFLeZH5md+mK
kS1YAAgqCzWkCdc5D/6YJRiUS9GqxFyUE7rhK0EQKRieFxusD1IGVw25qtVaL2+yq5ndYfwRi8eY
smZ4J2vmxUrDLIvGLMJDaQEwMk3jXRVEN7VRuJuUqPjH/TK8COacMSWIZwbkrD+RiaiPRR89Nutj
9MVyetPpFfBvwa5PaLBT7ZRhislwNwwPNbpig3CvIjXYfn/TNR/KQG9+QksmcBxPNQGBn7fG3A65
Cffa8CDGx+ZuUtuFFP6OuSTeZaS7MwovQ1FpPpynu2AC6O6gjsXmCmQ3T38zJPbEirvwYHX6xnPr
a2Cobb8yvLrg9pGG4jUkzGwDfCIz3ajMtiGWByKKYa7iIVNrG6xLyodxcCzcWdPE79xb9bSSWNBS
4QHPgWisiAc7EzNzqfvm/GUtacQxmVlsqXjqolpAvzqI8XxGvGP6kl0EZbIR4afzlJacxjGlWUwB
EFPwcgBDatgZbZnaMSGfelmg/UPtVG9j/uPLYQJvVn2/wpkvTAVwZUJEeODWnVQ3ZrBtC9/GasT/
jrHJeR0FS0sNdYUcKDx49FJ0eLnFyA4TwhB9iIrSjvNyxRku6vd3tubgedhyWSuXQ79H9O2UWznV
9Ppbk3w7z9dSLMP9obWEVRMANPPRqTGSVpQaLmYZUszUqOQz4+ySdOXLMKvvi3bXkofyQfoAicaM
rD0ssagu6HVjahDPMaENfXqrpduWbsUNzBZpjGVVeboxaYo14DC2c8W2xYg3ZO7PM7xGcgZC4KEf
d+wSkOwofRU3/qZP8WxbiJcEqupSxPnW97KfcMhTR/8PLmduBC/5pXnLougQmaGT+6a3KxOe2VlH
Dbv044uka6MVkovqgxxoqg7xlsa805SPeEqynMY+Wbxt0HgNgYlV5gq0vEhEoRGAdRY8bDV/m6k3
qhyrBQDmRXOHKTu/eb/ayFqUFoqpaWMFD7aYM+uOcz/Ec5moY4KOOdGAdSDym5ujlsIgGrtg7kp4
XraGI3ozM4+MzE/TAvTyILz1is4e8ys93tBg17JqS1xmJ/wyij/na1Xj4l1+JzxfhLKMgmCRnAMl
pZepwFaZqbdoB78+r/zLVDAMNoVM2NvsOnWduFXQm5jGAAirsqsyLvH0zf48kaWoiafiyLRbgtCp
ZuqO58NUUCcgEkp6iMr4uhXu3XkSS3xMI1BA+PDsAh6jPfUbJvO7qdQHhIOp5iG9E9Z7vAr2EzTw
gAumwHHiJ+3LVCZZI4MA6Wh9ZWA3KxlKOwTke57KUgaACdE/qdBTTrTX4q0M04OfL29TPm77Gi9b
JVfSkCsB5XG5a57oHlOa+Vqzj10vyWoESt8rL41YJnaP0aKLuvH7bRnk5cbjtbolBl50K0Rivg5Z
fFt13WfVKd82vLHfZ9QL7FzobOMPQWGTsRnt3id4cLXUH7XpYWE5w45yxT3rsggDbGQFsb9Xfd0c
agxb4+lAVCmtV6298rCoDkg+p8FmdIDnUwRuzvEUBkDPw/8l7cx63DaCLfyLCHBfXklqGUnj8dge
2/ELYTsO933nr78f5+ImEocQYd8gAQIEcam7q4vVVeecmqLIMZJmR1odGlsfq1c8yZsdhBAJ6wZS
Kmiw27NSvInHkg8wVUv2AFRPljI6pprOyH19N8rRi5x8lNUZpwrup3oO9OizFJVOp79Xsh9tFLhT
nz/U/TsUU1PzGRj0XpRffEF2tGzXJO8EdJZsnHp/38PWaoTKnMQiX0rzlJzi9menEVx9MShIMotz
1KfPYQcec8oftCByxXG6jFHw2KSgerMysOwuQGA1bw9lXdu5EbqyoZzGUN555ShuRNvVY7v6YYtb
HCt6VNQaIFu9HZwhKuzwVKve8f7yV6MRRE/Ar7OWyZJ/VpZjyWFWJG7Dh8iKHFHciEWrN/jKwLzK
q8wwqMt6FEIM9ImLLiJnL8sfY//z/WWsfQjlKyuLxLqSTIsT4PbK2jtDcAdApqj4VYJFhfdvju2+
tbUaJrBK+M+gN/Ca5a61k4nAd8nRkD8o8uT0BjTBIQU38qGu3aiSzjxbO2Ery55v0JsbdmV2sZe5
J0j51FMCqIKdifacShZoF9PgSIFh14rl6INkt1K5BSFeeyBdL3c+46szDPvQTOL5Wa54TyIAEhYm
wfvRrF1FGnp/b1dtQSSduQqzZtsi4o81gPpR4yQ745Q0sWfHEuTjpDvWXkhtcUuzc/WSXZlbhP3I
0MJOrahvWP53OgDwqV/ydONTuZo2gfdGjwyIHNLpi8hoVamq5QMQbNkbdEcqgtNkOtL03YNYmiIi
4TeHIhU+o3SZVdHLn+znv7aXwT+byrQbemz3yXtvrI+NWjsAKuzC/GWFf1K/uVqovDi8oBOqvDCA
tgs8Hcjlk/zQgj58zuIp/QN4I5L3qKzMxA56You4rUpBXuU9pZVzoZWOXCATKg4bZfVVZ7yysQjB
U4skWNpL0aUWW7tpTGdMv+tV5PaoPNOYuX9Sq654ZWz+71e3jOsw5qjfRpfUKL5IQrjzNONv0dLd
+2bWgxckz3naFxNtzMVt1tvSb4IK5k2hVPaoJU+Fp52L9NTl+YMQT++K7FRYTvpjw+x89m+Clzmr
NM26fzSeb5c3tGJmpBNmS69288hw0uJFLT813aehSGyly22FbtBhKregS6ufOJN8no8A8gKvt/Nq
XwW++tGEaD0i5anhGOEwPPSeWB/ur2/LymJ5ngSds5JnK4hMOoJRjK4XE77uW1n9mtKzn7UNaWAt
+8xqCYA7Hci6lSiQ50qw5kyJyAdoDJwBWsQfmUMAh24dtUR9vh9XWxe3gxYoI985EVl95R8NgaHm
U5Slf7B3c00WPA99QcNchI1RV42w7wnCSTPRjX0YA3V3f9/W7ta1hcXpyH6kxLJck5saP/Oapq73
VJabacGaD4BYAygCDGCeL3S7XUI4CInQ852s6hNMxcF3zSh2LSl0VXL/0RmSRyk9CmK1z/wPafYu
86qNA1sLWFBg6BMguoeQxvwLrw5sjKeOaQMcmIp2MHrN6Aa16q7VNTcLdXfS4pc/2Ncre4uYpSZW
YzUp9oTUfIDb6iht8Sjk40aWugblh9qjqLAY0SSh/XG7rtJPwiQdIIO1XeFWxqPVj3ZRnijhOJLR
IRsWmHbKa0HJXGFAjPdTu6W0vepBV79g4aNhJBZdNvILzOxzW2n7KbUcM9pSoFz1IAnICpR0jefo
4vw6uRO0uOExYnrKj8DXTScopMn9k0P7z8ji0CIYz5k3k954uoelfDK1n42XbRzZ+n79Z2TxlYm1
OlP6aU6swuLo+aZbDNJxEy26auUVRIIkGVzj+V1w5e9mV0a5KZJw5HoJo75FNqruksGeBCHd39+1
1asFYXWWeAd6ai5csJDyYvQjTAWSvjO+CmNsD/lR6/2d+kd7Bx4Dd5tnEi3FH5Mg1yhATHOrT3Qy
/9sMGa3TjfLk2qdkBn38n5GFQytqoxH4STcsOdRtaeqZGNSPxl5R0wzdHWULsLe6f9o8m4mH9ozu
vT2q0DArRrqIuLYuSJSKmsgB/R7sBSmu3MxSKW6Hfbrxhl4jBSqwEP+1ugjJapAWU1PRKJjq6iTX
k6NL4mGUkI3Js93UWQ/G2Lnyd7Wz9kNo/Q2y+52h+Rc9ej/F0UkRnme0xKzWcN+ZVv0W/hqVYeBp
0rLSSEe1lCfLJNejThIbh0r1HXNTD2LLymLxWlLXo1ZafA1EHhj0tKwXfdyqZ676Ee3a14FcUNgW
Rno/E1PSq/iSy6aL4pknImtkjc7UbTjs+mr+zxCDZ24dyMsB+I+CEL1WNeNOPYlGYzMo6k+i47/r
obt/a4aXixjVHesprMGVfeuoq7GbbIpRzu6+TIfnLvf/bhtE0Vszah0JM34A5rEn72mdvYeSakWh
0zaPM9kHvPbGW2Zt+5Bsg0sNExga2uLTUvR9UE4iQSXoPwbTr7F7bMOtGuCqDbq1VJ0ButM2u12U
nBexiWgpaVYWHYNcPcJgjLRg44TWtg7kFrxCUtKZ1nxrRRCM2m/jKL6E9WijJ7qL6aRSFZaEzBHK
yY6ija1bC13aPCdsZrkZDGe9NajAo1Mmr4lB1rehnbWj97c/hYZjlp3pFBYS0bIn/Um8BLyCrvwM
dEdz9taoNySW2fVpfFHVr0W251N3ED5rgRNWxeF+MFrdzytLC8/Q+qwaMr+KL17X72d2V+DtK7OD
uE1EssreP4rKVgBct8nDAo4H1Nel/ENX9nKuTH18aUsAjzS48kPRKMnDZMXMFokHccd7bhfGkb6B
gFp9/iLY8K/lRbwac28oMoT1LmM1Qp6TfPCG42PbSgxvcoDABLbMRI4q+gEsc+NrtHY9SB3mshaS
KFBCb480SyCdybkWo1YdfxmycXxQx/hrOOr+RqhcXSSMFguJAaYk6upykWVg5klIHqn0xS73tH0Y
OF2c77UftaKfu+Jz2ltubf5935HW7smV1SU5Wx49s0tVEstcegyac1YI4BA/Dv6JgYsbW7n21bk2
tYjSaS8jAxeRXqa03mtwO2X1WIc+zZWX+2t6RcAuA/W1pUWgFliTGM8olyq3szDZlSFAjSH9BYon
9ihaGN0+FhNbHenneP3XNj1Ewynvv095967fuqrzVXzzY8AjQChGyYH28a0HtYafGkFONU+vCpc5
JUNa7O+vd81HUYz/18JiY0NaDMgoYAG1PbeNjR0bu5m2r/snDBvaLWSCbxgIomeQ8YUDGW6gHRK4
nrkIE4CM0PPcfursXBlku2nbs5BskSFXnfTK9OISmpUU5t5EHl8le4n47Q+2lVbIGTdOr2+KUswH
8vbA/lvo4ltlGqlGok3WG1gvgPQc3Q/3TR0zg0oWD7V66Aek3CzxqYmEjRRz1VWgMdGBUkSQpYtv
seRFhuxrM0TG/256//j+xsVYvYFXf/4ixBQh0wXiCmQRcwyKqnoysoMW5Dt0UTcWsm5oHkk2T1Ql
gbn1+WiMrSEZKcKqcr4bkonBQ9JhyvYCaOD7vr/qGuRHaKXMOknLvrmmRuR9M4qpSUWnTsJ5vuku
rM1dqWhutQUQX71pV9YWjhgodUzPig0UrEfPpIOOurP+7f6KVveO1IWuA/Mf3oyJnGQrqztU/S5q
9LERXUX5FqF9sOEJ80m/8fF/jVBSvj0gkwkJQSHwmMHTBAR40QCVdRjcv2gSHQUlspNhq/i/xuBG
pYvWJD4Ba3NJBIy8LKh6BVxWO3zqtfeCUrmzCC8o1r3CtE3UGAbGMxnFTssVwwkaJ83KXYHK26lI
f3+iB26JxAKYZ3SspSVM0RMiKW5qfkuIGnIzhY/5ayRDOsv8k1r2talFOCnGvo3bmBddJAaHWqzs
WpI2ssHVS8CbFDUkHqZvQGcouQa9PvD+UepHOTBdBJztUp+cJIzsTZGnVWPgsMBRQ8UgJ7p1Hcts
O6EpMFbVwWfmkzZqtRd8poWiSFIwB+D+bVi9ca+CGPgkNPjFp1zhW93EwPipVj57RuxU2SlhANF9
I6txl7FZwH0Bl4FcvV1S1Rd1rBlhDLlO+KZFxvhehIz7dN/I2r0G8gW6Hb4FEs0LP4AvWmqxUsQX
ccrsKH2kiNQAHQF3nrUbptaOCLkqYMSMY6b+tfiO9FpaCFFfxhdDcsVJOWRJ4JrJeCooSjHiZX9/
YWtHZFATQTUEYBHvrdvds8qk07KWWDKIup3mjFaNLKfLtp4fqwnItZ2FK2Ti6At0lmk5JBckVu0A
pTuj/lKC4EGJay+ZlT0Uv+p4K3CtHhwvcLoEyGojLXS7vi5JUiZdEiuy7lT3KFCVX4L072SK3D/Y
R+ih6G9B+wUzcGuHmZ2AYkPeyGhfFXG1gwMRWFsTflZd48rI/N+vqq9dkMehXOLqcUazC5xF8lGK
9Rr076lvtvTWX19Hy88MAn7/LmnhiF6a9X07zrFi3GcC0/c0JDt9R/qrqA96Ll/GyXxKxI96Mjl+
/xw0IK3q8gGO2RTIbuh/S6vntH0AqWFJfNw/QDlr5wrSUGof7u/92vcQqD/zxRTENpjLcbstYSZ5
eq2y91niWMI3WRd2WvM3AwYZr/DAA8X/EzjrtcHFzph9rYZ6C4JWrDy3sQp3xrNm40Z/evW0r5a1
cF1aLMYQilhp2l8ZIvRCfBStT1rkJsXWxK+1GEonnHeBAgefYvPtDirg54RhJLx1hvfTio9dPfy8
f0arcebKwuLDE3mD1JglVYC+yHdFlUZIYRVO1Gjh7r6h1QsPB0pHdIsay5IMFaS1GdYytSMr+uZR
34v7U+8hOrP14l89nSs7iwsv5mHvawJFHCrKQ9cz/uE8hGfELQ5F1TGH2/GSH4H80raZMw5nqy8e
jch/Rnv8mI0DnYx6Y4O3fs/iElQl0rENg5EvqHsG0bHXjI/5PIq9bA9+E24ho1aPk8SIchk9ZNLC
W4eJAcrrQpdz5Syw8eWp6ia73+LpztfoTQAC6UpVjrIK36hbI0xGtPppmGKayP3XMlCflbDe0xHU
c5cq1j4C17uRS6wpCSomusHU1VkcmjK3JqfYhGEHDfnim4rTC8cuPXkMITVo7pZnPc9dVUWQCU5M
6+jGX7/vuaQxJi0oXuhv3g55b42pkGTYFt4LU/dg5bCSk9bJxK1RP2t35D9Lbx4QzG6rhUrk9KSp
PAWZsEe3ure092T+9v9nTaDvb/eTklFj6DqWrKSBVD0+gb16FNLWEcN4S+dzzSevV7XwSSuO0zAQ
0FEKJ+a1C98q8/2Qff+D9bwWUOF6geZZ2pCoBqUMUb80/UFVg7NfP8Z56SRTvZFPrKJ7zStLi5Cs
VYLgi3LHfR5Nh9KNBfx1Z3muAE9KqvW//X58TIbqYKXp+zGSndTIno0kfz+LSEmTeKy/123yEkfd
3vclyvbGIe7/CvrpOIq1ZcP6ewiEZrLBW/KEErfSrvWLhMqWZjBIkukDi/DYZ36Cmjw/P+unl0hT
ELM/VONPyQwcU3NqIT4z6PadlprnwG9sKJ8b8XnVxQ06kWDy5/LvIhy2eVv0aNFzmVIvPkiRqT90
eap8ViapfFcJfzDKkkx9HuTOq0qEMjo751VqxmSLIWLkBM5HE9BVxVbfNxnsQwRJ5eN9H1zNpWFI
QeVHgUo2jIUTdvpIt1jAVu6974TiMBlm7uRJ8ZFC+Ek0xxfTr3a61+2VtH5/3/ZaonBteuGVTdAM
xVhK8SWBAc9EkA6cUidvVV1Xb7JpUOya36js6+1myoDHyPWo22vIuXKT6dFtd0TWPIQXNygXqq8W
H5hbI5PHWL8690hvs+ZhMrKHIK6OcdvWNnCjjULX2rYBYUAdhdGUlFEW2U8eK3VpZAIPYTn+aFB+
lfM62gi1a5t2bWPhgXIjZHrQz+vxUYUdHpspczdz0tVNm1MrE+EceKILI2bJvGgtsYhKzbBP/G8F
LYcgbPcRgq2/72nWlaXF8YwWR6F5JpaUf5h/YIvdP/cNrO7XlYGFkxWl6sUBg0suoXignGXHYD82
U5it/VrkE2jaRh5MZb4XwqOSUGSpHscO8dNs/weLAdwAQh6CPCiTW2fWeqY2iQWLgbeT0zsHVr3Z
RFh14isbi3QMTFE8JgFOzLTermZqDVNt769idbeYgs65A/Tn7Xm7iq5uYO6kcXIp43xX1c2hUZ7L
uNn50GjvW1pTaOStg1rzK/HsjQ4LrB2/zKyWEFOHvS0HJHSCEPeupHXo9beyH5873xMRgakEV/Wa
r8roPbbMKTprXRy6uYgap6H1dmUK+u875s1PWzimIQxDxHwgXpdd5fTDqUl0e5OVv74BMzp3rpoh
K78ISYLfpe3QgodAtdb1gQ5E/kvPzGzFt3PvM61afTgJRmerfuGEOvUFyDqiHfzBMHc+0JTKNTIN
gHjqIkMMDakTjZwqg1EJ+0bYWbHsKPnL/eNeues3RhZfzDHzzddew2UeexgqDLQwY7sxtqQhV/wX
RhPUZdgUfJbVxcklwRCSIwAhECLDZYIjMgeugCujmvf7NwXBD+odMziTd9ji9LxUqytdwBK/Y1ei
nxS0xV4yzhoiPve3bv7Ni0eYasGnBbuO0Ay6xrd3kpkjSiM0vKepKEO/atSTkYEdn4T6LypHudOF
hb9xOddO69rkIgxYhZ42mkQ1AvinXXjjh0SNXD+S3PsrWzutma6JsNcsBLNMo+JK8rNJGjmtXu7t
jrmYx7I7Bu2TpiVbk01XYidkL/LDWfiJZ9T8W67Tw6xLWg2W6yUJ9MzONFlzBqvaer6ubNyNlYX/
iUnBmEZ65qQ0+6Ed7HgeYzVsqXytWmHTYIMgCc8op9u1MOerZDZhlFyYSBs00wca1mZTbiSas1st
3E5juO6/RhZLkZMgTE2mh17K3Oh3AFc+IgKguUHUmHao5smuEVrTjaZo44G3vjhKxbNKMBOEFglu
FLQtKEWK1KI0hK5Y1sxD7HvXaH//fcL6/rOzuMCJYPmhzvjFS1ZERyv7HBi9beWDY3TH+16+cn8x
BHpv5loC3lpcpr4q0RSrquTC/IKjh06JK6vv5EQ+doKE6mEcPNy3t7qBUAteR5YiFL6wp1htFRhV
hnZaKu95t7oC074SY8M91likaKCohNMZlMa/3DohTPxJTmqW1YP6p7Pg2wwH3xmx+BhAHR1b711v
/ugj46vfeE4znQId2Ag6DvEnVG5RCngxs62Vr8STm5+0WLlmBZpHeSOZ5bQ7XiwxIz/4zHTIHtzf
4tUj/W/tS9iPlHfmOHZ1cum8l8FTj1LNWGgjd7Jhn7b5hv+sveRRgmFaIqTdOV1eXPdArhu2tkgu
+Sg0n9s0iR7KXgLeBODKEdI0ezYLs/2QIbuzm6I4chlZ+R1Nkui57DLr6/2lr3qXjlDsrPhMW2dx
bXTGBeTRhHehAvdJEEu+D4bI0B9/49uwhkLirYYwEq95JqvIi8M0J7mZLIE99qakt6lVtQQeLats
tXhGo3sPZvXgqe2hQ2PaEw9q/E9KjzP+GCfPQ7Dh7GuLvvotSxCSMnVxMsg4VlTz6KLrHgz5bpM1
ueZV11YWidiM92cyD+csxl+E3FZVmym0ivbXVlN47Zpc21lEWFWp01oxublioexS6uVpVDtl+kKr
biN1WXVdGuvUjucIiPzqbZBoIt3yBZGN68pno3bp/hEbJu0kRQ9y7QbCR8HYxZITdR/ve+lahYbU
+j/Di3yzUHo+bWFPq3PwEB469e1uUux82OvNa+sM/JDdlcmG0676yZXVxc4WbZX4gdlyUyPdFsCS
zkMcN18Oq1aQcjSoaYGnVxab6tfpWHdTSSqDFJBfo9PXb6tdrDojLVuAHiLQu6UqNNQ+odJjrh+C
kYFSHWLeBDXqJwwsS7aAW2t0YT6NaGrNaCeJ/tetm4DeToVOzdKLqba7RpYewGMc/Wnf6B/RRvD6
bueXO638FjV/cGBAHXn1QGoHXjPvwlVWGJLp+kZYpxeveNf7NKmYdZ9sGVnbytnCzHSdoQsLI1ol
pXptWOmlMvS/2178xJyt/ZDKnwqQQgPzLe77/vzhvUnciJnghFD6oXODOsXiczEO1GSFyB/OiNXR
3BNEaR+QitbS2VfUg18PG3u4Zo+lEe/n4WxIIN7uoZkymm3oh/4st1b+MzPCyiGw+y7ThKJ9l2nf
afSYxzyCinJ/oW/dhpWiKczTAXoo+uiLlYql7g2V2PfnpoW+kmpB/GGI9S+hOlnHLI6fRKX8u21E
+aJkUXcJmBTxYCmZvBHk3hwvv4LYBjd1vi5v0Hp9hipnIwTDOW0VKpffskyzE6s8WMVZpCV+f81v
YjcvTSA2Go9O1AkZSX+72VWnxYUfGxzu8A4d9V2sao9AO45hpm+40YolavdUGakLUNV8880TpiGt
mCF0HsF4jX3uWGa8k4XYToMtVMWaKY4PfXvaxWzk4hzHqTZbBPzG8wAU3ipPjNaZhRCz+PP9zZs3
Z3EzYFCADp/nds1Qr9vNM9Jcl8aoHc9y9MUvvyKhfv/PX3NIVL2A3M2SFeKbOGbRDkqV2BzPeRXu
BeNzJGUOmCUnyrOLmaCun5H6FoYzyV9B3h7uW19bHUDOOSujKsFL93Z1ithOzK+3hjMvYGQW/BQI
YFJu6X6vnBW6hxStKNBBP1zmf80ghVXc0FCvRW2nN+JzFYqPeV1FdkW55f6KViIL+hHUcnANiZEV
C7+Q5Qkxh9pnO/Wic5uOuX1d0cOdy+X0R2iE4gVdBxptaf3buuNos1HIJdsGkgWWef5lV9+FYDLC
cUy14VwwGSaQmtkdy9+WS5uNwP8mflCSgJl4a0RUhFxK5GA8i7Dm61JzMCLLG8/p1fNCP5UnKJ8F
9GlvjYwo+StxG47nNvkVx40tkbFbvWPu7h/VShCcZ4kopvraOV+WV3LZV6uWeQHnRP9pCHuNTk6S
nFQLRHG3BX2YHXlxjbla89tDNdAEWHb6NEVovLAJpzPF8ENa+J+6KT2Nyj+RKDuy7EjVS6sPz/fX
9ybn4qwUDegh7TBwHEst2qHPhJKfMpwbPbI99TkzE5cCwobDr+0i4RbC7UwmeyOgZ4GTCfLQGM8F
oI5Y2BW18isZi3dtYZz7JNs4s5WAMbfCUEF6ldNbSszlolpVcTVN5yxsq19mmrSdDZbM/HB/69Y8
EGEb9KaI7pzaIl2th0TPI1Ubz2FQM/JXt4gZiqY8dTHRPpcaeQMBvhY1Zule/qGqTVn71uOVRu0t
z1Cms5SlR7E4K4Hws6vsyoj3dTntUVjdyENW/JGv8lyqQluEVS7CVB21FiNOA/E8ac0ukKZdBp2x
VD7r9SGVd4Pq0lHZMLmyp5hEhA6RWJ0QtTDZtFEtoOPFwK4y2DdWuhMG1Lp+KeXGXq44JPJ8EhRh
hLL4qM3X4ioOjpNBZUdvxbNXS0zrGiP1W47q7b7QA/MgJGryJE5eebjvMCsHOJfugcLO02KprS+M
6lpYZ4Y8ncPh2azbvZecY0mzLU/jARfYkLXv21tb5LU9eWFvTMzKy9Xp3GkPRvLcN/3Okg968lg0
ycbSVsIIXfW5XwDi16CWc2sq0zQjy8d0PIPLOQg1KNW021W9t0HfXHEPHhpEqhlGhbXFFWiGsslG
tRjP4yBFduhVz9ALo7Y7N8VWr2zN1OtgA7Q3TNLShYekcVyFWZrxfSmcuIlfBJWJblotuyak8vvn
tLZ516YWTp8bo6y0EqYS7YMUSzZR35s2gtWKL4D/oq2jcUqzKMXtAWk8csQmGsaz3ua2pD6pP9uO
/jrqUVsFrpXoS9ilwj2LsvIpW3gd+npMrYoJi6gV2gKIRXn6dX+/3hZBeFiROMF95oMy4+luFyMw
tUwaVInF+MVzHr73/CNk10J8qPr/VUUOjVMsfrpvde2UIKkQl+bpS+IyDcUnEf4OZMK9Jow2w16P
ihKHtu+3v/9Jhu5JXZ3zQqxneZciJVL83mB1uIPvlYjQ8d61tkjJ65uoYWJ+4mFncWVNva9GXeCc
mO/ljsI/sfe934dPmdM+dMK7cQt1sRL86BHM+p+U6GYh+tsza3zKVoaQTGc65q4vAn5MbQG9hEg+
VeN4ChRhd/+8Vi7wTI+fh+zAgQFXcmvQE/MpSOpiOqtMymWiZ/4SBjTgPdiY+2KSf9639lbXBh4y
iCmTaWPkBNi8NWfJfmC0Qz2dy1LtT4rBRL2BNpdjxH1/LKCwoFAflXbILNtzHA7Kkdna2ZNuJHpl
h6PVnON02hqOsnIVaeWSoACjRTBgyZKRJUZtyE1DItQGIvkjqpBdWWyx+lbSBJjfsyoX85LIxefQ
c/UtbUTTV8W8Jy/xkL/wIHp8MJOfiREjzpWIAPub+EEZ8o3ruBLQmEc86yNRgILgt3gVCi13XTdG
1qYPtldnbjcixESsrie3nX5snO7qGum/8zf3kuBzu0ZvKDn2mjVWRnMuZPEICepYevqnsf2ZJE+a
9wLx45HBMMbklsW5FHcyPOMyJYfxnVT7kIqBeAyV2L7/u9Z8nJqYAZyNUEvAuP1ZwaRPkALb6awo
H1T5MeojW53eRb+v+MaQbqSa4JFBVkbRcRHTfRPdFVnj8ur9i2p9NOjLlsljXv2jSc3nKFQd03ry
9JPg/f6TCMOvk2RRcqYatfAtn6musz4nl7j+UTL42CdbMztH135V3wLNDhAAu7+jbw8auhxNKT4s
SM28AfmPIvLBCN1PZ03M3hFWaLK1nGBxaWUQ7/1DVEi9m2jjRt779uMym0XKGefS4Wctvmi9hRio
0RA99OSLoBwa6+MUbkSotwEYEwAfLXQv5vL3YiurNoHiE2ACuZxxDN2xVxBN+GwxLVPs8r3321BL
fGZup8H/omajLnO11khqQVO5oGIiy8dcpbtHQh58k4pwo+P9tmX7agr9CaqUjMJ582oYJ3Ug+k7n
4mdWZodUaN1WrS9VM9hNGbiozu9rP4PjEpyH+l3flM/phHJD4uSt39HS7R01kTZOdM2RcFiT+wIO
ir9ur2ZMbUSaJYvOUvoXsH973Lf0veRj7V8a6mYbKeTbSM8zjSsKEHiGNizjE0X3yotViR3ov3TT
D+X383vIErAWaDzBhHqjzoXKuZ4xsFM8g9Ddo+jCvQjaz4IRblQa30Z17LAAoHpUHchMbndtMpma
o5SheJYD2Y6kdm9ZoQtj4jz6getZG2e0dusAxEBO5Mkp0ye5tVaNWqo15rxrWeR6SeEW9EiGcVNs
fw6Pt4UdVoU0Ck9a8EB8KW/tDIVW8YXk4Sfg/npo90rLCLoxQ1O8dPvg78yqPkpD8dTH/kEREMHY
1DOc9+3eL1h4I36YeXwsCWtNtBeC+jJHAMu3TmO8J4lNxOYzIiP70HPRQY4bZxC3EGyre80scPYZ
qIi0fIB4ba32XcMeiMU7k4Zsrl2EZoPgumoD6Uk+iRRI6BXd7rMmdEnRdDx49f57Nn2AQrFZ21y7
1qTkrGOmtIFauzUhzpObmsLjg6TLj0IwPSVe/At66mdFPnpe9wn5MoOBAxvlirWF8XLDVbkcc3n6
1mokJF3ci7F4LuLaiapHQX5i/ObGbVhd2pWRRTKBtAUNdC0Sz0NnfS78dpcP3R52rVOYsmPGMhLR
xj7N48P9L+7ad4nUlD6pCu6L1d2uLWSKYJD3JSWf6pNuvNdRjVXUJ3Y2YtD2WH25b21tJ2E2UM2l
k0C/aXER5KQYaaVgzWqGr7Xgn4WhvjAl5eEPzMzpMG0LgJTLxu9Yqjq6SMQxTaawE/gMXvliEWDu
W3mb/s20dMYA0KGjNbJswFptVtZgbcWzGR5HYP+d8mRQBu/ijbLL2qahH4AqAu9FC97N7RFVnuJH
Vd0R/aPKUQMkuvzAlqIfv7+aayuLo6kyJS3boBfP/XNb/5JmYcaDvAUEX/vAEIApZ0LPoHcwL/Xq
sSJwLsU4KiIkoXcZf7ra1s7gO1Y37rYL+itf5XloJKNBuLnUNRdvwmyQeXsOQneekGs7N+iu2xEK
XR/v79tbOjWlTMZoo9RGWKKltLi4/HaxikavO5fpuTS+9tney5FsupjyX4L0uSpdLzqNv9T36EKm
2TmE1Z2MF/NjKJyCIzPu1Nj2HPWH0rp1sr//01Zexbc/bfGFjWIr88yAn9ZAFp0eez+yldw1rF2m
PARIkv3Vx8+qcgxecKj7pl+D/eKTd7Mri0gdcyRK32G6yh9C8UHxDlpGtcaWpZNWH9Poi4ri7FcB
vf3R23upE37KhffFHjZ/JSS29WHSKVD4l/g4qTvZ+tXIh0q/VNOjz/+c2/I+eIk+FL6dNeWxFk6Z
CX9usr1s44q/sorvLWPhQ6bRd5XSWd25hnoYnlCVNz3JlvuXRtLtmOKkYdgR78022E+9EzC87bFO
870vfAijQwxKMMofzOGrVgQP6lnzv0rl+yxzNTWzm0KFlOAmU+xoLTPLXiLhn7r37RBib7TxbXkt
qN9bxuLTrAeDYZWD35/V7D217gHNK4b26f5x5v9PdufkL8HP1K4eDM+diDBtZsdPWu7onEJ5Tmj5
BsfQeCc4sf9lNF3kPpsucOPocy46pX5unsLn4cE/yTsVkRqr3bFpNsdSnaT0Y77P3wuDI49P6rNp
PafRSyy8GxDStPuPw+dSssP4qXunx3Yu2wPMC/kiek9W6iI4YAUbG7HSSudG0KhH/pg5HXDtbgNQ
MZpCPfDkOCP6AZZkTOudXpXTQ1rmCIcOmXyO8iS1fUV/Ssa0/5TWLWJaw7jF9Xtl3t+eiCyRTEvk
MbRPEd+//SFS0pVt14f9ecJdAPc4ktZ96igRVa3sTFVzNn+VjPis6AvmpbRLLH2niA/W+I1BanbU
K7tBs0feWI0toK+UMPIXmZTjXH5JAib/iojxCU5zaPXqaM7FMKhKZnpuav0obmkjba5lsalym8tl
YQUAZoQT+unGV+0ocC3yJ+XsxwxgNgF37YbhiBxgyECtNED7kWp+/hBLT9GTYtiqcAx3YXfIY8eT
3S7/O98HJwoMhvKctzZh3N4aU7QSGtl/0BTkBxQoeR7c7n+oBOTKSdqfPciyJUriqXxoTDCLuTPX
6ATpndVNu2ZM/2qVS134j5MebJVXXumBb5wAkDMi4+S0pGC3P8KMqkhM26inhzk+CaLwHlUT5rUF
7/NYO2WoihZyBXCNSJNTZRtlVywdz0sOuWx9aM3pY9CNP3liPwaVyQjErn7sSu9ILfIDI5jYdyeU
FNeH4SHsLUSjs6nfNcpeMc9G+6HPgMIZuuMLG1fsbVbExoI9gFwiW7SBF9+cQlS6NDGz/sxscFA3
kZunHRXCnUeh8P435jU3fbN9V6YWd6ioJLWs/Krns6t/qPwMahNd0lx/hjv9omihm2QCmD/GRivj
Y9cnX7u4cLMPTfArqRsbTv6xM0W7Vb731UlJVUfWhoOcHjd+5ds0hA2Z+2bkB5T7l/OrPb8z/4e0
8+qNHFmy8C8iQG9eWU4SS+pWO/X0C9GW3nv++v1SC9xVsbhF9Nx5GMzDQFGZGcwMc+KcognnwYN7
3TpOUn/Mc6XZZ4Fp7nMJgZZC8p/AC3ItJ1DMS+hztnof76VmctwqzZXd3Eg630bXHStamEedYd1z
GOSM6I55fogq2+Uiy0gfZ5OsoTWPjaq3H24v45oAmnkaaLmQnRA3KJO1l74K6JW5ZacZvAJqKUuF
WqqDjUwqjHt97k+NcW/bp3H6rks7J3yEK/loO26uwIOqTPclwcaQfFerLQb266QJbnfGfBh1YxQd
hMPlj1IBZImtHbzB9j/kzqktnpVAP3ZNdgcQquq9cG43gqqV48Qk4zgm/LyCg/vS5FgxleUkMiaT
ejfHD5BUbQQdq4tCAVxQ1yOVuRRkKVtrkNoU5GPOGx2Gp1Z9stR01/SnlE5K91BMG5i8lVeRbaTg
I2ZMqWcvQXm1I41DOrImxbqLi/iO6OTReArkp+Zn/aVP/WOwJYghrtfFpwt1kyAIBEpFl2Sxi12g
J1DVKoNnl76bTd8cXzpG2Qct7O+77Fu/VUBbuZQuzC0u2knVpyqZWGCPelqB/nLwy5LOcHJsOMd1
qiak7/6zrCUUMK9Gp9CtaaDQc9d3T82Iwa2uw6oNps2oaIFUYnTj0gGlMcoRUsU9gMs9pA2OgVhV
voU5X/cJgYKVxYQIw4iXZlomKxNmB1kKYXivznfdV8coDlbu2QmK6jLozfIf+BJ2g+5vfACv2J2l
d4jhVTDbAqW3DI7SuW3K1jd4F6vwWU9Pjflipf1Jz8+z/M5A07QLftS6q8dMwquoZqILEnhdcxrq
T5P4cc4/snMM9Lu/J4hCoJwBKCpK4DBpRC0uQT8qeuihUgB80Ydy+CPN36bhy+2Ldu14Qf0wughu
9VrWUpZyKygVTEzj90Z9GouTbj3fNrF2wbw1sThag7FrHp5kBLz30XIS14yl05zSjzBPtXzftHd/
Py4v9o06r+h/QMS9hHc2WjZYcZsBIs0GZiWqd8r4I5T6J2a9TrfXtrp9VMjh2oHJBZDnpduqsa+3
aoIlAyKzp1QyXKXMNwIPsT9L9wSVRV8F0To8YeEFST6nkenkozfAqTccaNjtsupT0r2/vZQNM68Q
gjfFkkwe864wMdPbd1L9sZ/fzfrTtJkb3l7M66zNGytTUDDc3FUsxvwqj6cwVNykHiGS2fioxRV7
vWmCRAXICH2pxVOdWfDT+CRf3ujEdA6fFLPaOBbxF64t8LcR7QHjtdSCyALJ1GujHD0bUIP5JQs+
Vu+hb3E3q1ir9xNTR8xgg2OHq2WxFpjj1aqnhElflEzaCc6yttea+/jdqMk7G7Fbe3rOnfsgfQnN
H04Yuk5y9If7qP2ZBPlLkH+Ox/6pnbS7aQvnsfppv/lli7SmYqCv0MsOn6lfdFVytfQwW676M4+e
AyHHOW3s+fUolviy/8/g8sVTfB1NMPRivLi6T9/XUwDo6MWsj0H/qVZ+Vem3XumhpX9uN0tMqw71
xvIihGjRuY/8QR69wC6UfSWNoKl8SduIjVY/wjdWNJzuzecRqUqK5OowMnRxV6uu0ovDfNC3bv3V
5/btPorVvrFjTEWSBB0uRfjf36v9P5n8rlNQefVdrTRFbaSQ3mnIh9++Y9auSwCYMAQSz5q03S/N
Zn4dxoiFjV4xwak9nnoU64bpw78wQjMfNBCDZVi6NDKitpnHjcaTpj44pbKr2mcVWeD/zsjimwwL
ZicMXx29VPsSdLYrm/dtvrGQNZcz3ixk8XXFpY6qsIoN2//oxz8kmHxvL+KajpnPSeADwDBRESCh
utyqwbbtobUUiAWjz4yVULD2H1qr2nWZsbcbRn+a38yx5dPHsqopnctMsNedOwX/bPyOlbuUTrP4
FcQ6DvDEy99R+4HexpbOkaURYn+9oZXfbTsKH2J1SlFqSg1zcqNBpqirpHL20Q9LHTB0rCjjfVJb
zl0PtC7dS3olJ8zbZfaDYeTjGamkLqBMW271Htd+L2mECInx5isMgh3bqdQOnIzegGzLu0z6WVRV
ekJ3ZtrlvhF61qxJp9u7tGpU+DPEmoAMlmnTqI5yBOnN6FX9Z3X47jT3Vanztv0q9Y+3La18pgL6
SNDPLJxQxrs8jh56unRIsZSMmr7Xq9C8i9UaBdm2czaijpVFQTMEcQykAsBilycfaKXU6TJ9IOjv
5CoBTzWf4SX1pcfJzD7dXtZKFkgTiEoRGrWgfpagzsmpdR+dBBqrvfxC0Eup03kSkBiteJLjeQ8u
eyP0XbnOQVHAiiyA0uh2qouNJHsDkanIXl47wTGbE2dvw+973zHb10DxtuEhq+bERhLLA1tbBldh
bufFkMv0O5mF1sg/pVY/JbL9O7DqrQtw5eCEPhf9dw3U5dVke2Rn0MoOqeLphQ9BQ70Lx3mHfNzR
1OdPdbuVIK6dHYM5MMjgktyti0u9KkPLbGnBMpozH6Pprm1qZx/F0sEOrIfGyr9WpvL7trus7aaY
F2An6YQy+b04PCuQZT+zZS/5o2Xan6ytYNz6iZbxn39hhyOjoqQA31z2xNuotiDF7xQvTz7nerKb
vaFV3Obv9eQppInJRPyDUQi6EZfrUdTKyJO2Z4K2CL9aTnkcZmPPXPuGE65gjQV6D3gbMGONiHVx
VEWTNCbVRsVTpXJ+Noys3WdEpUdlVMaD7fTWYRrb5rftxBJUBH1w3xv21jjvincKlQExW2WICYXF
09mpyRhEkqp4Nu2hNumPqV0e7SB4bB31ECa/bp/gWjh1YW7xjio6olkweCmeFcvoJxun0qr2+viD
K9RJk5PJA2QiFTfm5jGEK33jGRd/fZGJYB2qIzoMNKCX/ATjpPhVzqC9VyiFa/k8ebN/GhybduVj
WZ5SWf+VSuUGCG3lg+S9ZjxD4CrgJFw08G0IGBp2X/GyPPwEKX/+kvfavSR/Koz0qJnlBihm7UAN
mhZgrjFoLL9/W8lD3+lpmDEntM9jmrt+eY6q5Jg1AZzvhr+BTVtbHrEXKDvBsygv6QnUZFblwsxU
Lwh3s0xBiFp/UD32Aewc9TmmqHfbhVbXB5Mc8RhkN1dJfjtNnVm0veoVc+cKRgvnbKTRXUZXNFO3
Zr1WbjYwJP8xtkz1zXkY7cpqVK/rQav0SuXFOflMFkXh+7bfopReCWOZKQemBajQZLJ+8QiGZqom
FhLIoBSYXiNqpmEN4dP+9gauWwEcjlfyyC9vHTlp/A5hG9Vrhpa+SmT+MfNoS/H4mu5ONCPgsREW
4JN4pdt9kzcB6pi7Vu84JpTWSrdu4/l9LtfTe1Lz5kBWQOadGYegRIig9CH4lQp4X+IRNt1w5FEO
g0p7KOXZdHlatpiLr9lmXn8dbISCp4Fx98WtZ0fjXFfqoHphODMqqEJI6JwS07kfUM7MUs83su9d
1HlN/Szbp7yy3GD+UmcnyHsZiNsA6q55NBO7aCASSkIMuLgTJUmOM8nggqDV3TXfnYzh6uLkozJj
Jhum1s6ezjaaqPAXqLApXL5sYTAbTaFKigcIubtL8LVdmgCxvO1ha/1TkzofH+hrvrScEkvzusz6
LsDFMoivilnV7wY/7O+Mke2N7Fz+MJPG7As7eCl8ztkA33QC/nkPRegnUze7+84exmM9WcpBaavq
OKpzsKuHXtvp/GU3rn1QMjlMkXabqsdp8It94yvpwbZB7qBlaN71Rmm4eV4p+3ZAVlBLsvuwV3y2
Vf7adKN+TLosPNxe99pVaEPr9UpVjfbp4vutrCLph1lXvcqPw7vOln1PL8vkpx42/wwZ1UJTqe39
mNbaRmC0apiyp8Bf0ptaZqdh4mhFGziqN0vmsYbcJA/zY9mgWQVXhBZMD0WqbGQ+a55Enw34G6EL
tb1FjCQxQzyGeqp5IRGvG0QPYwPE4PZ+rmXdELMLdUhiE/DbCyNNro8j8Gv8CLVvgFIxRKDDwZBf
7PiACrZbOGQkX2JZctP4D5CYDfNrt7/DBQm7CuVEGh+XX8tY+Lxug696kmTPQBD0+sVPK2ve6TDl
3WdFORx72ZwPs63QkAuk6lgFVvFQBLq9N5zqYy5Bk2YqbXIYorw+N5sYt5X0EwZs8Alge6GcWV5j
kSPJpirFmqeU9vyhABRzULXWOBXasFW/X3Ox/zN1NYqRTFPuaGmgebN2MBFbNPV7R/XBzBX3vFtn
dUuldq2A+WZtRMGXmz8kk1mrCWvr9PJhqvrHKZOPg1Q9kVccY3LsUvUULT1K5rQLhwqto++3j391
xa+gZsGuhxjh5Q8AnNKj7hdplC7sgomJ5mspy3vVmr+VJswK8Ryc8miribj2MomUG6FouiSA4hcV
BVP2RymIyaUi7SEZ7ZNvBDt9Up+c+Vf7EjxXLRXt8TGwSg95pv3MD6ms4TTBulBvERmtveFI6/BO
8EwyVbYsp/uBgwrZTOZqCRSD8clvJK+KzF10SPunqZNdtZQf5PJdYN7V2Qcz998H9jfZDzZut5X3
keeaiTbOgEF/a7EloRU0qaYPiucXT5z0+z70D9PsA0P8nTAHcfvUVw9AkGwydyQe5CUiPx+Haih9
kRARLhsKFH/5dLLL5GUwDQCGICbLfdSmh1TtiKY9ywr2eRY8j3XzPsrbg7RZCl7LmSyIFEzoKBgQ
BQ1+6Yj9ZIZZIZG11HL1ZVY/h7rv+mn20emzgzHBPT3agesE432rvaj5FiJgbfehwhBVLlpEeMKl
9S4xzc6hVOz1knTMpgelSQ45mqQ0WBXnw8bmr7wqVH8IyJDZFt2ixQsacxx2Wiaqp2s9Nf1pxwCp
G/56jmtgqJk7ICRrttNuasMdI9SV/zwxrnT7N6z9BMHnQ02clihMSJfrdcwuTvTOwekDu93D8e7v
HCsNjretvM4mLFJRoEcECzReQXYsa5Rg5yImRCNi/d4/KcEPxTI+aZSOzZpevhY+FGPt9f4ePbd7
ucpdn2JmNx/LsvwTTsrJ4VZIh2gXBb+KvN+Nc3avlOGpr+T7ONjqEF5fhBSuBG0vWTMkJcusOdVL
mIoTkqC27gaC9UMVfI7aQ6Pdyz66U9bv21uzYo4QhrEgxg1RJ19OVWp0vZV6JDYvg140PZzKrY27
mvwu6pGyaEUvyxy2VO1WgIfccPTBqWFRyaL6c3nuihPmXD+K6qUBOGzzR4ZcUubsHSNGO/nBhN1p
/plWv3SGFjLUopN2qxLz//wCg4yE6St62IsXD0C4Iw2MJqNrNMS7Zi4Yq/TPnez/mewfmfInlOKP
wQBphdT89iOVtzff9WN/ur391zUSsQ/MW4IUdKCKWXzvY5jmAcV81TM/Z4Z1CIHfTdmxQ/Gkc4y7
KnmetsLmlQvu0uTigs/rIsjQVVaBtHRAUROtOlrzrH1Q23g42JOV7fVYz381epcd61RLd20W2a7U
lX8/jXX5Q0RA+CZpLVAtibhoVc+RYuk4pmH1fnLm9KjXvfx8e5tXLgBs0VViNoHPnxO/tGVKVPQK
k0XXoX6MdR3wkx59iZ193hs7qXkXOc+QVhaov5c+gO8CzIQ7f2nNnem/y8ajPf60aDBBpgkSV4C0
oWu7/QtXXsLLX7jYjSAIk7ZuVSo7hf9LBxwctEfNQWsLzKs/PpTpR1XRj5H84tv3GXSHxS5QniJn
djtl66esOiWoVQrpBAHyEj0SlqnTIiOverLWDO4wvENTfR7OdWm7saHcq/avKi7vlOI0GihEtsda
+TRF1akNLQK34wQIKdnZwUYL+hWLfHmHa8RpVKJQcBMSUosjrNSyKqSSHKjp+vSTOkXNIQ/6cS9P
8yPTQdK72YgRTAW4+SHuG4frJJcPQas8QwmQujCS/GN17bB3fNPeVUWY7iPHhhDdab7zP3mQVcoo
RKlfldZKaDam+XORqNlT16bdfqRpvNPnbLrvu2ZLIXVtt0HiGyLYEuMzi7xHPMBm30uveezQuxR5
pudCceqdrRfSrrDN95oTWLlbyIrjWhSl97c9b+0FYKZKlKNF8WjJlKbDMalqM/bNXt9XNEzAW9pl
5DIAIU2mWzvZFuJ7BUULWxo1f4BDPPqc5+JrtCTLr8Jc8zKzY+qjl+uPI/jgfRel4U8jt6azpvcT
5DoNLNNGISe7ctbOQaLUd2oaTfu6DpzvQ9kquyCq0t9OATtenlbhWap8beNrEN/dwu14iEm9oScR
A1SLd4KCfRpXSq95cjCfKl2Fsq7q1H03Jt1OBXrx1zUj6HHwbgSjGQ4jDr3cmnzslbhjfpQe2VdV
j+gF/v2LQzeW7h6QLXh4lgikPgpqPUgH3fPzhumEal/ZtquZz2bk74K0u0sTt3m57WHXQS2EHEgD
CbEswMJLrGaRFb1VtrHuISBt3GWaHD+mHbMxWmgrO7mL40PZmVvK8yv9HjBJNtxTYvadCGOxkyaX
WKunkeHVc/HVDPT7Sgs/+ZFzN3fdO0DRQTCemjl6QP5k46pa+aLI5GiwkkVRElgWUkYndyqjt3XP
qVVmhPQ5PMSFMR6cfjSPUSKB+eql6HedB/XG4Yo7cOGs4pFDCJamJEHdIqL3LbOzfXI6L+0dxiUy
fPVLPW08ptcxO2oS5AwC48t3sYQx2qVCqYZitJfUUnwIpshyHanSNupBa5tIn4O6OSh7uoOL637M
pCKOJ8Pw5Lb3BnjIrfD76N+HQXgoGZYrm/njX3spoQF9DuCS8GEuqXa5oJuuLDJTgE7y7CgnpwhI
/xRkuzwZN2q2K18EHUhw+dTEDUZExOLfhD7qWAUdRXmTGRT1FKHoqlQKHLDSSUOb2Am/3l7Z2qfw
GviYuuDcABp4aa5TmoqWOwIq6DTp8wNMenl0KgotdNXkue/ss6PvGare3TZ7fYLw1LCjYOkZEIa2
5dJqXYGUMSbf8jJ/OAS50gOgIZB2zNqVx2FvauiaO/W4JX507Z6YNZBVI4JhyG1JONQ44VyQyNme
WifTsVRArCVxcH97bSvVmksriydsksCMFHpue10VftUCiNeV6APfw963i6PW+EDxqvfDixYwtBZ6
YD4hq/jVx9GhHDe++Wtf4pdwvVI+gfiOAu7lNltSFUtyF9heyQRmFj1Sny0n5sUYGwyDjSO9fgwv
bYlY5o3f+k5T9SbXtpeH8fvZHslPmchL35UIn298/ytOK2xRCyQ2YXh5yQ3G6IdeGXVtQ+nElkp9
9D1KmnEnJ2Wy74Ka1m5Rqw9BZo6QcljWo1klw8vtU15zJY2IiFIMeG0AOpfLHZOCieahseHM6MHS
te0ADFHXNw5wdaUwhTKjj7vC9LrwJeZddYTXO9sL4o9jWbphBsm19i6rcrBt2Sn2K3cOkIPZYuNZ
O02qIRC2kIgbgDwul6da0DaVATtcVFl1T/d1fDYC+dEKR/lRMwd545tZM6cb3K+v7PpXaqmJ1Dh5
n8z26+MkSe+G+lsUkkcoW9WFtWN7a2jxCjqjVkxVNdlen5U7csnY3gJZr1ngrMQQBIw39IIudy6y
6yGbUtP2ssRvd0CN6l2pQDJ82/2uX3MwWHT1GK2n7XPF1dm3ZjfWdWN5SNIVo7ybEMJMt3i1t4ws
3oYycSBIi1rLi2GJaHpZsDH/10aWJ6J1ue2XHStJg51aPoGO2Udbnd2VlVA0JasQRDoqupeXh+Io
pIPqBD/QFAV3Q+ozN5PsKr3e3z6VlWeNyJxvhhLd61TQpZlaHQYjkjLZM5m4cYLiXcmAvr6vU/1F
jI+YzbgBaVn5bpiQBl8PFJZvZ6lKOeVzNnP1gA+0TqbxydoVWu068UbQurZ7TKfArUT4c81DlMvB
2E3ZLHvEY/2dHaX7hCGcYzj+Pdga/T+ugf9FIBJJXu6fhWaJ3KrsX2wU32qz2uWh876vh41bdW09
9OkEHyA3yFVlDViSqRY+ZrSkcEPrMYw/dsbnv3cFMSgoaiT4gi6uiTfPYVgmcqk7jexlVetONbwN
/aEvf/f5i926Wz1BcRtfxvbQmAuooSYKp8TXl8ZyAm3QMbhB8NT6j21V7CvThBXuYUs/e+VygzJd
0Kdy7ZCjC398s6pYDWY5tlrZk8wfuv9nKP46xWUhb/7+4tlpFBVC54G/P09PdvH93/19AgbatCL+
fH1u3/x+DVre1KxgiumQwOXSZPYwceq720e/5l4CRyao1cill6FBZWRhXcZAaJPid6pVu5GeuZL/
vG1k9cjfGFnczT5aI/T5VVbSR6hj9+/w48AIv2vytwKSjNvG1q6Ztyta3NFqEwRJ34LSBWp10tTv
+di5iZnsjS3A+NoFyhVt8ES/Mswu/EubTNQqOToP0peCofgv4/xBx6R5zLby4VVXFhhWWPn4ZJZk
XD6Mr47WONzVDT2f2TX/BfvlKwMXfkbflin8xRHpxqDMZocz51n2XW31D/JUPSA9kwZbU7Vr50PB
RtTLhArGskUfSsZshbS2PFM7ZrprVORVboEO0m03WDsdcTvTBIU+jNbD5ddvA6oJMyIfz+gct3tq
EdWg7qgghS3LoTvoG0Hh2ndEv1MA0cldKJtcmiujJCw0cmHP8qV3Mb1I/p9Dkfxze1Er+IZXpB+v
Dak9Xd3FTZ3FgDcMKxJ91eoxR78ngh2auRL72BoPptO5bRS4St19aIvgPMrpHgrZ2z9hbV/h6XeE
qCT9ziV/lc8MRlTDS+1NsJXo3ZfCfi+EpuUJSp99kT7/d9YWbjmbpYlecgb0LAvdWi8PTSAPLpUa
OzhCyHsA2VBsRKtrlxW1BSSURYkBANHlScp5ktZKaxCm+CedmSB76E9wFgnm6B7M8d+vD6JjMkP8
AeTGIgBHGi/pGZ6Hp6vkGEfH6ygm2MG0h94YcJZrRFto5tXlCeoHWtVU9pYWzTjQlLHAUVUQg2qG
8mFeuVp2RyWTIHOrL77SpeOtB/XCKI8Q/Vii77M5KhwjoTExEpYDgeHb0Het/WlQlP2kq66O/GJz
6KOfbbfhqGsL5cokL0QsiOUukl6eu05thloRxaIZbsgi+DmY0m6cTsSCx9vHuPb1C45bC9YMMay6
eAqUsNe6KcCWWfkHPzG+5FW5a5tswzXXzSCCRgMHkptlRCP0QKZEYZTBKZ61zm04vSEtN4ys3c8c
lGDf5u4kjb/0f6pdlUSUqHhDUO2G5BTA0F7b7+dxAwK+8qZBlgQSUJB4XnPA52YJEYoI1CEJnt2R
/sydWjTq4fbJrKxGfMOiJEFdgoGFy9XMujKNRT5C69dl4yHQ9OagzYrbByNUqKW0cV2tHBCJByUs
gKyvAPBLa8VQGFo4EOjo8cfYepybD+V8ur2gdRMwReDZEAssn0+fbKbzO57PFISNKwfmY47S3y6s
mo3z2TK0eEBHu0nKisV6Zvmni7wyfJ6MjQh61QSld1GaQk9hWapuaXKqkVjLNOdMWT/wuLj51oat
+hnzMtAHUKS+GkvLpEiKwiFUPE3x28dscvR72mQvt09l1c3EQIyucQ3I8mKzBlDpRqKUipfqQ7sv
fSPZSbrh37UzA4SRA9rwtr21e1WEglC8MG50jRqeG2cwii5XPHmuuvtBkua9blTxjjqMTCFHCg9W
lBknJalw9D4GDK2o5b6Xhi0AytrKRVUTymQYXKkvXrp860QEJFJMPIAMeKA+No7/pc/3ptR9uL1k
8aUu8kaotQTGhsYiPf1F6DNSM+6toVI8sDCuUd75Ew8yCh9WWR51/fNtYytRjujqgufShOL9Ury3
DIZplBu2t8iYwPEkG+Cg+W3uyr2tfensjWtjbQ+5zbmdQOwJtNRiD9uYWzJjab3iStaPMvs2GIgF
5//ic3tjZhm6pYPDRN/A09/YL71Z7+Twe+ZsLGXtlAhnIB4SlKCwsV0uZXbsqoffjJdQK9F3aeb8
oKP2eE/40+1yhLjezSiOHG6fltifC9cAYUUkA/KO3j9Nk4VrNFEsMxlmO546z67qB/dD0H9tu+Po
OPe9XrrR/GtIwi+3jV5dXpQwxK3CEwngBtjt5UrlOtL7ulclT8qKd1J1D/nbB8doNuhir4vqwgxI
OtHpFsnMMhxNy0xydF/y0qzaK84n85deuRXgfOY9gmMXVfdjvlGoW1kZNxndLmQQAcovc8E8mYEp
63J4ToBMoKDc9jNycBuOsmVksS74nVUtg9EXyc3GNSnP4PTlxhO2tnl0cEFFMx5FBWWpONdHqSPn
FisZ8ifqra7x4lj/pOMxGB/a4k+QTSjP/b1biJoqMDh0+5hsFet+U7WpTL0s2mwOz0IOM3Jql7Gs
3dhvfMpXNwa5H90OiC9F8YEn9NLKEISU6VszPBNi7SQ5cUvkxBQU7vo/t7386nu+NLSMouXcNqVG
1cJzH/skJi9ZdPYhFgLmKG8hOq49giydqRABI2RNVxc8dB+FWRvZOcLtqvnUpvCn/vUdyB9+a2Rx
PH2jk7zOGJFC/0F2sCA1R0TBb+/a6lIY2hRRDZINSzikPxlx38d6dp7t7/rY7PL0IQ83Tua6dSuW
8sbIYilwtiaUcrTsbAUAJLLh0GfWvi6Tr5PdPzpxpriDX7tqpx/CCdSRVnewJ1VncEm7sS6B52+l
lmurNkX68ypyR23l0in1GVWeUAmj8+h8q2VnJ76vinHZv9/bt1aUhZUkdJASjaJzbX42mtLNlI+d
uqXDs7WURVQj9HrLSBhxgg+RXO6Uqd0bUbBxP73SL1w+XBQP6ZXS5MfxqalcrqVRo6ioMzk7Nz1a
jnZ4N6H6kuguHVO7Sx7lrjwUaIwxanlWipfI/K2l9bFvsqMClixJf3Owd3Kj36tR6c71sL+909eX
DKkT7Tp+IXVHxnQvf50jh0MJkKM4l3oDjA+Zv2OnmLA7txDtTloXnW7bu4rU6RG+tbc4WQvVYiWx
wuJcgT/Q52bvd/+lhcWxJmkHheSQFOcxCXam+TvaihuvI5HLJSxetV72p9AwWAJ9oL4THCrYkX4r
5nNdmHvKSQdz3IiLt3ZtGfwkCdF+mRZnrTDgoH7sLXlj11Y+hotzWVw0zlDUReejs9Ipp3F2kLB8
MJJoA0q0agTqXBNFHcoCyzHIyYjCIB3L4jxRi97R8Pral9whfl7//nsvE28z2RMfHN3IS69OItRD
rLkqzlk4CxbzKNKfmJvYQkOsfDwWT7OGhAy1Bxg8Ls00LczZEbHAGYnWrJSfq0L+ozf3IDu32usr
DsCeMeoB9yZV2eXAVT4w0NabeXF25rzwfDNUj07UfLm9ayvHIxo4cE5QExWciZfLkcFRl3qmF+dY
Dpr7UamDH9CMxm5LzWPr8l3bure2Fls3oI9BPQ1b0fxZrup7w/hn5CXTIc+9vaiV+FB0iig+cMfR
AF3S47T9BGdmb/LtoEec8o7u5qQ7lXW907R038vZrqiCd2lowqP4/rbtlZviwvRiQ8nEEUBUHfxd
yG/ileo+JYALi0Ob/nLi2kXg74wm81b9fvUgkV5k4JEQi5rz5UH6mspEc4/7y4O998vPXRzCZGH1
W2X0Na8ko6VMyfQX9crF+kBXoUjUTThMG+oPWlGM+2lbafw6POUAYZAROEc0zZe+r9q1keh+UBJy
0ISQMm+0uifKCD8jpqRcR1c30rHV3QPNjKtAygFPweXuaUWn55rFqdkR0l/JNBcHKa3tYyGjsXTb
QdY2EHFMUVQ2BSnyMjZIOsOstaQ8O5V/atSGKSrf6GjI3zaztiIwDHzXALcA+S4yCarJGb+gKM+N
/X5CPD0ktG8QnL1tZWUxZJMCZwIog2xMnOObrKiNUnvWqrY86/JJVWQs/ItghUyZOAqeNQbLl+9H
2CLsE9Z9dU6i8r1dpF4Rzr91Nfxt5Npfv4cMT4MCJ9SFVIhW0eViujRLcsWJsnMcf5eKFyScdev5
9n5dn8qlicXht1k3dH0RZ2eaF2MfuaCElfzzbRvXNxA2QAlT5YLj+IrzZQ4jv0eRIDujXnDvm14V
fq6GRzv4gOKZjDaS/NeeBrST7xQmJipD7N3ltqkJ/1ApzM5lA5l4YHpp9KgzF3t7Vdc7x9tuMIjL
EMiroUsrdlwEppSP2Xkc9cM4fej1fL9ZWLjeOowgAIyGLZUFHt5LI1XFpVaZZJFDNe+KEc0DVBnm
/k8UjjumeIpTU2wxdF0/ipcmF/dpO6mt1fWklLEh7ZThiwVUh4MatmqRq/vnoIIEJTWYwOX7ALog
MkdZxc6gHzKg9w4DpZtAupXV0H6ki0ywR7/EWPj3VPI4JKaVndUy3SEDRoqRkZ3KHzeP6vrm4fZ8
Y2lxv01zJpetgSWne4nGR2fYIny4NgAsQ+PCYegIVc9ltUy1JYXKxeSjGHSHqPtxirYwOtebJcD1
AgFGZRUE2OLRSfJQU8qmcDyEWg+J9AUlT2b48odcLTc+0evpPQHIAMHA2DzwenKZS8eeZqWsNa3y
adf+ytu9I3+hXnycLd9V0Wme1bteemCKTrKnHyVpcdmeg/pea6MDYgt/+x2/al1SXYUOBo7ExaLL
2OlmrZ8hQ5ns4VxaPdy3A/Xc2pG3RB2uURWkATgik0RU4E3U0C9XHdYxALik9Slat6fS/t2G8UFr
i7tRUh/GLH1vInBSTY3bpz+icv5cqPFfJz8CNiKKyehuMt+5eFEGiFgaEgPJK7V+r2rnKPicI690
e0fFH7ksNrBMJg8JW3iLaW1crnIsHE0bWkp5le4fHaiUuR2DyTlO4TdUM27bur5FgEeLirXoU0KG
tbggbaOutLIPojOMTj9S61uuPCe58eW2kZUvjwuEJ4y3ixmhJQUSem1tUhlJcI7GqtvPvaUy2q5v
9cNXts0hsgRwA16JsdvFUtS0q+aJKiiQm0eG75+05inWn5Wsf9CnH7cXJG69yxMiUaSThqQe1Lq0
Ky9PSM1COAp8iaqT3e+zEAbS+eRrzRHVm11a/tkUYLw+JewxrSlOiS9sSezUhYSyc+hEZ92f7vRw
Phul5DnMS99e1nIHRRmUXJtxQCH2yH9eLivSx9mKko6KXZQhrNZI1V6zs/woFxIxLaxiu5jd+MtP
ikESqgjAjMEX8O9XmaM3EWcWB6lO4hafm/xBUj6L9kL75/a6lv6HCaFrIPj5aHdddYAaP7JyNYmS
c2h1AfSmwcfAyLbm/643D201QSmBo6PDuewnRIMdO8nUJmcfqIxND9e31MPUDz+LyEc6asvbly4h
1sSsE8wtgDIslrU4q17LZQMKnbPVUG+MXSpxkfXP7X1bRk+vNtDOEcJCuPqyeWF1dhTXzpicczTG
Jwj9Qc+a43uGZN2x+5TVbl9/+3uLzKnxlhB2klQtynIzHH9ZaSfpuayVn3UXze/jQh/e2Vzs+6qp
4/vQN6fTWA3NKamaLTKU5Wct1surAnEHGT+j6Av/h/lfrms5Ts+6w2B03Np3ZWd8be1h3w3jSZsf
NoOetR0GiwRfJV83TFuLB22sWz1SYXk527Pa7Jlf03b+0B51ubLcVErinZFqxSGrZeRaGDLf+N6v
oggWTH4MQJFrjPLXEkIndVL3P6Sdx3LcTLClnwgR8GYLtCWbopEot0FI+il47/H09wMn7qgbjWmE
NNoqgtlVlahKc/Ics9diBD4ak2A1KMq9hkYacpeUKI2qy/dinRfbSM6bg5RbYW97fWgd075vFDvV
02ELrXb7ktVufB8kZfYSJ2LwdNslFj5eBj+NCbL5jj2Z3bWtp7lhokjxqY+NaBsLavk91oRypV5w
Rc/xvhWTrguT8WC25tO7sMWkplSY8cl9zfLf4SO4qmyvf4IDy32IZCfvnfxNEQ6317ZwZ0zYWsBV
hDN8YrOP2FJcUx4ljj+Xfpftm/9BFu6Sj+HrbSsLbn1hZRahqY2RJTQv4lOU3nsER1FuS8YnaE8K
LbbFNTYHffY2/p+N/LOm2SesKTVKKqESn+pE651OLj1IETRx68YK1KFV7W1ur27hIqSpz1w5ny5s
AvPgovWiCBCKHJ+GDKIs3vu7RF1p4i4dE8uC0GMayOevXd61Whw1FV9QfMqa3HfQDLYeSIr8u1SK
jadMjlGMK9cizaVDA03AZUhYTcF4ZpPKTlBHCf7YuE/D1rJHWxp/+cXv8O329i3cQLCbU48hY1Gp
K83sDKZfiEZJGl61ApNlnqe+oFtQPeRuWmyHTtCOVCj9D0Mm/ASdt9bnWbQ+kfBNOTOj6zNnESJm
LeFbSE5FH+0gWx/svPhmFOBAy22L+spY+d/TaMVjljyU4Jq6oEUJi4D+8jg7tSvAy+lUHlwk6mnk
wXfulh/N7e2dXXJMXmg0ignmYTib/v8ssEkDDUmxEjNxfVfBcqB4D/lab/kdR34eiU5fGxLSYGmm
fAH05KWRoPXUzkry9DTkT0GAwqMnOhBnhtWzItpiCt1RtksamsrfSxfRyvwxsyCVt7al7tldiCSM
qwCyrA0n7YPHqvsq+Qe39e/ycS1jXdqN8x86fWNnu9Hk/Pw2rNKTAq8gXVF7VHZjlKzs+fXRkmRA
9GFMYwvw28+8WWyKoRsigDZy+xq9KOTCoxQfIBRdey6ulzMRy/MqQJrGTP3886yLBpBWLqanHl1c
CZIOQfpZNKEtjpkzTZ5rHYCS2n+Voo+mKJB/R0DhkHxttJ0v/Hfb0Rae8YkLGol5vJa4aZ7EpR2T
GoPuAsgod026dT/EaPKN/wXJHQ/3zq+7QzLKESO+92b/X64Fz4VSOoP+uwt2t3/J9aXFDyH0Zfun
UH4umFD0ZVhAfZaeiigqd5Ey4nKmUTpS3DR7UQuVbeXr7jZN67VweOHgsTyly5MoNFwHl+6ljHGo
y2GYnqJRQOR3XzROGdtVfby9wCUzMESA45zmAKh9XZpJBF4IsS/Sk6jFMUEw9MJq9lDGvhOsZeZL
e6kTiGrA80BeS9PVefbBWAOtACvng+lLCIE0AF5Ne1Lce9hawBkU37Q1wfOFEAgYPg/pxI4HPHaO
bhzNeAAa4qenuDhqYrETujeDhYXfkYpQ0F+O9zG8cN5Jkw7dyjDoFUyWe/jc9jx5ZzjGrUGypYhN
/7L8fSVRy/S+xUW9cQO7yJ6b/lfW7rw1sa9Vu7MLwx3zMAoz7FqmvjM6a5NUT5l/lO4s/ChTnLGB
Y2r4nkEifduTli4QlDPpGk3NFiqGl8cbytmYtkPJpyKUoeNHaUgbk/KBVGVrbZAlT6KDBj4Qqm62
eeZJvjp0DNAg4xdoEPshQSDsG8b/ocjvxl1m1eE21I0GyqO0WPlcriS7pmM9Mz3XqeqSYozBnqYn
T9ccJVJfLf173e0khEpbtT5KtW4Dexrh8vpoDRtSja6/C+QvfRk/uHq5H+onarYH+UkvSDhuH8BV
MXH+22ZHb6iBYjCHztFbd7KxqaSD54OMnkhKdt7wZKGd7KCU2VvObcPTdl8+2ewJCTslzAnyqM3u
kLqsdUuIOq6qdN8EmZMNj2Oyy+J079tFaNnlWK1YvPa1SYWCowCHRp1l3jqEXruXGwhgTmE8Iu9c
eveuJSIZ5heH20u7vh7PDVEnnTl1qVSyGtUAg1rz3o2MLx6MIKVqOqW4vW3pOiucLE0gRJR5ptbE
pSVY4ztSV7rWVuP/JKVvnDZO/JVAccFFLq3MXKRq9Mav9RYIimHxwtdQCbxZReEQRjtDNtq+Vm6l
BjJfYQuNcGXnmrpSEFk8OkqNE28qsP33X3j2CmhqNwr9tKOG9Up1rJQeRPn19lZeZzcsEjrOqZ+g
kbdNW31mYogUtQgbERO1hvN9kcKPVtU4QXlnwgJ329aig5zZmpZ7Zst368LMPWzV0Bgo20HyHa/Y
/kPCdrmkWbBpemaZJIOUnfTgt+mH1DNeYsoGgr46JH/9MV9aml3jQxMlaR7LoDSabN8Y6UNo9KWN
WJktg/hr0507SI+D4q0gv9fObHalVx0k/LHOAstRfYhd9WCE7UbrDqQ2yLevoB+X18i1YaBOBYh+
OtSzQ6uk3gNDqGGs/+0G/2koO6Ijh39ISeAYT73UrXjJ8ur+GJwdXzrSlh4KNlXSfqLEV5mFUx1d
9VF/ue2Ny983dF//u7LZ6ektz7APe8spDE7NZ00wPw31tgu/D2W7H7uDRYxnRc2RNKJFYmXF+OIV
dmZ8dobwxcUSKUJ+Ar6Z2kFeRbagRRQASwBOtqcPXw1poMYJ2snYhpEFo5NSBF9cXQ83ehKmd2Yt
wHMlwCy58sumy/PyhcKppzGviZif3uLsRtCUpLKCgUvHN/eB+hXlX8XtHf1j1Tm1+E1G9d7M9/9k
E2VqKIHVaSTl0smsGMnXSuu5GXaDqG1d62tbfJTNva68CN2rN771xcq9t7T/sLYg+UsVgJGD2eWe
S1Lltgl30ZinT75lPdTSsL29qqUvh1I2bdqpfHQ1btqJcd90qYl/GYeaT7NL7v2mczrxKXFj26+/
F+pKN2XRpc9Nzr4dZYQyMkxc9rH5Kta9I5UukZ4EobwF7XQiwiFZbVQLHtXgxaxe/MH9W74aKCqQ
hfmz6NlHZXlFUAeqAApV3Rn1XRRpPrwOlR0ZyT3lis24xu8wPRpzd5VBcJLww5mlzcMbVaS8qLss
WY0PTes6fnKgrroSQy29XAy/wg8GwJpK4Cxq68c0NfsWbG2v/YempouaC+o1nrb2HUxeN1/M+0JI
oxmDnWeYYuv5I20kAhsv3pjyV8uJpcyREFSGLX0v/2yzjzVkvbf9dKGCQBZC6srTTN+FQabLr08c
1LwURjU7eZ8F4Y5eXGKHn0QIMtJ0o+wHqbeL/9xgVxT7YnB6dVM1K7fh5BTzZatTCZdh/qnMOntj
lKZXOuQW81NM/F3Hj0Gj2ojqOkmwl5WH3FtT0F2yBzUoSTy1Co51dpxJV2mt4Cn5yezr16x8VbPg
IY2/prkPntM69FX9fHuLl5yUqJ9I673QP8eGSLmWZ1bmFycZxaQPnTw0x7gz7uJykA63LV2BZacP
EN2WKcWgZcJA1eVhSuUYpSYksgDNv2VC6Ljm19B9CF0DRXdhlxfaXZjWvGgr9+miE53bnT0blWqO
00BNAaKr36nJpk1MR7Agt39lVyUomgvUe7yvXryTXiD/17PH0qudZs2Vphtu5kp0e6G3Y5rcmpiL
Lpff6iFKpx0/I7K6DcPdIbraEtwyyqS1ka3ERkv3LWxMiFeA/nwfkr+0Fg1tMlQ91lSKQcTNVOqD
b6NGl9QYj2IIN+L4IJhM/kbDdtDiQ10YKz9hYb0TPypQIF5rGrWzbzdS4zQxu6Q6Nd3L5L5ohQxH
X3oMofa87VkLHw1NKr4Z4E0TK5R8udZA9cURpaPq1JkfaqHfKPFDJdZOOt6V/aH2j7etXfvxxKMF
8h+MGz1S6lKX5tCy8qMqyf1T7H2X43YTHUzTsaDHjmXDDhBszvMPrrTixVdP9mRUkolBAFqQLs92
MxCi1NLqzj+JkRhtx1ZOT8IA2Ntoy+ghTeTMYcouchqleqyiMVipg12dJZW3qWAC/drEkTgHlvix
q49ZPw0lxkl46pgqdCI1cbdWYZR3XufpdjQ0yUq8dxUIEQMh8McIBAEf0KrZBxP2uWrGKXijTBad
wpW+9VW7NiqwsDBA2BOCH/g3vebp/89yCCUyzdHMmYPk/D4GSmHrwxOdY6FQn6Q1veglxwE6Beeb
ROBF0jK7ANtGHEwtldjF8EvZ6KR/H4xiH9970Sa+T+rx0OdvK746/cmLS2fawzOTs7vPk1uBKdlp
D/P+hWldGi+1E/TaRh9qxjFJp4N617j9s9ijb2E4o/qWRNH+9q+YDurqR/CQT1MDiFrNpxnbKhzz
QWaTK3+w42R0AuN5hLPjtpXrK29a65mZmb8MUZ2mFK45y2ovZyW0xZltIfMsBc/B5kFqNmn2Uo42
REC3DV+FYDO7s/sgk5NOgE2fSWT5zTcR5upVpwvspFzj0/5/rJAhbqBQcIhrsxVao+jV6chUYWSi
CBLk8KITAwWONWYfpVAKHIDl36R8+JXVQeIomQU8xk8/wSulP/39minOGBDTQjF5NdoXlX6fDgVr
BoNxpwVb02y3VjfawoqdpTsAgkKYsRRjejxne9tYKD9VmemftCiv9k0mfzE6tVi5aK7eDw7w3Mjs
EgiTTAqVQWMxZfSmd072K0fn15NgwwjyjZ43ofMPu0eJkBxvYjJUZg9WU0VK0MusyhKfouGbZeSO
oTu1/PG2mesuAgt7Z+JhqIuXeA4cMjVPB/3VBaes3fjGnrK2E4Z3rYiEx8exsAfZEZ5kpgNum13a
ThLYCfPIlAMDqpd3qqcGaarBZ32KxIPf7yglGz9L1xEzu8v+loCWXid91T+2Zv7RNb4bBQm2pCx3
OmhuV6FQSx54bmHmHJ7by0M/YMFizEpgripuVmAcS9fj1BueOCbBGswnT2IUHsxhOiVm1Zxe/65p
uZNWf1uwfd+oP0ZmD4Eol5ogCizD917VhnxJLGzmYba3j355s/5YmR197FpxOqhDcBojzQ6a59UK
6pqB2Xm7qp4xoTFCIiB7EKY+V8jE//8tYXbeSlnXrIElNAZfiMWEYrDSpJ9+4/w5lAnmuDx5DQms
Lr8PQZL8SDY5ikIynEIetmlobq3qe5GvnMbihzhlzqjuAveYzxm1GmwFRTLNfpvqEVGYz5byWCkv
3OpkN9JDGw2H23u36MlnBmcr68TBCHVS1pNkvHqAKIryodPXBgOveAumb56YUESDBIwpVL2X+weH
f9LLlR6c4mHXPY+/ko1e3Fvu3Zg/a7F6GpTP9NejR+GX5+dUnTe31zid//z0zq3PXLzyY7h96NCd
xOqH0poMs4tQWTyY3Vsy/MvtRtGFwBs4EPw0M1uWn/la6qqTt+uWnUVdsmE+Tl9Z0dI3xRM+8bXo
eII+K3FqQG0kLVeCE1JQB8sK7wZEgG9v2pLLM+LChCAwtalYdXlkaV01GsISwSkQRVtFYPqrPnyG
Zv22lYUcCbiJAmhRheIJxP2llc5UArn2XKygUZnaxCg7xKAd2kfovNjj0DqKv0pQOO3O3B/Ojc6W
hmyYlqs6RpPhO+XLzhVt0KpfdOlN94Ydjbqju0YRs5hITBUEHYQP1HdzCFekoQSQVX54MvqeMHeP
JJsxBLC6+jRPn+kc2CE0nt1aBeNKr2j68hjxZOadKgbZ6OxuzKqqQAUd31e4FwOVzkCTyI6B+hU1
jML7MHwRpMfCLe7kSSPRkX8mx7bYlW+h/olu6YpPLZ32xMoDaRgTgVdAFLmqqkAs2Hi5ey0m6RDF
pE3olNAAQtcNoBTq2RWTSxfqNHzKtwL+8QrNk3thFIDmCU/IPNzpaNMZzQNcZYVv7byn5Odtb16M
3hhdmmZSp2XOr+9Aahoha+Lw1CoQeSa6o+n1b89t7UFFpDwqnqbnXLGiB8/9FlRr0z6LyQZ1T2mq
IoHBnKNL/SqPhN6rwlNZ9wexe2a081eAnkaGCF73WpeOtnldo9xe3GD2FQoYiq40XS6/YCYy07wN
u/CkaZ+t0T0gXJ1aJ1X9IRzbclWPfem5mhDc8CwQpVKlurQGm7wFHWIbnrIkdnp/V0Dw5BT+ITC3
+rH93Ct74JHZ58p4kKmIwiBw+4AXHfjM/LQZZ7WHyLDcUUN08SQ/qANyMIxKpg+G8YlQINc1u1jz
p6Wb6ny5s9c57M1OiugVnNJKeQtDY5/mybE2n9xMd1zt6PYfPMWW47UoZGWXTflymXLb5mNbsUwv
CmxR+N62j2WxEt0u+g2vC2WqidRqLmIpqtkkazqEpyjbJ+rzCI7Tql6U7kEbHgFCr6RvSw/mNO3+
v9ZmBzd2hZ7GJity1aTZRppRcg82a1XNJSsT9nliH5v8c3ZcVe7TekB984QYnDNN1f81YdZ0ndPV
gI4A1eeJ5vbyZDRETlQ1sLjO1LcmflLy38latLT4ZJzbmD8ZSgkZbOVy+iYiRE3uoEm+y9x4X3vD
IXfHO6GpDkFXP6Mj92ha/oe2Q9Qq7jfCOOwVqdh6kvk6No/CWpy/5JYMbygUFyBovGJAq6JKHITE
i5j3LzeltE+MzAnXhlCvxBrft/iPlfeX/OwbV1u30qDXiU5SeQzC31LvHwzzYPG990P71EO75OuW
I7e5E6ZghZTu4EtO4g6IjeZ2PCafOsGw06beK262G/OavE09RIWw9cJyWxvKoyWWD24Rf7Qi126r
Ynv7ilqI25g9YbqPuJAkYs5vkksdraGkhiYuHwELw6Gi+I7McOkam99SSMPkMD0+3nNapfNQN6l7
te8hbzqJdXHIzPixKpGI21rQPUSvjbKpWgRTYmNze30LToD/M4nPrBETa1ff2BCXsp5Uwcmjol22
/k7RQXRk40oVa8XMPMIePDWqmqQmY6nv/DbcTPiiGnL1v18MfQnyPMhvEMqZLpQzX+MgGykE5nyq
8J9tI76tZt8L7kDb44+FaZ1nFgrBymq1IjeOx/QeruK7xOx3ZTl8Hhtxd3sxCzc6ooVwslLTJdSd
M2K75cjUrEyiL8fbqA025iAp27gfN0247fUq3reob902uZDZYZLUcpopJNya5UFBB+OeZLF/Xb9N
QUqVUbcNG7BZVnqg+LPyiKxZmz2LdE/Q2RPk4FQbY793PcPaCIkFQj/p3xoNCVnUeddS54WIY5pD
Bq9HADuRGV+eX5WruexlZM5FKb+knb+TPNcRauHQj9K2yIVgKg8K/Rpxx6LbMBHKSzPN9M25n2I5
KV2t0qgKhd2vXhv3luxvuijOnIhe/u1DXPrUmBBmahznoboyywFFKo+qGZFpaqG4D7O7eoy2SbHS
2lyKjRno+GNl9ql1RQtUdmQjfbXZMym5y3747V43T5LyPU72qYFqkO7bXjU41d9qefCkQLIwMa6g
i8rTMnNTREMEXStowynj2+g9/z3+aPb3ZzG4obhV3Xb8fS/4rYnfVy+RaW9mCTNfNYBOYOa8vnMq
n9asDGtAS/tU5cWPxGd8tZetNUL9JZc7NzIL0WotiTMtBz4XSEdKqpGv8j09mc3v29629BHTDYXJ
B4I7xuBnZga0MtO4YS19eNLLYS96gi0DqGLaTwjXIpZ3fNvVzp1Zm0WEfmQ0rhlRXgv9Dr4Yyc3q
zeB7EjOMNTKnjdxuEzGqP2WMWY1G2U7Ihu5D06TappOSatOl3asZoSx+exMWD/TPz5pD5MyxzAyg
glT9Ak9wOoYhd1EplitWlu4ukDFwNHNzsdkzt2ybtK/rpuBEc/VjFkc7oXftQO5svYGjWbVzWb2r
1xglF84X4Qeml4gTocabT7NLtS9NJQhuLpQf6ja6r6r8qWkYh6gnSIPvHW5v5cLtdWFv9igYZtIX
RYE9Ttn26XYb3sNQ/MN9fGFldkf6DDRmvoSV3HpQezSIf8Ok1OgrOdniWriiQDNNOzfnH1NheY3E
guIlkneHWAuPsi2aK05xPRskQW6NGBDM1iI8cdZswxpYxPVI5SKuwibcpV5wrATfe6rqbDuEgWQH
UZrtMiP7HbVRdAr1gkqx4n0ZSmU8Vn2zhjF8xwvMPlF+D9yQUIkxBDAvYOieFqhJzPPjWfF9qhd3
ovcjj9wvQRDtLF+39VzZR0p6ZOaO8R6bpMg24x0K63sjiiby/29iqP+87VSLTkwNF011bZrFnF0b
yGbmtThYPFZ5dtfG8kEcW7vwtaMElXsZZvvb5vTr+51XaeLOAqYy9R4ugwwp1GoXNQ4iN2TomZvp
NrHyVWlXar0Llw5WiNNAlYEqmMt3F5Wqhs1ICRTZ7gblG81wGLBcqzEuRKEXVmb3O8AUM1VlCFVK
684wO0etlL07PlViaGvwcNbBSmCxfFR/VjU7KsWoQmLsgBKNVt+Hev4axd/z+EnUoYD2y5UI9Obi
GNWdBRKJVKok5lQzQ0Vm8j6yA3Dl4tcme4xk31lN8d5ZA66+DcAvPP1IT1GJunSMVjX7rCywZ9Ve
sA0To0BCxc+coYgEe2jT8FMDdwiaUFG8LUKA7Z5ZfO2VqkNWO1Bh96pcOHfZerUufg89FU/Ph5hi
DNrEweksZ+y7H1pcIWIlpZ99f4g2RhK695SLTLvyFQiRosGl0jYGw2eryV2nlTz/cew8aYMIdOTk
RQyVZdEyPGP1maP2en+SfDCvKiTwW8nrBDtVSx2sqaKsXGSLHw2oDoqewGTgDbjcGz4ms6FMEDLA
+Sx5J2U4xGKLetO/fJtnZmb+rLd1qWcDZrzQ3ZbKa9kZjic/9eHn23fA4t3/x85cdED2lEFxZewY
6Ij0AZrPDxk1udtGFj8WahIaFxsAw/ldq1ZdUzPQSxmufLFiEYGNhkkF0zbe9DU45aIpg5n5Ka+G
7Wh2PDEwQCFAHuUE54oC0iCtDDsxkIHL7wr9X242UiXyUGbGQaVduoI8tomrdpT9m4aotYpUA5ln
9/X23i0e0JmRmSMgU5+UhkiQn/Yfau1Ny+7ywF+5XxY3DX2mSeLSZKB0tmkemTaBAZExA2r+WNpj
LNmMJNuZeOrWdN6W6keITgErRgSFgECbvTpeDmfMyO3ChH2owm80fjC6Qtx7aLBsvKEJHBrhD6o5
qJuh6XO7N6X8H3x+qiUC66GYSj3p8tx008/TqKRfUnj1Jo1020h/FsrKuS01v5l1YjeRpKLxN29+
KwWoWh/CvFPe3cciM39ku6e6fuqb2E7kAiZeZp8y1VHY8Ch5Dhtz12m13WtPBlp0f+9EXLj0ngGm
Tt/G5YqbLNTd3ue3SFBBbgiLCyeL48e2WmPGWPJWhujBE1nMnZM2XhqCutCVmQIPTu0ov41uam2V
QGg2Ad/F9vaSFrIMHqeJEMKCr+0aZpvVvZ8bUI25WfTa5s0pHx5T8eiPslNVXzP/SRjXRNmWnmF2
8F3UeCIEne2i1jdRX1Y9iU3k7ZJDaaU2o4GDJzvu4NnuGohw6aU5NzdzUz+pM7mUJFKMwDhKVvIJ
gRiq01Jhl2Jw/Ifd/LO0uQBAK2fg6lqWZmafAb3Zfgf7hIVYGxQYz4o/bsS1BuJS0xRwLTEGBSCA
ynOfTOsiCMdAJOvod5oUIelO6+7FlPqtaSV2HG589Kofi2BtNnApHmVwGhpBGgoT1u7SRVNJ1ltU
SQiyi8D7TcGgdiappH+4Y86tzJJgGH7Gru1YHZwlh1zZ5H64G+s1yrglFzm3MkuqkhiShwYx9JMh
D9/lylbk8Y4RDSdQ1/ojSx82nX9GFHhUyZpmb12Fc/iqSLzrEhMfqiT5CWhJdKDB/YciBZMIxFcA
XHit5yQSfWEmrTtFPvpo1ttkjPxNXBVrw/uLXvDHyryELA+eISgqWYmgvEFW5hiasHLnLmaYtCyA
/9IoMa8YxOvUjSSlprKlFVvL3Hv1LnsVhQ+FBy3EvVW/Nf1x+A9knDZ8Db3UiUcnyY5y9XT7y156
2yFm55Kk2YC3Ty501glQRqGpjSIHBRUdg87b+dmxCD60+rBT/DV80pI7gvDghmR0CAjw7MYSjLKs
85JWQOsm+7ZyviWx5wStvrKzi0uCYZqJcyZMpTnnU1nUeozSNEAeav2jeDK0r1FJBUb7VrqH27u3
5PbIScJ8AfPjFL1e7l6C4pcfTYirtC9f9EJ78bP6oAlv/2CFOgQQDmBRDK9dWhl8/moNKvyU1PBH
kFh1H41hTcV+sQLDdCNdp3fyYmv2fDVdJFZ9TB+jL7cFJQ0FKlXN+hTpppOklh0PByvZ6/4e6Kud
KneCaOxuL3PJPWBBgYEUaI4J8fDlMiOxDOV2YDONMmwAfVk75GaGDQPwpe0Jnr8y4n5tbmK1IhSZ
MHn05We7OjaCm+QWkXPdF05bM8NVdEjQPohavvJ6LlriHqbRYCI5ZUxedPaNjY1leEUJXqPtqKTE
DdhjMSi3PUAY92/VRqgOiUiaMAoDqoxxwPmVbwp5WmnE6lFHTzqUlPCQZgmkfHpg2aYRmfu/PbRL
e7OIbpw4vau2oYkhACKzfivpb/x/FWp7/aFNZiByY36A3GBOqVaXhZe1KrgQ1veDDvtTWsUfBC9e
g7wvNIQgq6NKzDvGFaLO54jc1EzM1GM9Upzasuc7RiLaOoFw4YXEjFAjWeEhrgBxVD+a/Fjnxvb2
hi4EPvyCiZUJ9mdduWLTEdNKRWgNb4mDbV3myKESboUbr0j4JH3bVX2nRa5GLbbaavN+aZuRZSDT
mzb5SqRZM1ht3tdUkhphq5UH81sOOI6qDvDVjT/86odNobUOQ9YKO9FEzFW4d2Eif1nZgynIuqww
UQUm0QQXOc0dzvVgRSvJOjflFLy0BhKnOhUk1X20nZqAunvXtChVNyd/XEl0F0+fSieEDRD5gsqc
ZbqIt4OWFPh6VEGzxfIX5C9b3+/3stXvGj97COv0KQ52stRiPP6upcOaCsf148XKSZEmrCD96zki
tMxbtwh9keRz6D7AFruTreonL9oX2JIfqlb9trLT0y13tdOUJ+iBQtSqyLNLtxlhULLQeTyVYrYB
X3EXCJ1nD7n5or2aoVOJX8r+qDEeaEfiz9u2F5c6dUBB7PFdz8cCDa501zUkPjV/Y6JgDeMIwuC2
EDROsdZGvI7nprbCH1vTFX12BSf6qHiDoTJ43pi/aku1A0l4ub2caaeudhKk40STyGbOS0tDWrak
sZzcyAOp1MLW7PdZy/SE9BYID6bQ2Fn21+EHq2L7kMpi7gSHvVyVoo+D6I86D4vG96F/B74uyc3m
9roWj+nMyPT/Z1sXllk+qrlBKJxY2Ta0dG/bWqI9VlFo50bt22WxSoy09GLSExffIasyCPBLm2WI
6J2QaOGplz+nom+b0Wej/57R//z7tTGIS51HgXWPiPHSTsB4SC6XeH/PSjY0iNvT4GotmnNt4Mhd
9B/QUmnF5kKFi/IWtWHmK6aX5ioccP12SCxQhx1SK1/64Un3wagEnqOkltPHd2bxnBgro0lLG6rS
4ESvCDfBOy8XCvtb2yqmHJ6gdhAExw0pLglParYmpLXkLOd2Zs4yRjp0zxAlntq+/ClmH6vI31tf
GO7aDYJrrQT6kxfMvziGUGklT4Ue3ZydHrrCcp92SXQqxu+d50KS29u58LER7uTad4b+7bazLD2O
5+Zme5jzJtIYT4EAdpqddc8mYyKrU2pLt8i5kdkGVhZ6MnE5tThbCzD+k9vFG6l/1vqNZW4j9D3F
VQzM0mN7bnL2saVC3fdlikkv26flIfQ+MxVqt5R3hPJLXe0l7Ws4qs+3N3PRIc/Obvbu5EyY9Ukd
RyRpDB1ILwYvvCQ9js1ac+GaNWKSTLbo4k5MiET6s4JOU8mRW49ZxMjKvtQZrqhj2+uswuZxfxyE
YB9o+rZHo7eMjsg27qRk3GYfNeYhRjG7F91mJchYciMms9Brn0BxV1oLvRTXmqCV0WkQHwz1lYB5
FfmztLnv2TxVbGTX5ktW0YkO+liLTuRPttT+nka1vUq3ZWltd5fclSo2NWwD9VLmdS7vFUjNLaEY
9eiUxbbqH71Wuq9TD4nq2C7TO2WMPq1S+E9/cv7VT4PE079J2mGWcbSGMoiVokanUuntkAh9tcG5
gM+Z5jent5zEkPtydrGUpeV2QUE93vQedXROQ+FhQvZ2G8Qjxnsprx1RoSr4CuRxW3W7Rl/pHi8u
kYf9naZhAmpe7mrhC32eeLwQUWOmOz8XXlPLXQO/L/kh+cX/NTL7AlU/GDyGgIj13XSnlJFdGr2z
Poa5Yub9NTwLH7yqsGpTIZSPK/no9c/UUQ7rfrhohSb+NFEPGG0efOW51ZlSorCYERBXKpkQCqXS
D8Fq1oY9lh4dEmsAzkz5TvjLy7PJrYaeg0lokgux00GE7Fu0oVTNJyWzpH1TeaLt5f4K7dbiFw1V
ACOEuCNEjZdWvUCjOixO73d5HAQD7ZTnseG4in9a3sSiwSicyGDErH6gcFxlOi0PyM8hVIwDEzVa
SGoQKLskG6C6WIuHFo/uzOLsexaBOqMGQRBbRMNRKfbNAK+NthL/LJ6aQQbAgMBE3T17BCYVIrdu
8Y9I/wqurtpp7lHqPhc5j0/5dPtpW/x6p6KuQjXN5Fq8PKvaj8uEiistWaOrn7xEFh6zpGi2t60s
egToL4REcMUr/v5Wg2+18E3KV3LhUNh3AN5DLfWUrUmYK0t3PCO6iNxB+jENsVyuR8ThR5mA/GRW
nfmtFiJtM7iw1tKR9e/cCWUcjh75qjeewiKUHYZRfFtVG/0+b4UtJTZ9I8aJeih66dUXJIPpKDne
ofYRH6VBYTTAzccN2ivozNS9tmOeRLTNgFJLNsYvbVJ2thE1/kb15fyxDfkdXt9I8LvkwaGPu8DJ
dIAJYqYPW3rK0b7NEv/e4y/bSkjL3WJYduUFnz62+Qs0sT+RfDFrRkhxuSEMRhdmpo2Tzmj0cajV
j+TQ+nMcoRRb5J7/zRfKNWnfZZOToAB5AxDNmf8GiRSJSohSTr7JrOquN7555ZugeMdOe73tV0ve
C1+ABaKXihuDHJeLizSg7FXG4tTCDGglRp9Kt1jZwMUUiK7D+wgCAynzch5VjlJqhAHhH1M+9PWX
yCqfRLrbVr8vrEOSdrYYF3YTfLq9toUaN3fzmd3ZmxfwV4XWInbwMyG3OzF6HRGlecw1GMiT3kuf
vdQLYVHshk1nasLRlaWvqScpm35I8iMdp7+nnOEHwbwCwJ1qG9yCl7stVJVUo76FT4fAUMtjnIAG
T7YNq7+99KXrgnAbCWoREWpSpktDga8OkVUZ0QluIJEyolTXtvHDf7ttZTFymlAiTP5MOmJzarhY
M6Kw7dro1Bq/yi2FkFhtvglpfUD3ARYfyjuD+aC1EH7ClGDEdpuusQct3fQk6tTzuWNBW80+zlZp
mXuRXW4rFDlDhq9KeFHy4vOAiGWlEyxmKzu79H7xKpNYMxhPIDy77iktBKqUIOokBXBlWGLwH+jV
D0m0llov2JF4kVFfoK2F5uzMTqW2RqpbbXxK8t/AfJgYyLuVV3LBSWgxgYLHAHjfOTekF0SRKeiT
XFD8P6Sd2ZLcxtKknwhm2JdboJbuZjXJ5iryBkZJJPZ9x9P/X3JmpCowpzDiHNPVoVlHBTIyMjPC
w905LeOzALp26vd9kI84MjYZVDQA0YBDyIw27iYaqY6MRtzR0UrTj870ZExLsNLV92CCVeNDaR/y
JGir45QjQfvXb1x8b4yLD311I4UXZE1r9v0ln8Jzax0nVT+76+n+TpAk7Bsjm9WaB+g17RojVv2B
tF0o79T5M6Te3s47WtYuoPlInPPYsFAm3HzKOFQHJ1eYnq8BKBs+TO9hBr61/9Tlx6jx69x37OJN
4eyAwmWhcm12cynQbaXLrYQGuZM6p34GDZbN+kWzh2/2GO8RyEn2ND5Cpine8GLI+3bFbBYsMix8
zHT7Me3O3LW1MjrlD5516pzzf185zlmu9mxq2AE2fUEzCUOrFgjODvX3FIkbXrjHrnpJ1JmR5J0d
J/Xsythm9YocOoBwBDdhxMtry+meo+GL7YyHpG1QzspOk7nH7CNdOGgrge2L/sK2aOZG3PzrElRi
2tGMXOqmPw82gL6yNTU/BZz1cP9zyu3xLEMVFxz5FgXppUpueiN4vkh7/PqYpqTIeU+cRXauU+Wh
2ynKqdyJN7tNTeZI75yKR5n2Sa1rtB8QWUje680fsfk4DY+RHvt5HnKR/N6YD0X7+b6PstR8bX5z
Z1rKZFnzsIbtAFEJH9Qe0hfre3q+7+7bkdzEcVPo3/D45OK62XQ1EuQRWACwkcYXU7VeGWn/0Baw
WH9rtLd5WhzH/j9LO2iQVF6Z3Gy9CHwDfRrAkACWugNjft/Nnr5nYTc7vskS5rWhTVaOjEJZtYIl
XNL2jILFoUZsrXfRQzPsxlfgNbj/LcUP3x5B1/Y2IbMmSggqU8Qls06J+W5w/75vQB4U/y7WJijU
afC0UBioP1hDHNTVe9PaScJ78SCyy9VJ1qRgpMaGuCsHCJLy5MUcuoOqvmX408hyKGR+GPFexU/q
Fo8QXpw2pAPWJiDCRs3CVRNlo875cwnHLAi18Hme94agpetjcAsR05ECHH7rm9Xkllv2ohU7f7SH
B8V6/xvLw/gCmo/wJcFOevv3k3iouOzTrpsYQyssGj802tWxOt03Iys/Axn8187mhh+qS6bYE5UH
RcNUeCoyxoPB6v/ggXGeHJ2uU2MGeet+AXbY+2X31srAh+jzpRCjm8C67/8gWT6m6CzKBmLydNt1
VSCTVKyV35N6H7v6z54rnjm9NbOde4k0TK7MbLZXEdlTz2AVBZfyCCY2QDMtyPO9bvmelc0ec2Zz
KeMKZwzI9w6JYr8MSTn6u+Oh0o0GqR+xwpuG4vNtsBCh4bqylyCYCb1X6eK5gVFAvtpkKFRUw9Se
W69zHyu9OShau+el7JLA2UZVE9gjVMybS0Ia08EwCrqUeb4cW6d/TKw+mLrxVNQf9O5c/feBP1Eh
+9fe5pjxZuZ1HAV7DnxFppIFFWUyu/58PxDFN9sm4Gsrm0RS1Z1WQqHHYWbPfEPvee28N3bfP41e
/ZBm/70oR2eeGQZoawW4d5NOwO55S8p/l9Zc1aAqojkwZm093PdJVtigLsQ8BCzHHsJTGzN1VdHU
UskqjVWhsvugVIdWD1p3Oq92eVjy/MBc/YHhsJ00I9vV13Y3262GY0YBDgAqtnjtjee+6E4eA64U
1u47KNtw13Y2WVPxprIfhX96l/up8k2N1KObaf5vWIFQVfDZQ5S9fdNMNSTvs6XQRfbq8wRw2S7M
/VarNACvrGzD3IOcQV0hjrG0Tza0PD0ShlOuHqvle2d8vO+R1BY8qhCuMXgEQPo2gShAK82FYtqF
tqAFUzwkL0aWqAfUa9Mz1x6Lm3jWne8blS0WU6IiaXECaVsoe1SGGoGALLlmfqfKFOQjs3C/k+hN
rvaCDxBy/i1UK8RdFLXpis+m9nq01NdRb72eF2/neij1BUicoDeierV9lUWTMQ91X9PrVwuBrIGh
Eq7/nb6b1Ajc8wweQQePS7erZIwmHUt1whdqV83rtCjR+kiC+6vyk2tnm/jgQ+fwhToBgpxNLKhL
Z3aOkeQXtUXyPB/XKWhX7Yu2VGrnr6EdckEoKCXbXXycw8ENQGjXQWWCIFL78IkuTB0YzlKeU3NS
gAjanh/xADqMxgrryDwyNbUY64f7v1p2BjEHDE5M5RgEnnb7afoxTaOx5doX2a+G4SPj4G/0bvS9
UbAafZ+M9njfnmwpGHJmilLQ1ZNJb+01alRVg0YLtEA/8DCiwPLKAKTge226J4kiN8V4sBhnVYHN
3ppa82nQQKZzvKJZ1xVOEMOR5O1hK2UZGr74f6yIDHF1V28N+iO5iZVOLw9uBtn2kgfe8G21h/e/
8elYKZuPh8EteKrTNZjDBRten3yzIGiPXnYLeFJnGBmgdgeLCb3yW2fsfGiWvOc0tdKPC5ScDiyd
tveyexOR3bvgEPzHzmZDml6XKfrKsVYMxtGqk8BUmqBRIGOZ3SBe1MCDgGmOdz6g9BRnjgUIBZMZ
QkPz1r0liaxumTjlFhic4/zNBK1YVAfzOD3YZQKH21965ATQ/uzRq4o//Etq4IoH/JTrOdpYt4br
Sk/RqSFj52mKUsIPBF1+42gVCjH/x4LYDFdhCOrZbOOOm+wcfmSmP0R5Zxo+3Q9A2WEHwoV2NcBO
IAYbLzrq/0uigBjMave0VpM/m2/C6OyYoFlRhL9vTPrJwNFQ+2AGAxDrrUOxzRB4tHD+uJGKInVR
vq2qfGdU4CezwnZd+NNc6Wi1kpU2RpzZbqe+TWnTWC8eOoxQSHbJ02l2vyn6sa8+me9TM1Dzz2F7
TBff6ug9Ei7zoYbdJdPL032XZd+XIU0CFDp4VDU2u29Q+nWZc3Bvo1oey+JFH6vD4mW+W7xMu2qi
suwIn5sBOhDBCzqCt9+3CiFVgZ6VkHxER91vvGfGanbWULbNxWYTUkmwt20v54vm1eHMOPtl6BGH
SgG6F/mxblU/G7UWt/KDUdAOtpR5x7AseIAvCX02viNV31vnejvrtYbG6kWdyvclazbN2eNvLNaV
iU0KywbY3JSQh7DqBhDSvtes59RoTyUC0rNjBP9/xjY7r3AZ8lIs0BtGfsqm+tJGvtEmp8icL7A2
7BiTXQmuP94mlSjDrHVpKKAizNZa+XqwIXfIp+LohK+7vDzmun68797PQPhlH1KUp5b8c6Z+cwsp
Kq8FBdDRT+l4xvnlUlRD0CkF9yM11pXPpV22qZ+7yIr56qAB8ku1rj9US6X/aRY9RPAJNIg1Ax3x
8BeD893bYsmSlEmKJTnVKzN2VdhO3yOvLRLf6UL1Qzw7SShGHcK3Q665IZt7bJNnJcvnnReqdKOh
9Q7qGTS3vb2GAFnKsgG16EuEoDxPqqh/mLS9UoLUiAlZF8190NVbZu0wWiN1WUgdSpj5+gpAvfFV
89v9ZZLuKsDNonrHXfpnk/jqjCmUvLStDECpPoXJq8RZl2M1W/+dIA54nKNixmUYFGGh272bul6W
oNzJ8837mKWvnbj1+3jnJJN6cmVjk/xUVAbNMuHV0U0FxLpVqfhN4naH+99Lls8Fyx0iIgABfuFX
mJclXuwcEGWeFAsC6EMX5E65PirjWr1SJvWiW0zK37cpC4Rrm+Lfr9ZIG9Qy7XqQEE05nVa1fi6o
LXXt/FuuMcLNtD+NhG3TWku6rp0mYAexaRxCNz00qXnQ1fKtN6gI6+wQP8qcovKCtDxoVNhENk45
cxlFec/LqqnegkKnQGEdlbQ63v90suWCaYY2PIgoDuCNlToxSqsYFT6dxXQiwzKIGZbeq1EtLnW1
J2gsdQnEGq0zAV7+5fhdE94LKwCREAFeDR3zyfEH+3c8ujKyOQYV2w55kuqcv9UcpCPSKMlpNZhO
DN2DMbzc/3xyj2hfgTEUMxfibXEVedXCLEITExKj2goY/Zy0/jj/xkueKbZ/jIg1vDKSVl42wfUD
KTB0GukanpPROlhqshPee75szqOxWJcuagFaT1Ya1Az7uEV3TvaGN2RZ6MqZX1lnLQSSG5xxrS4Y
hw52/J1GktQPwVHD5lF1turt57Km0KpCR4R0Ct2J92eaZjCf7F3zpFZsZqMYMBaImc2bXiubHhkv
/LDUH2X7HDHoxX1950q3Z2SzJHWSw62Yu8D9BfbdehZiHrtTGiJGt/cQcMZM6oFx0n/VoUfKw+0K
QEZF/NkYfpTGGUG/Zk+bfc/K5vTRFjeJ4ykmnWnP5aFNNW42b8dxZz/KrTBsBQyHCsh2DrodeUyg
hZBfOqt80OOnrPdORn72qm/397348L9+s3/tbGIschOIwuosvwg1N90L1BplhwnaPAcJCuPPHLqI
3fNbNtApWA04eDRxtqqbS0JfQLKKMGp+Kde3q8AawpCmdI95H/wcYFX9zvxerx8aSHYawzze91ha
R+ChDZwJgC6gTRGrV1nIzlSt81KqvrUZQret5mczWV47Y3csQDYtbwYr8oFicKcsdxKTZFFpmaJM
xBEFbGZbQV9jLV7muckv6WQ98M43h+aUZw9ler7votyOSyMY6g/4qjceNqtSp43W5hfXVD7OZvdt
nJzHcomeKu65Oztbcu7i07+2NjldbzJrqRxsjQ15sEj60deN9G2bZy/ZDBao2SP0keRdEAJiHlxU
nWmI3S5fYRhNV5ksnxp/Xp3Bd9PT/a8n2RI3BjYe5W7eGXPP4b5CDj8ckZA6R8Wj+xbUxcluu7O5
p4Iu94giD+NHVO62lL1121tarovzKrK/K7r1lgHMD/d9kppgfhogIeI99CtvP9rcqWGjqGzzci4e
Rtc6xfMOZmrPgvj3q12FdqIXNlAcXlx61xQ4+7DeiTTJGUIq/NeHTVTHiW0UIHryi62/NLQL8/Zv
KvY7RmSLT+0UYBtVVAGvv3VDbdXRpJQPnlMdxQAJet+L9yCkZ4UEkDm9aIv63tLjh/vrI9ux12Y3
MTcvfT6VAMAucfisdt8Vk3oOlG7RXilTlvy4tv7r3+a0nyn3pLaOf6mgUQ1LHeLdnmnG0Ure5tab
fNHeLIn3tZxMm4ZHWOy8BSTViRvzm3tApI2DqdeYb8M3a/5hnCZ/9YelRiQZid1wx5r8q1Ig4/0m
qGA2UZ+MXZzXBtZMyLHWztfNg5I/ldYejFsWmSR0pJsAG/Og2niVx07nRCKvM19BQsqczw7FF7fc
SxRSO2KqT8zW4s82OGua2FCW5Jfe/ehG7mHwHqd6bwxAtpGFBD3iy0yVMJp8uwO0RWlDpccZQ1HK
Q9FQrVJSa0+2RnZswCvLfRP5Eor5m8289KVeaTCCXjrNPoTTS6i+bbSnthgP+h62UuYQiYMim6Mi
xrIl6C2UqXSKXssvXl21B/Dt8EtX2bJTd5OtDQANtIeBFbHDNrGmrLo1JiEo7TTJZ98Iv6x6csg9
xuTvZwrZhwPJb/ys5KBxuLk7LUZux72ON4X2VLfpA4BwOzprqhN42d6bWvblGLYE/MA6cU/bxrWR
ZM1qjcWla6IT7V1RjbjvjdQC73W+ma4zF7DxJtcVbqAxOV0Q1Sj14pd73WNZDkAY+R8Lm+t6UY+z
ZWQFfd3uW5cVT+XwQ80/Rk6+k8Fl639tZ7P+6WB4UytOJ+GJ6OG08AXsPAhlvoAgBSWGpjaBtvla
bjYsQ8ak9EUPjbPSIgvexae1/xpWewOHUksQfQJgp+Zp/hTeuTrNm6JqnUEj0xjqp6p563EvT4zE
9wpnJ5xlnw2QPBD5n1zm245y7PUhGp5zfnH6py4xHlmbbDdvyqLs2sgmjqu2z+q0Z29GtsXV/qnr
99jNpG4Y8KfxP8Sjt+wRqTmE4zBiYYLVqWf+s7O+745L7hnZpH8j0hRbL/hWZoJS5fBD7Bdvmg73
t+Selc1VZDLHKOsYVL/UZVQd8tF1gtltOtgpUm8nZ8pyGdNPltA9FDww4qdcRVmuhp5Srmlx8drV
RlOynf7uotr141hVXpay/Dbag74TcNLIBr8AY5ugOt3WCaGZZvQtzwryNKLJTOu2GRSM5Xiwp+/3
P6TMEmR3OlGButMvShyJEitNVTI7plmIcZSwSb5A6AJ9w84UsojezRMe7KMYQASRK/R8Nl9xXOay
topCPIjm6VX2rZpegQoJBkNopga7ZRbZbgLrTv8fYjoIkTYZFSaGpTTcpiAMF3+1TX/Ya1XLbol0
Hsk7NJU46zZ5Tu8gbI1aPMqa0B+y5ljafyRfoF1yURHbn+GSXorpmYnuFSSZbOLbL1is3AnqosJe
2L3tiviloqQTqXDEp7biz/mfUfljSk4a3PT/PUSuDW8+ZTsyylh0GO7i9owkm78k4yksXvI9nIts
U0PPIJDFUCfwTTceqvU6d8AggS7jSRIsw9MY/bjvjNyG6PlQ4jCwc2vDsNLYBWZbMAcRrSchIxi0
hvPDWrToeN+SLOIFZw4RQiEFHpFbSxBv1lo5Ysmd+wlMmDZyc7TAfXjtrEKhE/XPQ2g3D2vTa1/X
Ud+rzEs9FYwGhAwXym289JGSu1RUWTa3Dlw4Sqo1MPcAULL0wRjzP0Y2saG4EzkTyZJLEk3nKJoP
0/iSuPrb3flCWRa2Ua1idAV+b20LG8ozCPcaK2TGNUZct33uXGiEVcU/7hwsMjvkDFHOhErP3uJ3
rN7uSnc0yVN6dIjLj2Hzw8zHU9/BETTu3MYkRN66Dv+WaGU4ACS2AMixSMYErQwxuDtcnNGGeaKt
ArdEI6SPjwsYIiAM83nyvmdddoon/akfrD88fQ6abI84ROo47BQuhw6DztZmY6jhOA16GpeXQX2a
YuM0oLTglK966304mY/3t4bEFtcQ6qqwJNOX2nZ5E2te3EaFv1apPftNs6iwnkVFgaYsqEanKypY
tKp8Zz9qUqtgcETyZDjd2rwZrcLpEyNqkwsItyD8VFmnwvZnz2/0N8yyHT0jeaulz7kyMkH+dZ54
8muftWo49szClHs6ypKNY1AZRDkItgfG6TYbx548ZbBGyHN1rz+VJ6uLfVs5J83eiLHcjijmkoHI
rZtTo7SsWC11yMznMG1OQO86H73P+QhucnoAK9rs7B/JuQt3BTM+sBLzwtyeiorSTavHh74sA8j/
NQvLwzBb+o4VSW67sbL5ekwnJg4TbEgfL+8nxETj5FTa+U6USo3ASC36Z4B6t1W2qXa62Gwn1Pna
8uzob4uaqf491lDp+lwZEUF7dbusi5J7vjtS5QKUnH4Ije+IIxj//UlGzUfwuwJzg9V4E/nw4a21
5uDJqBtPmXr8vi6B22Y7hayfd6rNHe/GzCaFJIuFWmMI1XuUxUGmPWX2m8RUzrW1BFNvvocTB1rU
F638uKiPHgP1XjcfwqY7mPpr2Dn99ujNzAR/Q3kefdTWeGAvX5Sse6ymFDDOG+sRsMNxqJVj2D27
e/IestWGCk7I0gCvhl/idiGKSo/G3oRCWBnOHOpBlnFn7M3//pgwxGwwxA2g4n4pjMyFRn1bWCmN
IMyfvBV2rbdh/9l0Pvz3FEsiBwdKVYWGiYi7q7jSZgd27oHqqWWtIBrc6O+2T/TDGhbK2YIm5eAK
KZ37NqWf8MrmJpbXWJnybsA5knlgF99m7Sn5De4aBlih/BSs4xaov1u/rH6edD1n6pkyo98Xz0wS
Vs45Ot33RJbFQC6SmnkpU8oQd/+rrzcu0A4mDiPqSRn6efdnbJzvG5B1F41rC5vboTKPXa6HYnrb
zs5UU0/23Puj+iHXm+NcGDSMnlrrxRwPjlP55fjf+yBYd3+OEQAY21ZOIrMd1TRnYtZpIuYI8rI+
xBC67MSDRPhZ/HHefGRPoGneJk3bYdlwRrQMDConK/0KM9qRub6HevAz3+wSBKccn5pquRygAXhn
Tg+Uce1sPIEsRtbpsOzWv2RXgOsftIker5jDLopA0jvwALQgo2YtmHUnMJGEWued80PuvphtIYZg
drU3e9CK40KNh5I1RgO0DrPDyix5Fv4Ruwg1PhvP5Z+zDp3JeIKy+TQ/a+/U5RRpgoYpR87qfsBJ
Pb/6LZu92aSLguorK27bB2f9a1IY4K8eKtuvs73ulIzJBWQvPC4UzaEc2Q4P5QYlbmtiACNUX8rU
BVvX+5n2rDRP4eKcwihB0eTgeB/q5DjXD4sYuJ/GnXqDLBdd/4bNSsd0pcxCcMctUXEQ/LaWHezK
sIpNuj3weN2B7Kb+7AHpuE0TXtIuzbwyLgH7DrcdXX/qyqep+FM1LuP4zQ73mgTi7/1ijzszOVY8
6rYENdZal15p8WGpQzYJZeIcuUsUJphsuB8tsmIDVHgIB4j6BndB49azKK1DhZYv4+HZiOzcu0Zz
AlHLDZM68EaQXSQrXgbvdsyKhPCLg5AT8PbnVcA98tZsYWSpg7SRINX1Ts2aBwiVhu3fU+trlyz1
nr31o1auT+nO/UhGAgFHGeQPtrgCUHW7taupcW3kExx5nv5XiuxzYlRHy0K6sHpVxtGhjU06rIvf
R7ASratvJ90DF+ud56B0da9+xCaa5rBM0s5idER1PtNGDiYGVAAWP6Z7PPGy042KGBA3QY0C9+bG
29mGMEEoF4eJ9b2q2ymIldTZCSFJeYzqCZVmjZeW4IC7NeKklZu6UUoScNTHxRQlbX9+iWaNiZ/R
D7udjyfb7xD8OwIYSABtr2+Om6SifcZWnIwkKJvw2cvzH2Eb7iV1WSKFWR7yS2rC7PrNmbbYUeRl
KvNLvdE+WNp4KIpXK0QoTaDFr/LlEjWln9ivde8TfCXtdMpV+6EbET/7EGl77TzZQqK/QlWaX0Sm
3YTtXE1qC+kNw65GnT26Tp8ek6jTdu71sixHmCDfBrM9WKhNXJbVaiz1bMJOPobnOFeOZQIiKO4O
6KT7ffnUNeNL6tS/kcBBxyGlxhgot7BN/DBaBySLct0lHt2ASRWnzmD6O99POLIPeG1E/PvVPU/T
KlObQAJd1valXj+Z8R6l2E+Omm1Gu7awWaJw5e1nVXy82HtT2cMhZMjAKqonlYGY0ln9IhLvgALi
6bh4k2bPCjcRuMCQvjzXRT+B1zR9niXwWSVPVuW8TqdjlK8n0zh3EO9o7UOvn5xkD+svC/LrX71Z
8mxpFcDrYsnhGq6O0ez6Yf41yYM++43eGs8TKJNglgD1s4UlMOBiZZVH6mWK4SDuBgrViVw7/cZC
gyuiVsnZAizrdqFXZj/GLPxJguqCyUkCJdupkssSEJya/1jYLLTSaes893yySgNdMdmBG18q5Gfu
+yG3ArUwT0dxgd/4MURmXgwdu8KZncPI1Ll4Ds/LzraQ5W5or/+xsvGlSMIm9iy2RbE+66F18Kbv
lKdHRBZ0/VCq0X/nFUFoD+w9zXXo95xNtFXTMpuFx5xTUr6mNFDM2fMAAQLN+Oh3Ph+tWiphsGHS
Y7gNg6QNs7ILYYYRHAQLZ543fdxnFBa/95c9f2Vl4w+urpUjSDfioT7mw/LijqLe/7R2e7BoWWoW
1QpKx4J21xT7+Cp/OXbW9k7IQuWwk5f0nRorsPI/QLXVZnbUxiPFlvsBKM0MVxZF6FxZTEonUuKE
jdRV4yHU9dPiITvmjtFD1cef23CvaisNRcThEF4V2p6/rFiVFU0mOGeysvX8OW6th9nuHssyq/0m
j5LDRDyd8znduwJLd9qV4c0ixlAgzEnJOW+LaYbhWTe/Axf9nXiElBm+RCHXs8XaJjTiwzWEyCT0
jDOgj4zXcWe//MaSMYlM04Ts94syTRTGHYhXcga9DX8w0sf5szeunCrV2cv2KOplPQ14kqn8wm9r
CrD+bYCYZTh2vUIedGvk67X1Ac4Fj/v7SHso99HDi5/Vp8KHpzQ/O/bR2SMDk2w+0Cegm/CUd9lP
CoWrAI0jQ9GsHHWAVMl5XEf1H03cQKGFynEYVTuXFKkxIFuAVamyIf5z66wztHOeKYyrTepSHuY2
H4OqL4yDyyA26tYog91fSqk9GBvB1or13F74ksy1JmvqmbaZDWDno/ZULF2gruVRT+K/7tuSbADA
VEju/RRyd3+2U64+ZNG4eq2y+eiEAayL8plyAZMeB7MO0523wp6pTVLpliqNFcb+LlrIuzIZfG1O
/VbLjvc9EqG3ycuIpojbBtPlghPydrWUfBmLwQGU3U7jQrHNPTXx9OW+DUlGJvMzEGV6PEfQAbi1
EU9R6dQWMGmzQZqFuaxXapQd1+podNqxSoovTIf2yo/7RmXfj44lJPYQyzNTstlzC0rRiJe7XNeA
qmbt15xaoqI83jciycRCeka8yynpAbu69aywWyfteWdc+qgLMk8/qdE76ymGE1j5uO4VKCXHDLgK
sacY0IQdd/MZi2WwFXXFWFV+KqDqTL4aaehPaREAPLjvl/TjgSMFrCYYSn4Z5K7rVmXgC7/SyvCj
UFHPdPWLoG6X5XDflNSrK1ObN42y5jwFauI8oQ2n9l+n6d3ivmkHx2/qvfNLFuxAMIUgGXQK1LJv
l2sY6yEvJtzyonejDSIFasn73siKRGR4QbLhouLNDPytiTSbYmcySLWMDPiR13A1XOhgL0GWK37S
reek+Nui9uepeyh7WR5EbBoKEULjVx0kelkxalKMvXZL/iEfZvSxqqck9Y7Jb7SF6NL+a0n8kqss
OCJ1MaQ2w65R39aBltgoI4azHrhWru5EhywQr01t0pOxuulcVcy4NfGPuviB+olrPt1fMvl343Rm
Y1G33JJRtHbh5ZWDN6qZBhVkgk71VFbRKRl2koUs+hiuFlRIMMUiZnD72VojG9KshL14hBULvgsl
Lc73XfmJi99mc8h9eDV6lHy4Pt2a8OpJgatbDKTkfmd0R/1YVQEYl+jBWd9PyY+1fEzppyDJMyHA
Un/u4ZlZgyb/ioKWnz6l0SOE+DGw8Z0fJltGyHNAcQMWpEu9WcZlUfq2c/ldjguDh/J9/n9g25Z9
XuqylIKZnSJxbaJyaozZGR2PRFIuVPA1gD17JVFZur82sXEjjHQ025DJvPRF+hDpz0s6BTZSUmXx
Jkyjp9AIVV8DszE3H/rW9Zv3WXWwFudcadnBiN9Zyau23mv+SX8T6YZVp6PEBe92yRejHjOU8oDI
OtWzbr+Pl7+1tHmll8br1jAf4e/bA3EJL38JMpqA4q4lMLObD52rqz4yxM84T/VW05pT7fw9iCpY
8couPt4PaFnbxBRQMYKZYjTH+K13s1JodpQxfhrqxKuZPnBdCJAceEhU95wt3aGvKfwMz/NiBm6S
vJTd/Nbt3c9ggk73f4osTeAuiGqmK6BV2exeM8xqfVZIr4PxYsWTr8+fxxrOn3f3zcgIyE3qe1R/
eLqS+sRWukquWmuiq+JQiB4a871ntX97Uf/KzFFzWJMPrnnIsmMZ+UnYOgettR/uW5ftU263XDLE
+Do55NZ4NyiF3kDRccmMc7g6QdPHp7kqdg5JWQD9ZMzm3mnxStdvrUTGYliQ7QK9yEbfThsFbEMJ
Rh3IXD2af8WdslOtlboFIwS8O6wfSf7WoKZPERQoJk14Koli4rvxvuruToDcN2Jt20OekoVkHiuh
m/hKLZ4m+0Fzd+ppshQHUvh/+8Gnu/VDsddhygWYQBmfEJ/w9+WlpEtzZWETfWscxpQziD4bMQmD
iW9okP7Ohid4d3eCYM+XTS5N1RB1GfoSl9V9rqAwX+KdbC17dVx9rJ9og6uNZI4xaM8QV9bBp1Zb
JafO8sdDufww3PfxsGNtZ/W3xdQ5Vsw50cXSKIcmrk+o1xwbeweiIC0kgJ8VcCUKCb/QV7RxGdtR
yv5UFarPs+57q46Sr3MePUrk7QKp0x8IAMZ58ZIMDk3t/IzO49m1i9Hvs71mvnQJr37NZh+7sx73
i0vEO8mINPzsvDNrY69zvmdkE5HVlGnerOJyVWrHpfm4FMrxftLbs7A5zwbT6pvCw4JXfi2mV5W6
V5GU5/SrD7WJdWBFsTUNWFCMT+lgHsP0cUkHuKuP1FqT6UmLx0NVpIEL7/h93/4vEfOzNycam9td
0CbIontCgHvSs14NysGy9SAZsiEJ6rkotYOrVotFFs6WyYfxeXpJNReO4mZ1VuidKqN+GHStTM5h
CUn90esTCtFeaexNx8mOV2ADFKB5vjDysznobW3VbUNgf9osDADi+OFyCqfmMCrfd76IiMrt9eXa
0uYgV8fEcKMloqXc5UFqg67xnlPlw/yuB2P30fR8zWazwDtnaO/vm5b6COE1gsYgQSmG3KZvq/Ny
pTQEDble+ElqaP7oeghwG098/minfiS7F9pXxsS/X6U/A7XNcZgBt8TJ+nWZIuPRKWfxDI3VoBlh
8Vig+ju5S7t315fmXXh34cil3GNaG8OoLbRWXNB17sM/PS6+yfRm0S/RdGqjNynFaWqc9z+r1NMr
g5snd25pChrAGFy66QwFAOXv1zPTLbHGe86yDvG682KU5noXLAi1Y+BY23VcGziLqBSzp36kRvm0
aN0nWwM2dN8taSkBgmPxJQFnw7N9u4ITfaHFqTBTAoJHiCbW/6qS86Lkvta+BTHpVw0t073eoyxI
GYVm3QBkUtnabMSw1cMi8whSpjLa/qWun7Qq8ofp04534l2y3YbXdjbvlnRFlr1NsbOUn1qqw89m
UMd+kkMBFSSvy4Pq/Ak3vM25dt+w1D9APOLxYvGs2HxVb03U1Fn5ql77AgbKm7/CTu0MOye12Mq/
eAdG2oQbFJDbFpW0AEGIwqKnJWShnDkENkSM3mGNkLjcKdVJMzxwEgCFgEDxaZNVKibUysKgf2e8
d+AgcE8TPWk3+TRr2ml09YDXkz/QFXUGk2GCIMyereJbAcz4/neVPtUcpuWoF4JN0FyRd68STqoW
9pyGuKzBpl//Hdmnpj6OQ1D+kahfW+Yl7HX2PVRVCuuyGk97pVgZehR6PLorUHMjNfLL26VIctea
Rd+oNoMh+8tcZt9kjK6cHqYfRXqaIDicHrX5afb+3nFdutqM4QhID+Xt7bi16saIAMX0d3R39Anm
ufqSIAoHSkAxH6pBPfXFGeCMgFOy0YPefFH7xl+X2hfsK3uUTbIEDEZNsH8yPA1c93YhSs/IrToX
KJGsdP28RcK78t4nPaRqXpZNxzRHHG+iL8McTfZl51OI0/OXwL8yvjlds75uW6WmFwrf1SFutQ+m
8WWMLnSfH9fUfN0NjR8X0bH6Ee9xOUg3NhMJSJICJ2f+8NZt7ldR1Q90zKGW6d3nxEUf5M28Nysn
+7iitYwkH+VdnpO3VsoqaW3kdEiP7fgqSsonvR7wrPnQxDoHT/9tbbU/FKP46/53lUXYtdlNtgy7
lc7/iln93NMyjOriqISlHzrNc78MO1tZdr7RTiOSYe8W6I1bHxfbUOp+5Utm9Q8Y5Sq4LZ1kJ//L
Dm2GG5hCFXtW394SOjOPY4WrNpERBZXxhaPGrMpDlh4XKNqzak8DQSYcw1A8mGNguGKSbZMmVb2p
/lfTvLaaIOm+RQ2MFU2HUNeL9zDkyqmOefI2R2jN/W5JHhqd51W/Ht3a/VbH6s5LXvqJ6XEDd4eq
g7LS7SceFDU3lZj1NMzWV7SPmQFWztlDxkgfHgwGoPkD+o/suLkaTUta62gQsicSutyPQ5/5auaA
WBoPY3oE5m7WQVKivb1zyErdA+EuBo1pjW35W1B3sYq4h3y1GF1BEmLN9mEKd8JU6h0IYxScmV/D
ysY7Xev13KgHGmJJUr1yS1TEMwOWfy9U08d+1fsTLy/j1VLzf1XuF2NqINvnTfz+/t6UDdFRo6R9
IArctOZEZro6+fp2TD2FN9VlXN5G2aFNJvT0GmQpHhznWK1HSzGeIaJq1u4QlfEX3Xz4H9LOa0du
ZOnWT0SA3tyS5dqqW6OW6RtCI6npvefTny97Y++poniKGP2QAF0UoGC6yMiIFWv5+oMEnW8hGHLb
4HT9e9Ym//xzFjsdxl2jphQODZYVnzpg9vP4kktbe2vNEdISCrgUiDBo1oWjn1spH4aKWyZrrL3l
vE5jfVdYwPZMOjWb4NFSK7cq/qDBXDSi/s/qwv2mqZlOCeyQ96X1lqm9Z4MumD9bo+Zm2ezhIb3r
c7l2qYBNIuUGFQDXyuIunZrRbgMV7nUneaE7+4AUmF2FXmdvRHGrawZTC5jVdwjbYs2CqPEDe8If
SPpbKEEQBItfq25lOlatkFYGuAoFG+Hv5UYNSLi1fUv9s2jSB6P7RSrpEMy/rk/Z2lWF2On/jIiP
ODsNU5VVVSfK1LrVeFP1JsMPpT/N2S4f6g0PsLoHz0wtZi1vkqiT4wIV3kH7otAEnZndfqz1GytF
aEDWb2x/3Efxpl9d3RVndhcXJOTqiDoBt7oPGv9nSyLWiMafsyndzTJ+/Pp0rl5c/9F7tGBcAgBw
OZ81DVlWIBRh+navh8/y6MnmU54d7P5DHny3YY+35wfLClEDfgjkrwGpvoI4f0y3Hvaru4dnITjL
9w9ZnHijdNRBF9XzMoo9RX1RzcQt5+P14YotuIwfOQI0svGmMXheX47WSUAlBT27RwmCHX0P5DLN
jV2zunpnJharN839ZEo9uyZowsfaNHZW3RxCS/8pBI2vj2Z1ys5MLW4ovyr0oRejiZo3uQSBGP4q
tzoX1m3Q6g+PGZ2Ny+5iowSuLQv8Uy3nni39qu3C5U7/k4H8Y2Sx9qnTZmXHebu352fBdS73D/20
1R6x6jnMf4wsnPuQTZMeoVFyT5kVkbRjKX1SqF/P6CwVwbc/GRD8WDzayLAsAfyq3E+gF9gEtQJo
rH4pLd2tk42dtro0Nlwogg4FhJrY7GeusI+yoQ9FgAL3/eDSpdSf7LHwDwgvOf9HU+JTzkwNRaoo
fsHc+fnnvMt2Q/U8gZm/Pmnie387nFTXwdCYALmWLUFTHeWdrw1ATGrrZZjtX9Jmv+xqOsMRld53
vlUaOS4HklmhqWcN4hWZFdATGfaPip7d5YhWBG13iLL2qeWY0h34IJWkqfu9iT44cIpwl2jB/WD6
G5mc1TU8+57FGoKE7v3QBLXRiPLK8Aw/VJl8vj6vKx6JerrGex39NJJ9C6dX5z3j7NgnededRtmO
jzA9FrswtSZ3kLeoHNc6uy7MLRxgqTpFH4wsY1YOh7zGXQx/K7P8YsvDFyH4EKY3iXUjNciuZNke
dstdpGz4E2FisZPoOKCFhbYkE0TMYpWl0dfNfELYvohR54Tx3ZA6r5bnPeKMT/H4HI7//l65MLhY
xsQM5QmyKhBt8HUD0LCmve7n9oaVFQ92YWVxChuEVvRcZ1hT8QY7f3lQECWlxFBuwTbXsl0XlsSW
OjvvxBld3FIcg1PiY2g+l9Gw67SH+ZQYT3Dm7fQCUZ2HFvxt1284gf+PafBL4uUKEfNi7SDhsuWk
gWY3Mv9KuJ2Dkm4b3pXHRIn2NsQGkJ8/2NPH0VQfs2oL7rtyHhm4Sa8ZEEjnt6a2fIyBFSeQ6899
tkva2wSkm5R+vH4gVwJLCvgAw4H4QiylLe5tu0wBU9tUzaI3+FDqZ1+/Sw00r+d7lWgvM39dN/eO
E/3tOPxjT1/EePAiB7Xc0zQbZochvwnvk1P43KW7bvgg14mLHLxFnlr9NNEwqNB7BO6++akYH/zU
y41dMLjluFc+SEdlq89txeMDM+CgipKcSCRcbrMReCuadBPvLf2NbHlhb4x89cDQp0GlQUVH5Tf5
3LhjrUORBhqVu3D4HEFCHe4C4w2o8gYufa31nLEQugLfoa3KWezbUg1IGES8HRUFDNqXIdsp+me1
nd2phkgu+wR3yy7VrXu7CLzePOTjh9A4VHW3k4i2TfN1S6Fm/YMM+qQFfxMVl8UHRXxoODp8EPRC
qIya5S55pPX0EKivXf4xTe8qy6FEuINWMdJf1F3Zvc76KYTh3Mn+QPeL2gE6HKyEQyenWKgzf2LJ
YTJPEf05I7hYw/jmbCX8Vo/UmYHFpTPXmpI7IzvJbz539nQcqvFGs2+N6ket299G7XNKR8T1Y7Xq
Ks5MLk6xErMPyh6TefqiR7dB3FNf0nbXjayV6TgaiF1ZlB0o8ouvOJs5XFShxBlA87xEGyUlcbpP
HMc6qDISOrLTtgdwQbMbyCO1UF3yj70S9Rv3zurkwosIVRU1fvhsLr8hM4dqIJ+Kvyq/a1/YRXue
ibkMQkibPdt6vj7k1cubc0SpBUXZ33jHelnzgwz1mXtamD8kRrdDcsdthpPR57fJ0yi33cZCrnqh
M4OLg+LLRVhrI9mRvn0IhLaAsrX9VydQJPTpkiGDt0yUJlGpGImNUqAggY3T71nnKY2X/20mez8v
PUTANoa0btAAhU5qCQzlwuPHZcy7RLTyWgZKsqV+H4/zXo/TfZBJXmzsdHkf6luYgLWMKUrzKjlZ
Wj7pBFqc8qqNwy4OQvSDBHV4lSmRZ42luevU1D9mHcRf7azNcG1bx9pw4pNqTfXHyQmijf26emgA
qcMfC1aX+2URvlhy2lCFYr65Vc2jUsh7RXvrjeGQ1c9196r492G6EWSvbSI4+sVLjNQClN+XZ2Tw
nVYfIRC9h+bbDas31fx2/VisVUChaPivBdhdLi20k9zVdkMrQ9m7sZ5/V4f9eCd3/be86G/G9oNK
4Wb8HOQvAa0OswwI3Nw4mauxGS2jZMVBgJM9WXyCXjX4IqHra7blr6TPS9ealAOtMJ7Ujh9SK0V4
c2eE9PoGpyZQb9VcPW3MgvA1y1gG7Crd6aiukQ9f7LEpTscyaEiZSkr4OUd9EHDL3p8lLzPVk1rL
ngyZhJFDcwoDzggJwnX7awfr3PximdE9YQJsfAVcLHDYlLR/Vq76U4GugvqAXO80K964AtbumXOT
4pPObgAljo1qLIX37b7nkbUTBbNgEzC5OjBOLhgulKsA6V5aifK2kCfFBz00p24r08ca7uvhqxa8
ysV9ZlQHSkkbb9/VY6rRYCr6FWDhX6Iak8RJjLCROaZWw13ytR0dSnRfo8yH9Hf2eGL4w/yc9YN3
fRHXzqpopxJIaHrTlnatsFeryaLtI0hMwfYY6VvPiLUnN1xggsuK6EteZs36QZkQw8UblM6DJsVu
Fn3uxsrdrBeL3b48Ded2ljdzqLahFJA0zfVxl7Z+5GmpRoSldvN+whUTeCZb1be1+/ncpnq5U9qZ
7i27JLc1Jwe7+jz+tIvXDm30wU375g9WinsE9QT6nXjOLxwOZL+aPMQUm7riTfIr19xqulg7XATI
/EHVgzbFxWCccawlaya9Of8VNw8SwtxR22z4jDUNcUB5IDhALigoNy2cRiyjdOekPCrbqFVPkW9P
uykq2l3u9BKCmJpyAkEHqUAeOZ7Wp93OGlpIco3KcFW7Ll/THtEcx94Vge97NICJa3Wq92NR256P
oKbnpMGWOOnaxHB5Ejzw1VTqFxOTdFoYRzIiY7TUejAC2rZr9lsgtLWDyG3CAaHPnLa2xfaNOh+Q
Uxil9ylpUqV/y4utdu+1zcpbjGNOzw77Z3FdjE1T6qGMngQPbE8igsyawGvMB3ypQC1tkuauTtuZ
vcVS6zmvEJt3NCDM5zrTD30xeJsJvbVBEb9BL0lWHoqYxakIjd7IVatBU0I13SnhvCuUgeVx78j1
oSvik94Up3/vMs9NLlbK6KWmQGsQ9vfgO8m9nQy98XULq8HFuYnFjnNkulBqf0hpTemto1kPIInl
cLhzqio45sTn8Cm387GU6aCTopIntMZ2ycJUeUaqTt7qkF7bm+efs3gVpHMqdZbBiENidoFyG/6g
KitKUJAQOHRO/kZWBwmpn2Y9MjRGf6eqz0oHK5v0cn1W1y4iiAhAzlE0RYVEjPIseEhCo659RUxq
4Xh9PrgxOA3FQet64zJfix/A2sB2SqM3T4vF6nW1Vk59rqOngeTIPM5HXX6NjdcwN279sNjVk7UP
k6131eqewbHSD89NC5/JYnhAhCUJnlWUL2AXkQfjucgHL0p1FM0+Df2816YvmZV4FhIFRTjsfAfc
3PUJXruBHcCsDjlD6BaXfAQ47t5XZl+MGyojkfim5zGPvXa0bycr30ubanErp9+Ep02oNdlIA9sL
FzPrQ1GoI6rAtSSaK++sctfrH6Y58UwIg7YuyJXxwZZBAyCQXcjalh38ft7RsZ+yrqF6ryZf8vFH
/b0sHuetIsWaHUsgLxSSVSZQhcVGzROLgpaJUkZ+p/v3iWl8mJrmxejgflOV79cXbe2lylUMdkho
/f1O45U4kW31wlpjZao790q5KxvkppI6dijUOZ9SJ+tvh9RqvQIULnrV+nBMADser3/IyvGEZwUY
LxAqERgsRl2VSi0rHYoGUl15fflj7nY28Vu31RO3cjpB65NkFZxPpNYXb4gWYaN8HMvsvtbJHw2t
29g31Y3meMoMOfWvPPmDABiIKCKlODhRg1m4gzKOsjES4hOxSRAq/yWV0U5xROfDFt/X2nGwSdQL
ZTYLF7eYQtRPBivvjfS+8PeSHB+SWM1dwwwPQ+EgoVhlZMnUrf0jnP8i7n7ntSK5ABIFEPblblVz
KQxsH6UBSxniR2T0vik+zZu+44eOO6QF9P9lkh18MMOPXTCXR9Ue85cxyUMop4d5X2oKr7jre2kl
9KAnQvC/gB8VWlOX36QPqLbZPgomedBnhzlLOy8KOadWr27V69cOKwHVu0+gVruEUdQJClPQAaDO
M/8y6+m2h8B+x6vg2Etblec1gAquVSgOGQBDHH0xrFLRIqWPcuRS6np47EPL3/sAxMH+hMHeUJXo
VOSFvY8o+XmTMlDUxXnux0EQQQ11s1cGRFzCVB7uxjkfD3KzSfi+OhugBOn8dAQBifj97I5ttTxD
pr3OKK8UxTEpSu1o5KFzSAoz3c+GHj3pvp/fXF/tNc8B0EoAZgAn/vZ2biDWn1vQUMDwusfA0p6m
6WttyoUr+1uE9iuRkMkVB2segGRBP3E5PiWNkJrI2exlfWuYz2mxdYRXxoJ0HUjLdxlKYohLA7kW
2O0csMSl8bGPPkrQjiiKV+mn61O2sk4W2StTh+KQqtsS6tRGdGwmysQ6hVwz9mNqz64xSu6ktjfV
+OO6sZVJg2GPYIeyE4wE8mLbKnnmBGaocBrzD3H7kOVbAqtrBpAz4IXG/YenXUza2ORJqsSMpilK
e59oiuS2TWsdrw9jxalYGiSB75I7UM0v9vbEyk/wqWX3XZO42jh7yvhC8mjDda2OhXIoNSLIZygH
Xm4A+sVoa8tp0HZ0yk815cI9qWF1w8raNkPBnFwTJSjaABeXYJONXUENqqA1z//u+E9+aB2GxD4F
6R8IMlLaJfNDgAYl67ILCJ7SSKtmJE2ksrLuar1pXCvUs1OkB9r++gKtDIqyGiYEsJNk2uKZUtX2
GOaSg+aNlO5oYIXGRIP0DiqT63bWQm0qGCBxyboKouLFfjOyvLQgKcjuRY7ko6R/7sy/6/k+N2R3
kO5sb4Y+t32S2t2GXfGYXVy19B4JoXOBryd4udwb4eiLC0xDHqZoT1OY7PX+o5MPd4NCb+UYPBRG
zYP+zjKlDctrMysEtKjTI+gDMcel4aBzfNLtbErxtmh1iIqKbyMEU+rL9RGuHDEiP1h0AQAjUL50
S0ED7q7sovw+Vd+q4YGWMSX89y2FmKCi5sAla/ymqtnNxCqyleX3o/SaW68hRf/NTrGVMwwkX1BI
wxL7e80lzEY7jM3ifRgGtYhmi61jdT3ODCxcUVHKYw2dQ35fOw/A92b0K6r6YTOlumaGBw/KsKiY
mYASLpcdQqW+NpU4v1f6u9JG2zf5uw++RsXX66u+aoZEESk28lJgBi7NSJMq11XX5Whxa8ds3wSM
Rm09Z6tvaa19gG6i/xl6T8KfRSeTlSS1VPSsfee4mt3uMYi6ePTMVd70dyIajYbKTY1PcbqLDnNg
3tuNcztDaNb/kp1P/3rYlHXfgxbq2VyPl8M2ZqWc2pDEeJ6/6v033/womU/RlkbWypG6sLJ4EwRl
NxRKTp0qdYZbZ28kaA2UW+RRa+ULmvIAlHKZCCXRhesFb69Glk5ymipjMVnucGQuK1kW9MKGcZwj
01W1/P76BK4OjZysQbaU6viyKyXOSqWKYda9j+RjWFZuLD0p7YavX9mbUGNCys5NDsvikneOaoxl
5R0gSV2fdv0QeFNRHBJw7n4SbjhZsc0X3v3C1OK0OTWowMrG1CQ/mHF/F6Ut9/8ND3RPyn+FTX4K
tij9xRa7ZlKM/uxA+FouN2ML5NIeXyBQK+4sy3QbY94pdExeX6yt0S12e1jPsipZmCqNvf95qoqn
2LzLu9fafKqSb75TbszmWl4D8jngrQS6jgNq5HJsHAq/nhRwiHPzHMuqW0v0iaK0NevabgpDVxcE
+55qBZSkKnuDVHhta54bX5wHXg6ZopaspYqYoKq4ivZsdj+vz6i+snjnNhb7hRdEMA05NpS+2EG4
twvMamMY6ya4jYmtNcB5i4Ajhu25HHRe84JV7LEJ/GbvK5J1c30ga1tDYGkQhIFUjP77y5Ui2abl
dWfApSYESZzBC0IbyiWyJOrXpr1Juo/5tPWQ27Ipfj/b+ZI81XVTYbOgTABRPsV8t44PzdSd6N7t
5F/OVtv02lkDbs2rEZ4tHl6LA6BGRJSS7gAYUL8pxQPaBSdYvIg90vjpD+bzzNJibEQePVvCZ+dH
ozcMpTcad3NzFyQvaq6AVhWFkn//bOGBR73cIPAhSFt2meZqENmSQfmqoWJxUJTheajl6N+faWGF
ByukHqJQttiP5pRWo5aiIF1XI2IY0iHuvUozjmqvuE3wY+rA/o/RXf/ZN26uz+nv9wCWyS28vzBJ
Ni/qTGZTRtw0FCh09WFIUxFuNdoL3YXXzayA8i/tLEaYjpGczipFs7SST0XwNYaoRoeJLAFPUbdf
1OpFIQRHqmz6BKlhn1uUMRRkbKRyg8nr96PPh/A8JLWOXg7d9pcHxJZqzawzBmxmj1obesb8cn2o
GwaWSFwtc2rE7QvKMVbl+vlrvAVEXwlKGIJoJhTYBpHdvhxCYmtdVlvMpRrqp6QxDmXzlMsPff4U
Tx0CTLfpCHPotEVCJNzV5aWKWYF8ooyLP1u6s8lAXa5XUIdW0z3BSf1TlZ6yKNu3sr3bLNqvziK6
MaLyI07GYr+MsYJGziiMhZZrSU+EmRsX9+9XGcMRySKgvARbyw7j2DfUcA6xkIQIZQK26QBmF8VW
cL5lRgz0zCHz6APfIMxklC9FB1eTP0xG90eDEZANQbnLe/bSSlwrqtH5839EyOkxAd8NNf71jb3S
9QG5ElvOEE9lKjiLyz9OSdPqMrSN2aOeuRPHtSGgeoy7o66+Go3mBX7rhVNCw2QARmvjXK26kHPz
i5lMQNxEfsbBsieP6PUxM/9S0TO25QcpVdys30kl/Zvdqx0b+1atThY8pJkEo7252WP4+50naKZI
//C2gyZ1yd9jN4XtZzonUD9W9Y8gqulv+RXT6rI96b/nRi5NLYKIMUgNKa4YdYxepl8dwuBxipID
8g5eFu0KO3OVwct/XF/qtdN3Pr6Fhyl9s+2nKUtFMsHSX4p+61oV/8HSl1DHAd5HyMD1uhhVVcuF
LM9U3mWZFbT2VfQxCF4C/WQexxdJ2jgda56L7n78PVpGNIYuhpPOcpnrE9aioA8PSkk7oD9JqHVa
TXJjdha0DR0dQ5aV7q7P44bhJZjSqrXcsAMMZyJ5dgqGXar8GI2jkfwVgrC4bmztKj8b5RLnFKeA
KJoMHExf2K6hvwRG4E55DpPA4bqhdUegUg8Xj1TYBBchn0W7qyWPfXo/8f4d2rcsaB/L8KH5UUi3
qvZD0tD69PcyqmY9zGRbOJU1j0qVgpcr6VdYshd+QK2suNRK8A5j9kpHSdQ85OHb9RGumiDVysVD
IYF9eulO5RmGG21S03vNuInbR3k4yNVf102sbg1qBqJTgoT4MrA0YzlQg0rj+oHxIHzQhrearrL8
pFU/KVt7142tjufM2OIAzGNtz75Abhhj4LY+agChN2zp4a4boYMAVhIDHfjFpOk+5HR2hxErfBGk
JKb0uan7rb0nnre/eQ5obf9rZbH3IEdWolgFDmKhJBd1u84/afr9YHzrrVfN2lWt7dFBn6Qfhdbl
9VkUA/jNNLKTEC2BYKBN4nJXaAVacpLPkkVKNx6DWdPdya6VnZLVUDBVtrZVYV/Bg+P8SegSp76f
tMVWh3m5HaLcJmrW5x3ER0rvQm/W7QztYUDvk3vBQz7IMZ6TgIRDQrJ8S1p3dZuefYFY9LPwRaGf
OpA6vkD2BuNLnQRunB/TW3L0Vrzlptfn95/RLjaQY4YDd7zPK2imvyr8NSZ/ST79S/Hn6+u4dvnQ
pAQHKgBzYpnlabAMqoRtnN0bX8PqprB2jfUlj6YnI/igtu1eraTDdYPvhbrlzoEChMUEBCkadC9n
cVQNWirTkDqDU+u3zaBlbqsJXbm+H+g8TjJaSc35QPAd3XRTEe7Bk0onp226D0NSap5S9OXt0PrS
p8Lxv+dW1pHiJZlgVAiV5ECd3ZymlL0Q4jiaeWffJmENw7U+Og+2Ejl3FMSDm+tjWlssKJ5F8sTi
Tb4saaRBITUUo9N7yW4OlgbOso28Vk72tf3vu7Dg1Yf18R1ER/wpXMLZHuyNaEhMeFvujWZ01RrW
ocqV5I01Wn1V0UAoeNBho6EqcGlF1hGVCwScZQ5U35uHKdiVdv9Nz+fIc4rhe5x06UGpU0/XM4ge
+ml/fULXP4BCP21KgIjRl7j8gEg3y6YaJLZ/vaOveL5rs0OqP4Tas/0lyd3+23V7azGswBX819zC
kcZjGgE64LSRs/xZpy+Kj5iQWu7NLN617UbrpJi83w4AjBwKMEUZir+FsbGF1c2xAK5okjfnB+lH
2oyPsX1j2PGHKfO/jMUW2/rq8MAdk2Wj1MNdfjmbE8RmfRP22X2StbuguhMqgQ44pXwnhckfXK8Q
VQmyRrqC5PeXy9kGrbtEnZQEoEZR1YdKKvdy4dwW5dZ1sD6kf8wsNog18xTJ4k6YAd1VhMeeVicK
LTvVn2+j2d7SK1xJNVNtFvgGCoqWSO5dzqEc+jBOWEDK1OLz2J5iaBTqvD7pAaAK2avz4kiaL6y+
ts2WCsratXNueXHtqGlI4tQssvs+2DVGupOznRGMx7aRbtl2CMw9Xz8Ma7ELrb0qiVruWnWpq6qk
UqxWOvgepXnOTaROo4eo2CLiWVu/cyOL6TRH8lKWzzZJrVMIP10cF7uh85zk2GX/Hp7A0uGZdXCW
wGGWkCrFrAu9Cw0wA2ame70y5d4sQcIA2ePWsFbnzoTm752M4beuaGtuFKvrB7al1pt3sTJPu0K2
b9Tc2Ar+1u4csDYCPUr4B03n5X4sNBiHp9IHJ2CXrtSNuy78LNOZm5Qbvnht+7HpGQt7Aa+12H5x
Ivc09oPsiYyDNCe7of8o6271Yvv53u76T9c33+qwzqwtznUIExakckBJiM7H/RxpgEM7yxtLKzzo
FjHudXMrg2P+FLLMAJoRGVqYM+PByGMdX9ygpTXN6Az8DUWB2t7m1WOWbByslbGRIaEMTAmQd/6y
Z9IpuqIcOnGQq9PU3IOBD03oue2NBVvZg6S9uDUp076f4sudkQA8CnKKU/cyCHDD9qru1tjU7145
vyBQ8YaEIIxoqYasTcY8OQnbj+xnGOh7aXw14VLuzFewBBuLtIKJFPkRwKdIQGFwmSHppIrmoDrJ
7zOVZK72ybaLQ9bpOH6ruHca/V5r3iQwvTI57EC33xJZP4ZHn1RGqNxp+bT1PSvvLpqnKIHQTScU
DxdBWJtPba4DtCQPtQ/H0LVtCqtS/SC4ncPgSU89zdl1/dfAgVQ0VX5d37Pv/VOLAALzVKopxwOn
NvTLBdaldhqDBohDnkTH0r8dhptKuqtDiVRf/4zjOQTNxOuv8eqxkz0jfxnkChqzh9GkJ+LOkH75
1qFLjkP3mFPlHpTbXvuV82SS1LtIPWbtjb3V2LbSE0Y3higygOCEBHWpQ1lnstSFc5PfV9YujcjJ
mMEpdXQPlFjoWT8zwy2DaS8pMzqmvctX9TIiE4/J8CCU+prZOhIMfxiarXhazNVvc4kABJB/HXG2
JZxaHs2eiBrYgqQWwX4kTjqWetVupYtX/Az5GRGv42SobYnjdBYVdYrf6EZNE4PzVzjc9uEPK/+G
trJbaLGHzFc9zHdjE3xwvsf1rzb7FUb9X51au7hX1ARPfe1vRGkrrkjki4A0U2cDs7f4noElsgA9
CMKuxGvT7q2b1eMcWx+HcutKXDMF3yN4WlJkgtXzcui9H81+JcjOsijZ2eGNasRuMcaek29VMd7l
4BaLSf8/QSeoLzzFsnRIulPKhw5ByUi1d6nveFL6t2TnnhEYj9b4sznGBk+WqT/YWvtX6De70D+1
Wn8IyNAw1RQ0JTT6nq4f17XxvyNWyc4J8NNiqmPJNutyhuBnrr8q/gGBCrP8Nm7hBlecPgcLXDSR
KbjVZT5mokmOLDI9viQC7bl0qRq6/sfrI1m1gQOGhlazaXPQLlfSrEFbQNVIzkf9ZMz3WZBBnbzh
W9dmS4Bi/2tj4dsmOc38qsYGyQpXJ1yLkwO72I2mLaT9ysm3ASBy9VM7pIK3WBeOQF+aIbX6qHjU
Ixh9YYK+Pl9rh/7cgvj97ND7DuCNLMPCNJ/kkdKdc6CXT5NdwCkoKfyBMYp3ZCHIrMCgcmnMygkS
rU4UQl8l6uSuiUSzIX+SrY/NljNfecDiyiHKFGURquWLNSrUPLDnHFxFnjYfLL35ywnkx9QkCWfH
5icFeUug4CBvsvHt+hhXNseFYbFBzyYUud0yjUqOkhqMu0ZXSfI0CIwYri7XGw5ybYxEGxAQo70r
sKSXpgJ9Roa6h3dh5mqflRtn+Fl+gIRMedHkxktN9XB9aCv0RbRS/GNwGVDx6umStOWG8ItKeTKs
Njggh5E8BmMLyX/dxYc6VVu3SxTJm5B28TSKDp4zIoYZ0W7pDn3UHya/CT9lQxqZICuNvDioNK8f
4JAdN5ADa8/hi89dPD80SCEQfoEYws60+9B5CavoKfadvebfRVB+k8CLs2DXjZNrG/8+jIZEmLAL
vCp7eolaSIBUJmrITBlJvm8VNMiUv22ZHLspbTg8VXi0xYUi2Ca5IW1YIgAUX+4CP88rq1S5uyDC
PozV3o5bdzTsHSQOJ62507K7AGphEsNeY+dHhAAU65BXP/Lo1PrOTi6PjukVI4keWHam1o2d8qvW
bcGcVqDqbJ3/feVvrAHt1ASpX0B42GT7vvnG29adpg+91h0kyDuA0HwJh/lrXt80/aPWJRv324qX
Aw2EAA9oOzholnU9dS6lKkyAhaaiP/PZ9GFAR8cU/ePA13agDv6P9hY7Ly2HRJoH1qSN7v1UdTXE
MALnpmwztycDLP2ROYqlUPyQRHh/m5z5nEgK0XWwmFyoE1zJfpG0xjVB5EiQxEnqpy5oNhz5u4Dz
b5vuvY9GQPG5DC83XYkzy40JMkJjIPXfJ2ApY4TOtfa2lsxdSVOzlp+m/KWO61M6yIfItzy7ml+y
yb/xlY/ZfI9uGGQt8Ye2OBTOIdDsz9ed1ZofFrJS3J6CAGhZr7PNKrDqSMcP9z1FOgl1XNVqD6U6
7c1ZmzYAimuumKkX0090R4Xwcj7C0urUAr6v+6Qo9nqqQf3KYc9+ZVrwVKEI0zTqrzk3T9fHuBLs
iDUHPyIYYliHS6ttm9PcB4CDPrxPkpWjNnKy5q/XbazOI3hjAYoEurR81xZyBcS/Imiz4u9tawrA
mWBpiLYoxtbsEHvSeCuKhZCEXo7Fz4L6P+QWanxbogEkawHaZQcz2Hqpr/mCc0MLfympjZYHJtFb
EyLIVgWfRvsZCr5eb49j7e+1Jjhen0ERpC3PCj2piLGRFwAftdgbVDiLvn0HZ/gvY6A/5PqD3Hul
bd1mqIL9gS0IKGipE1pHSxqdQh76oFVAy9mRDvfU0O0LmBpK57FNohNMr1s8Kqt3LLX9/xlcbMHa
b9MpM4G7oHI9S4c01F8U+W8ox3ZF5yH6iwTMzueYw5JyfaRroAZE1aj5o5dFsmr5kIK9xWhiHaBW
bTnBqZcEoKipZiQQO50crS0dc9NP7/KkCu5Msxr3sd0/h0qAME6lGg8K/RYbXnHtOKKNoItuG+hx
limXxupDp0oHUEYN6DTnzUZvKtgK+lZnnJy3SAfwD0jey4NStZbZd5pChVcfHge4pYvR2hl9dqsE
Jv+2RzVydo2k3xrdc9LOhz+ZdlFmALmGo9MXT5J81nJrHCxi+CCFxNdX+101ReleRjLF1Yeq9/BK
racnub+Lu9EGLTrmXmvyEOu7UroXWsIbW2F13oGFkw0w4d5evpLkbCzSyBB1/i51k9hCZ+k16baI
cdaOMSuL2Dq7Hd7mxYvCdvKmKwbButBUu5l6416OS8f1oy4+Vl322GQbMeSaQdIR7CPBY8Ele7nQ
jgmFSt8DMm5i8yEbvinyLfkxfa5vzSi5ub6s4uOXPurc1mJTzY7pj7OAqDah4PhXfWkfTLq1cV+t
7l1LpgINtQpEwsuGxUK30yFwOLOxU5UH2tPifRja/oHuX0j5p2E8GXI37bVRyfdmOjuKm+d+fT/Z
mXm8PuC1W0CASaEcIwXNel5OrlbUk9mnIL30uYSIRGhyBdD1HPogGb1UC1tYz5xPQ9T2G05i7Z4j
QqMPFei9xQPh0nAeVMiG+cx0r73VpDwd/aHp4p397xWQuWsglxEE44pQeL60gwpQM+o+A+zbmfjD
1pMTmdZq107B1lt7dUj0nyKzBC8qj6pLU1MPS2pTcukYWuQadfuQIBYaJm+8zDe8z9pJJ3VGG5Sg
PsXrX1rSS90fmo79k9UfaQVxIxhk1Wz6A38CKagG9Qk7g6zgpRW6MZq86im4FATQD0TyL60WWqfZ
CfyN63pt5gjfyDqq75CJxRFXi9AJDJtqSyzceeVaxeOY/jDCjZfw6rSdmVmc7mnOe6TyaOannKNG
b8FguM4W2nh1KCJfS/pcqIgtlmYstKR9x5egshj65U63byw4i8Ps+/WDuzqWf+wsn3KUO/Lazrn+
oqYWmiQhfIFlsuEd1twhr2mKR4IHylg2i+OYyoSLBHeoaLRfZjufzXZ9HOvz9Y8J8fvZm22YpFxq
c0AypX/MfXunq09AsOU/APkRs/9jZrGXbUKzWq0ZSerf5MpL59zU/q/rI9marIUrHeu6KwKwuPdK
aLtSVXmBbG04zfVF/2cUi83lp2En6ZXgBlKswovqcGcD04U4608cjENww5WLYhKFs8tVAR3oBJaP
oU5PDpr6XUvKG8V+uz5ha0tP1ZPWfYgVyEiICT1b+sIM8yAZwBVwHB3rtTEkNxzL3Ri3G9tYTMvy
VhedzLxLHZBsS3cZmeXkzw59+iaRYfoc9d8Vhxpb5oXSl3oM9sr4r0MWcHrACkCf8JfQ5XJkVULJ
1xo4nMlo3ljT02w3rozoXKUmN0P97d9OIz010Jq9M0eQ11msVTJW9OrlVFybHBL1t+n/kXZey3Ej
Sdu+IkTAm1OgDUk1JVFuVjpBSCMJ3ntc/f+UvtgZdhF/I6SN3diTmWV2FcpkZb6mutTTlwj+7e0w
LycR8R4ybRCkKFK+MARTK6fwvJYW8mSeElvFPrs4tWPN3bMETmQHHO54WSx3t6NupEpCMwitA4Q+
cM2VScWWMS1TEVPARj8kTc6W8dOYwtQHvBEocCAzM/PnpAqydbmoez57L7cbsSnXseHQz4GKcv0Z
k1yldpLTFODeu68NtHqmGTz83vJ8uQ+uw0hHoFklvenW8AMRMfbTAs9UylbaO9s93Z5LccZdb4Pr
ONIZaFuNVq4wSy7uVByzBnjZ9DgZfTAvHyZ1Tx1+e+7o6wF7wbxLdrPRmjVNlSkmGSrf5Pkbreuh
dv024VwMCKdtYJbiGSgdh4varrWrRdwdqfrOaDzf7ZtHfdqr8m0P5Z8wtpSdNKMSFqpKGJt3Vd49
1tqT7Xy//W221gDHLYKmJrgTssfrpTbYjjrFCGNd1PRO/dp98YYI4v6P/y2INF99N5ljbhCkMEbf
nt5pBcJ8Zhbs9uu2zgobjj4Vf1oySDdfj6ZhOPUouISTWMrZ/QyIYPwxadaDo0D7K/QgL4qdu3Fr
BsH78SDXgXq8EB3SWtuZVyFZ6aSqzy1fu9EpGdMDiqq3Z3FrOTwPJG0jw570SS86aktdHmQ8RpPv
NCV2RrMZhPawg0w+WbHsKe1ZK2Q5EUSPUckvfvT6eTdV3YiB4xIFFJf/FbC766/UGfi8qJ2KUpyZ
0gp5ACTkFzySbk/XxnfR6KkLFUGVK1jWwWwx5YaCCUqsnJQne64ObucC5/u8yy8V6YJ0vBFIWNeA
D4HTLS26cHSHUnHAUvXDLIZDO2gnj9g4QAWsCRIr70lEDKT9g1JNm0418DrQlhk8bnKvIE8eGy86
dXvillsf559YYuquP8682NmYqnycMveOU3rsTXNfGXU7iDChEQ1CVGWug0R5rI1hTWLU2U5/QbQ2
PyntqFK4G6Ody2czFCc1YBVKOMDir0OlJcwAfcxLIQ7S98WBDDxp9x4TW0GATMPpF00gGLjXQRLo
SkZfIpATJU99g25z3/tIof32u5h+CrJjQogH/xq5kN07qblkQu0HTRWTZl3+4A4/b2+azYFQrUDM
ChsXXuDXA8lSRVVrgxBJvQYKdiaFUPq0dk6yra1piRIU1zOgSrmnkZZaEeaUfHhO4FKcGIDKnnDA
cdJkZ8a2Ng7aXACK2D9Csup6OM7YNWae6eXFi97B8OuQCBASNCrsZURyj7fnbmtUYkhk/HwgTz5w
cofXi9N6qAol5X1qpgFLTcNhO173cL0bw9IFO4Z6K8MCBX09LLjeSITXMB/WHBfg4V4r71Y1uSty
CxGAndrFxqiuYkkrQl1sV4kVYk0P5pIcejXokCbf+1BbUTjgqLJyYCOnKI2o1TulQoocPGpfRn6j
RInfN3+v5OUHRy3CnS+1gTREu+xZOGlQ65LGmSPg8uqXLsZnoXvXFe3JpL7Ut2ez+WDN3+kfGotf
pCc3grWMklo3XTx6YuyQg7rcKXszsLHzrn6SlIgVUZUWqccMxOMrJLDW6U28167cuKgIgSAsHT4u
E7lzseat4a2uoCcshZ9F77T24+0dsD2GfwNIN2GV4ycTiwAO5hWoapft28k7/W8xxCCfPd4bOMJL
p8A8GNz3Y/RxckO/K3bOpw0eoVgf/w5EDPRZEG0wxxS+IjNl2UOAoGr/HgEwIdswR8EMneSNUUfo
P9k4gqx5ViFSrmqnxOyz+372cj+NdSsYMJl8d3vwe19Q2iZREblOJibYdd+Xy3dl/Pa//X1pXyRq
v5ghDhMXiv9Hz+peDTgX/UEIqgWkSySZqlx/HwFKREomtOToV+nxw9zt7aTNSXoWQZqk0UhKJ1wQ
D6yGFs6/ijPE+fYYNtc5aRhgSZG/yumLsUZDZCsrWpbp12R+UMsviHLdDiF+pJRU4pj0bwhpEIsx
49bZEmKo0aWqg0E/qe8Xyjm3w2zNFTUceJ0UOrwX6i6m2o1pMwjixvBV7b90u5Tcral6FkBWd1nC
YdLUhCzcM+uzMg2Pha0+plH28/Y49sLITwo7i9IJG9uLOTp+7zxqsRLsFUF35srUrw+FZTINZV51
hoJNruZ+0N3vtwex9c1RsBMMJF2Y8Ei7rxwHSx3FXJWTfoeQ2Q9beV07kMf6dQ9CuzkW+scAHyEY
vrDL0ErTiWOVsXT1pxkPk8rak94W95W8gAV7978RpC+i1JY3C4HXS7g2P0sUF30oCFXTfXDM/8zZ
4+rEexH3xiR9n7YY18HRxZhy7LLzj/mwdy2I3/xyTIaQ8zGp6nvSphyKVGuMyREsu3w8tFr8w9Pb
w5oJ3147wFUIOZZDulr/wTfqXg3/oI4GCwFQNZhk7ORkcEm51OsyQ2kk7asnP4zjh2Y0H5zy0zqZ
51alzX97PW5P6L/xpFsQjXZSd5tbcLQ+pvWPcXy6/fc3N63Q+OfRjDueDGWwBhRkKQYgn6ucLGRF
F/VVvut2IzbNi28mHn7oPwlDHWlVGBEJf+VE8IKW9FuTr/4KZ8zu7nLdPOwV0zYAuiaa3eBO4YtR
GpSLxlo2RFOf8Nic8hFykblE4A2j9W51lzHQLCUMVKhX790efkNsVOkp7ZqnOk0/j67SB1AAoB5G
UYQtQOrdZWB7YGbVaPZ4w7z3hticfF7ErvjFXDRSvjnnlem0Rck9HIVYHogevOXPe9IBt6KAOJAp
PQhOm0oUE6UZvi31x7F9PbR/cBnD8UWAmeIb8FvpoDHLqkrduC0voRu+hnOWIH+lxmg97AHXNo9n
j8wZ9CycGPkxCVK1WZWS3Hwy25M2J34ZawCKwyPo3dsbY6OMqYt3kCC28zyWLwI17WEk9Cwjpwco
G53c6eCG35Xl78lN7+joLs5ex2Frqz+PKK2G3F2mte5QQ3ZVxc+8T+GuI8DemOQa1lhPbaEQQQFl
0o5vG8SnevuhcXW/ay9mf8zSz7dncWtMoncDpYpmCv+R7uuiQLdyNctL7fwwUthi6fF2gK3FzQMc
LTQOZduTm5XdoNmpU3O0IDdefHbypg1sp4gv6YhDy+1QG2IHQPyA22G/9H8qb9eDcYw+7JWVjWSt
sPKrp65UT1GaHFX9Uqva0yo0Yq0fhbuXTG+NkcHRj6XmhOyh+OfPXkJNWjl1F0NjdJrlWKdx4CU/
0nWH+rYRBBoqXBE0p0hGZPMuJ06nWY9B7zpWbr9v62g+GbMxP9T9GO7d4Rt5CRc4+B9REsLUUXqj
1kk7TJFQ162S8NTEyRsjBnWk94e1Oc/OQ1jNHNTqhN7IRx0upOONT+D9/PLRRYe6z7TC172EHkk4
7Eg+bBwvVz9MLOdnM21PI2ogHn1OTfM+x/jCJLRS7SS9S52d42UDuglM49kcSB+1X0ontgbw6tmw
nHBhaGLkED4OLmLYxhvNuAvriz3nBzs5zln6sK57QM3toYIiQuObDSTrYVXWqOYhL8FLVnb+Ev3U
M4ic1r2e/+f2rtlcV9T4/xtHOtUoZC9oMNLDLaYlfNNPRXFvJcsHaLF70g+bkRCzgCUuDNJkOJtr
rYo11YgMG+ClLTy+cKKuZvt0ezwbJGc+3LMw0pE2NiBqax3XRHsNIPglOLyq/lqGp1Ubv2WjyRnQ
HMEBPY6R+VqtppPj9WdTn2u/UNejGw2BOu2p9m4kWCDdAL8Lqg1QPmlD4QlXLfRH2FCqm9yhd3HI
rfmj3TZPhTp8mt15T2R8MyBIfy57UaGW/dvmcGpiW4HhFUFaqayDuvrV5yGbDtkel2zzrHgWSdon
mEVTvW6ItCwfdO2Dkma+hnOp7VIJXE7K9GHn827cWACKUbAClEJpQR5Zmnlp3KQ0yqdUXQO1KdKj
VU/xITfUKOjnPPTnJusPWhzOPuo64305Rs2dWaPmu8bZt7Du50Pc1u7O5bO5uKFqCXoLBGhZQM6d
9Hm0hO9lVz6AzfWbtfX14f3twW+cCcC22To4GiGPJOsjIdo11qkGzyFdWu9gLk+DeGVH9VNMtf54
O9bGPP8yZKASKgx2ZMByGRJ+rjkXrNL40rb9XTx0O5SgDY8Bnhz0SiEUU8chzPVxnlbjqDol4Ip+
be7xcfHDkXTfRgM0C0qdBm7zqco+rUXlg6v6rE9pEM3zwaF4OGlVUC6UnPu937TxIa9+k/QWAnZP
kd11YZhnxn/WZL3L6YSZRYJ2sj/N7wvd8kttPIz967btWGvq11SvvpicM5mZ7FzEG7v46rdIx0Yf
pvqiRoAbojg378ECO76aLfWDM9Shn69KcZqLddp5K2x+eAzYBGaDw8OVPkqZxPXUT3yUxkq7oI47
kl1NXe9vL6+tZA1DpX/DSGObks7L3ZqxFdNHjKJ8naRCbX+60c9QdYMWBlrsGHdKs8vJ2B6fC/6T
ZEqF4Xu96OoqbtbVRNZWSSydrtrcH/M8AXlc9xpOFqO2YgrjtX+lGAjf18OsvOY9mh0VpYkCTQnT
wE27wa/SMNxJOTZXnv7vD5NmxB66JWR/AzNRS4wFmsMy//gDChNb7lkQMTvPMqjJzIyudZn2IYqO
UeT4w/Kzi8HauvHvn4hXkcRh9ixS32UTFBtUzufhoYHfbof3br6nkrW5Q0i58SgEysQT9zpINjRU
XwT8p0/DwBpObNK0++blD2X19faC3Vw2/0aS5Rf0ol/5LhzwmjM9rMO7NLF3toT4rVIVhgLMP2OR
W09RMaZpnzIWDexzpj0UmI4WzttU/SAuE6GtAPX19qC2pw8+ENxs8B9y4ceucG6PF5AsKwzw89qF
0VNXhOfIC/1imBLSoiH9eDvk5iq3eFZQM/O4xaTtV+ltyfciPWvMzxkqgnYKMnEPa7BBOGaZP4si
neKr7S5zMdu8lqb4Ys5BlR6mMvdnU4U4MsNCNDtfWbv3A0nD5LaxP2Wdj9clgg9z/eAV3RGxKH+y
osBs54NBh7q3DuUQ8ngd3jtaucc93sii+L2i3wOmHza2NCvjPIr2Lr83qWPfRnVmiv82jIdc/U//
aDt7b4vNb2CTQGAGI7A/0iGQ9ClDGUQO5baPajlM537QMc6bvJ3G+F4g8c+fnQGjM6t9UXGZ0msK
LOfJ6ckOo2VnFW/hUE0wqFxXmCpoDOw6DF65rpe2hGnKB60pA628z8ohQACGzVMm9iHqj++dci/J
3jwSePT/ou+COxK769noqryoO7IF6Lv6k+lEj87o7VwJm8viWQTpcZY70NhMeBGXwav82XB8PVG/
JNEr/OFy340vs7mX/oiF9uIQehZROlCXMkzqRcA281i5Q9cDRtx4RA+DfCzyu9i7s6f7VFMPa5z/
1TXhh9uHw+0ZRfztekZTU8/VzGG8rV3e631xVzU7ZZTNFPqf8WGHfB0BdikpgdBeaSbDH9boLSTU
N71p+2a6BxPcXpbgA1Gzpk75woFjTJRqWjNiVc0QtOl4Hiv7EC/rPUIYOIMZU0D5+n3rDe/jNr7E
wx5MbXM20WOjFoOcjSNrb7iT4iiaQHp2S975OvjLd2XTzt9uf7MtoAh1L7pGCDIJBThp93loSBh5
CluMikmw0qOYC+2wWmTMkR5U9Sta/z3GEeaDOX1I+vWYjSoOt/Fdnxk+je7TojX3baqhC5Fcptj+
evvnbU3C818npSF1XxZpMvPrVLxAos6FiPPpdoSte1vDpEDA0F3SDekYMAaUausGcGuR30c4x6ZJ
cxon2OF3XIK8Zca70kwPt2NuXdzPY0oHQ2a7ZQWbnjmPvqajGUTZEBT1h5DpzLqft2NtrmN4cID3
aCHAEZcS09HM29TBSuXiGJ8KgA9F491X0fw5Gy2EV+1HczxqLaJfsfUlyaq9HGVDjQqo2LPw4gs/
O2bdKo0LN1oQTh99hHuyM00Z8NfNeWzUx75/FynxYbYBHLWvGirL5RSPfsvDCSXHQzy0J8AnJ48U
Yw3XwCyVnSN68yGDXgf8cmHdALDx+udlmW20lcd7omryIA/jYOzeaVYVFJH6rnO1oA3DIzpwIXJs
O99FzLt8Vj+PLJ1lWt7BbNZVaGbT6ifwuePpddn/mOsfzfzDMFZfLemLN68UchstNI/d3tb//4wd
MDl6rsjSyWI7qh6hGwAN4zKodeA0T5VbCphPMC5rsOog4bziIepftcl4d3vsm+uft6lQYqA7LxfU
+sKaxjGahHu3fims8mxiFTJUre+43bmBXH473FYeI57C/w0nLcFcg6GWCMOVPHoHK+qsxE/enwAx
aS/9G0Q6R9ektTUEVnmYGsjcNN5jq33ViofCg96FmvftEW1OIJDfX4IPgCmkPe1WUwMom7Wjt16Q
TMfWSoNU/VJTYliTnRtiL5Y0exCX3bIVL+6kPKYdj4ru26L4Aym4bTZ73nlbFzy+xv8MTJrFOps5
8UWwuBhPivPgavoJkFKQsxduT+H2ufgslHS1GMmoRqqi8/hE7bStXmX6q9CClJ5WweJ8Iz0bUxB4
zaWux50sZnM9Qpvm0StsWWW51VVBQ84rORI1Nw56bB6SJpjqnSCb9xpPBEDB5A90Ia4PNjf3Kq0f
mEk4k2c3eujS4pCNHLXhqR8/DHrr95oa3J7Tza/3LKZYSs/OeseusRyYiOm194X+BXsJH1LMGQ7a
uz8IxNTRKXS4XX6dbM8CgRJ3kYBouEDzeTlXyziSpNQrilSR5/dDtZNXb34wvHTxuRVNJVnyL+6j
tuknrtAcjQkYwWOC9M6ePM2vTOvFhQDkhozTJOOUtetsNR2rXriYTF5+6N1uuA8dmixWrQXF4KIm
liN2hNf7+nfa5SiuxP6onVAAu1uRQlncvZr45sf0uBrxgiNt+FX+fTbHba/mw+CxStvhddMVq+9W
g2+a69FIuaJvf8+tCUZim6KC0KukF3u9cCIL4a5QF0Yh+k+TUOP4cdzd8eKgkuf3eRBpdSK50XfJ
bEE2i+sDnmgF4Ibbw9g6Kp9HkPI6bUonvY/h9k5VHujDd20827Hh9zSIdAD5t4NtfR8E4ITfDQ0L
4EXXc7Z4vCYjkitaylXQlGgazct9F6Ntxm64HWrz88C6NxC8BJel69ehahrDJAEupFs7DVr9UHbu
AQGu/y2IdKcVDgpGsc3kWd7Hcuz8JDnm0Pv/tyDSZWaG2uQkhgOvcXxwFS2wy0el3ds54jO/WGjg
54SPHImVrEy8DmlqeSuEgtFuPlCEC9o1+zgM5sOsq+euqv+OYm9nXJsrD4DZL80cjEykxTDqo5IZ
POUuSdJcLJuOtnGf1DQdgGdRCrs9iZsbCTY0klP0zDjvpeVgmGHT9ahXaGrPZak609lNjXrnMtlc
dCjYCs0dYNTyohsLo4yVuYAukHllIMT4A9MeNC7MqTzfHtDmVoJLK4R3BP9IKpvMSupZrQozwYOB
XZuf2jg6zUPmO+mOiNv2mP4JJLcAe7BVTliBbq+x5W7H+ehNH7NdHaGd4cjsQySvedSssP8tJ0R/
1P3Wum/jvDkWdnS8PXFbKwExY5AtlNFQ5JBfT0uVdybCS5eoXwE62OaQ/V3Zyt6C21rdJnfvL0Ub
ELdSmHw0zGGwuR6mZXy1KNyBdVT/iAftnYlFFuyZ97eHtTWBHKlIGkDeAg8nLXBI3FHUqJBnmrYN
SvdHirN9pHSncnq6HWiLhsGg/o0knUeFA3ZyUjvkWdzKDfQFwVjH66ynznTRL1fdLKiXtr83o2wE
POr9GOwwCgZDVQJUji6p0thBhwLgH+yH579KOk2UJE1w2mQ/1MYnx/2uqV/pycTF8Ac7HLc4IVMN
dRHn9OtzRJ/KAn+nnnMEuwa7fxDH/dRHO6fV1mkMZVGY9dpYv8iJsJ272HDp8Az0CkFgF/Poofri
9M1DpyvHdKAwmuyZjW+tH/YEcFCkwlhF0tO+taK+dBdw2tWwGn48vtUNN9CGXPXnYe+Y3IulX08i
UJHetQQKnUb9f8rkOOTpIeLFHobr4fZi3dqFVMkg49Hr11F8uo5EalOpyoKBiKHPl9TSLmGqHFEf
OOe5farzbKd9vvWAASWCWDzYQ1OX02FTa8266MEeLoVX+PZgv+5mdGO9V7El3AzO/L8evNneOaE3
ZGTBagtbA0DbiFLKT2szzu1ZiWHvWDFln7h/CpPuTckrvnCNs2FR8FzLoKjSR7WZXtlr6CdT9wfH
j4cvJe4zUPiQILyeaH1Jk0V3oPd4S/MwNc5fRWoEdTbeOc1ei2Jz9VD4BSvIpwUtch2KNZlVmgUO
t0TlY/am1w6wn3GxHt3d5HgjlPDvMdGMRIcB+4/rUCVSRJ6H++TFLT+57Rq0uLU0pUPT9+PtdboZ
iKcaSEskH4DeXwfStdpCsJgv2GiP+DC8LYuf5fKg2M7vvwrRlQCrSNUcTVYZLW11bkbdCryvqaj3
EYClQu3Of8LEuooi7brGnOPOHSswvtSVUucpwcMzrfZUPTcOyaso0ilirH1cxwJ8O47KmxG0la28
15VedKnKPjmETr9z9m/tMyLCA8K/Q9wB0leql2myklpgzR178PFyQ1HzybY+LYjdqPWxaiu/ika/
Uf+KpsgHSn5/e5VspGIWi4OKOARj9ru08iuvVMapUtnn5uzXxU9eAma1U4PZiyG9BzubxoI+EKMw
kaF3ngzX9K3flysT2kG0E3imc+fIKIAkz2mI1TDAU/2nU1IraJ9SROtuz9bWntJR1OdAxnoS2P71
nhrWRh2bKq8ua2JW52Gxaz8sjB+12rxBYaHduWk2o2HHDnmSBhzhpGiIrlroqwLJjtb7Fr33qGne
D0Z8KMthZ2Bbn0jneqHKQenFk4HZjarXtR0q5cVuqmMZ9g/UVR+z0Xh3e/7EapaehDCa/g0j7S/d
7ebSMtLqMo05np0/h2ZPRGp7IChACF1BXk1iTp+Va4YuRkdqyCoG8okAtvdRHX/eHsTGjSxoWf+E
kBaBM/fumkCruWgwjfCiGFvf61f6yscsmV85s3lQmvqVUtifbsfdypIpZAJnx9YB3JeME6pLEqre
seC7Vq1x9mq80erEGPwk7EtOXZfjiuTkPM+69WkyHLhGtRNkZWogVe+Y93TbhNH6gvDP7R+2tU7h
XKELy48S5J/rOa/bKZ48SpEXvVnOiPSTwK+nxXis1r1izxbYEj1KdEREKsS1Jj7/s887a2NHEs06
1VLrfnGb05rdG417dCYvcPtApXs3Jd4dpPggeuv11il0psNSJW8ndw709r1t7sFQtpY0HEGsPhk+
5UHpYmoXiJxRUlWXsrEa323NKIjN8PeVd3lbPosibZx2mvRqNFhz89y1nDmtFejYlfhuuNSn219z
80riToLvYuDgTnXjeo6NqtITbS0rCig/nUYLJgA8dSI6b5MK2f9Vrd3N+qulBFfpOfcIPu8ce1tb
mHcK2q3QlEmRpBldprIp+qFhRjvlkOTntQ0P8byTVu8FkSbUmgsYlk5bXSpAPeQT7tL4iFXfnsrN
IDye8R9Clojq8fVMemrYGbkzEyR+4o0bNO1jOf6+uznXneAjcH0L03gpofSmYq24wutLHXWV7+SP
9Zj+0C2ILfmfXH/ATpCf5bGIPKw4CJ7tvi6NBrvvmxqrM+yTSuXbov+tFckrNtbtiRNLTLonOL1N
WIOcJygcGteBllRNlC7r8XMzMeX2auWk9NGD65Aqp9PBKv66HW7jO12FE3v82bicPiyo63TVxR0W
P6y+ahmNjV2Xy60omOOJzoZLoiKDBsO5aDAOVVnXICHLvjtHd4mV7ZCLtig/mKbzhuH7mBBixK94
NpZQjVnRc11fOsU9T575No4+1kPyaMOCWrv6UFVfARAGZdr6XVicwRLgCd7vLPyNQ5FR/nJRg3MK
ouD6R4BaLvNk6OqLW9X3Vds+lHsquBsrBCqKKmziqcDS/LqOQJl8yIc0ry8tpg9N+Do2zxH6l0YR
+yE+M7fXx8ZwKL5y5dOYMbAFlobj4I3gOvlS89TXjPXA6m++WHHME+R2nK1B0cbFUAuqAhgk6VCa
zCFc10XnvPD6HMsEvby3pzI9jRgM+mENI8Vd4z0j843BkVvS0mB0CAO60qYuaDRNI1ojFyuvj5nQ
9O9S/Q8YlEwdTt+mIPLAbb/+XL3mWoo3ezWIbc8997WSPSSxpzyY1dzt7ICNSRRfCQ0ocmbHknXA
ylYdKFJS/0/4F06zNRoPZjMkvr3axqksMSRyqt7YeQRvTSIBqQoh5Yk+tzSJc+8NShGWDeq/7Vcl
FsBcLzzfXh0b5wdQY3iTVJ7g6MjQ6iS01HaOzQZd/EcX0nPr1XCG/0AwAp4rirJYhOgeboDSlxoX
vXOnpOU6Se/ctf1RpH9CokPaAOaCy5cSzf/rGEavWe1g1O0lGe1z5CgHrYmOwxDe3Z4wMenXtwiD
QPObhhD5MkJq12HKqu0Q5Y14rdnRpTW/2HgstkXvj8me4NJeJHnS0jrnWowrkNrvnfRzEUIFsd9k
yufbA3q5yhgQG4hPwwuE/Xo9oBrZgGjgrr8oGU4UzqHM7MPtCC/XGDksYpLc7Zx4KI5dR6A9u/S1
TYQ2PDsYlvb9Jzfe2aCbMSh8CRNhPo6MXlWbkipb5HC5t09u8gnxNPS4bw9ja6IAjP4TQlpglt52
UTPbfHl38ctReCHfDvDyg6OowG4XS4vTWl5aZqnGS25q1SXrcIKKbXXAPLOmxVnXaTAr07pTJ9qL
J335qCzNWaUXc7Gr0Ahcswnv50L5XKqg4oy2aHcqNi+fuGJ4EEshIGAhoYv5fZZEFKESl4OxsgwU
YzqUGIv4JneCNrVHffzeGP1h1irFD5dpZ8u+PLxFYCHSz1WLx4FYO88Cj+GaOEZIxgxmoMC4ooww
iH3EyC5Isqfbn3BrjKI2KhQQoRDI2oSQJ9Kh1LlsPae9FMiRYMcYolPqFicd/efKdXx774J/uS6F
2LlwiiCBBs0szWuVVQYXntpdDONHbz52e/4DG9N39fel6Sv11MG/lr8/zQkPxNehn0ZvqsTP3J3J
21iPnN1MG7cRQBWZwCpUjTxj1TsSvO9T/pq1gKML2q57mdfmgEQY9AK582Sd36LoLGedw+4S29Zd
7UC1/jAoVbA240Nu7fQ8xORcXxd8HCqHaHvim/ICA1shA77qatJzXSR+BVPejMksd47wzSBo7or6
lKCPS6lkWylr5JoEiZivKv00Dqe8+/TbKxsngn9jSLmxoiFTgYFpD0ddDdw8fWhA1uEceVgS9RjX
P4wJSfNeT3ay183FjTMi8pu/8hRp8bWjGdrLUvRwpt+V5dM07dX2NhcdLxuDP08tRHaay90KtkrV
9Re1eZvPIe/1+cCJNOv68fYEboyE3pdDy0lUdBB+uz6F2rJRDTxyhksCs/Vo4LV03/WJt3OmbzzV
aPUIvD1dPdAd8iXSK30ceoM5XJZyDXIv/1TF7uOoaacp6/G0m94tQ/HOXMsHKznb2YPmfrLHL7dH
+vIQBFICdEEIePEGkA96riu6NrYxwvgOy2NM1/SUKjrVO30K/VbP8mMc0XZExvfempfi/nb0lx+U
6CBoMA3UqCvIu7uvyXT6xh0vMFqC0Vv9XD1z2/q1vZOeb2C8ae5xn9DgQHWNdPD6i3ZJ2LqdPU6X
fkqbDDnCvHlQjdI9lkiABcnaeyfPK8IARGrr13OknRS1q863hyuCXB8w/AgQ9rxJyHtpVVz/iEQr
7LRnYV2KNTzMEbzddPaV1tzZhxuzSumMZhLrlz6FXL+bw7BcrAmtInc6pm+7SFCELnFd7oR5uXTE
8wpdKfRpSbMt8TOeXdUdpefcyVr1olmN+qo2hvUxVmAnGGP+tXfQF7QXtbsz8+U94FRjJ0/Y8MV0
WTn0UUXJ2XDkQdbruLpz5WgXCxWExUSPff1Q54/59yk9ZK+89d2ipz7uf+FwsrKH/h1/6LyEH8af
pfk+C+9VOwn21FZezrsr6HseH5ZrkY19PSGFXlow6WL9ksxdfVxatXWevDIdm8CKrQoqTU1BfOek
2ljYyOggOyBA1HxquSM1Dno+9vmKorYz+gZkkcIbICS5PnJcvtl4hyp3jsuaHlv7909JYJCoE0MW
olYBr+Z6vJGW5lWXa9rFKBScETLbunRJ33y4vWk2ZhX8AeARkmxhtSjt3CZvRzCxEbNaJtq9Otqt
4lcQaPzB4Ek3wZHdOSte7lKull+ZAI0+RihSkmfruknX2XXqRb/Ah9IR57ER5viWt1ZbPKZzlbg7
K/lXper6VKB54P0SH6Gp+KJ7UrWUntOq0y6qfSiawHQwFPBr44AQKB4D3usCaP782wfvdUwpQ1DT
0Gont9J+sbTr6e1wqKwmQE3x9rfbOCKQUGNVAv+B3e7q11OZNeT6FGO0i1OYYxusVq8VQV61Jc+J
PGuqAIggCsVu3a+HKF6hpRQKIk23f8TLFJKUWPtVdoWcTCv1+kegne8qszLyIxRNP1PNcA8zAion
LW2de2tNTtNgJjvbciumSI1ReOGlDoX7OiaSn+ts0BS4zIt7Wez4caGB4leG1yIqrF6wyt4Z5NZM
0yD2SCRA7LywPs0xIjZ7VIsuZTn9HccQmNCV0gtQXQhM3ZVpFihV5zdZu7N6NzYLtwDbn9uVzrsM
EdTaWG+TmTMPYJJydOep/1rphRf0aTcuO/nSxkkAs1wY32kC6S2rSHpFQf6HLuvFVKN3/QjxNGuO
g428BCnD7TXzMgHkVjPBLFNDF1eptGaySanbEfkaNE3N+Gtjt+NJV1p1Z/K2o1DLA0fGvpehQJGV
VKvGCXQBypn4xVIPd1k97YFTtz4Rj2r+EMuC3o2Y1mfn2TT11ZQ7qXFxc9ygVWP4acZRHzSAt3ZO
le1Igj4I2o/qtTRrNTstS7PcwInb+jZP1vvF6l8r454N2mYYbn2SDzJnFF6uB0THkA5XjtN8t+oo
S8yRdxZFjLu6UdedUpW4wqSzmbEIV1CyYy52qRy2xqqldJGtX6wxfwCLERjNX02rBsX41lCUM/+9
ve42hkbThFNDg8mAKaI0tMZx9HiApXwZ5s/lmvsehBd9T8/g5bKjUciKA/RFhc9xpSCqiYcr6pk2
col4r3n18jm152znQNoMApqEWriQfHWlG6ZKWtbzHBHE7Ab10DQVnZnJrd3kTwKhnMkmtyj4yyh8
b8jqqrQaWyh1NYFeFuQ90Vr233/3y/D5aWkh2syxDhfoetGpa2um+MzYePJ0hXrsPGds7saFFMgf
ykZL3/1+ONadSruEGjzv3etwQx+2XRXHziV32sEfnfG9Gbt39u+T64Et/F/yIRhkhhRmHZoJucnE
ucRKcxFR0NX57aqKB7yMghe648KKT1ptXi5Mq5XIwR41+cijJaQR43xvcnePnfPyehCBkJb8VTvk
0L6eMhMXySV0M4e+z5cuUz5UiLUXOMlpe+/2rUAWLUduBnzjXNmkp50GNaxjxBrtyguiCS2+CKqr
iobj3ue5HemF28wEKkwdVD4Pei5Hvf9iuPVhGtDucvfu1pcJC4nKP2N64fEd943Hg5RIRvioVe1r
NEhqpXutRQ2P1B09le1RcShg6oEwp/wWnxq28dowf3qaxEEZ6fGprZO3VVGVr0q329m4GwcR2Bzh
BwRwj5KytHEHJFqHQp3IGmKap76iRZ8cwJV/396vm1FET4Y8kwxMZmImmW6Fpd7oKHKkdeOXht6e
NZK/H7fDiM3y/zg7s924kWWLfhEBzsMrWYMGSrJkeWi/EHbb5jzP/Pq7Ug+3VaxCETqN032ANtBR
mYyMjIzYe8fpfcRY+zekKNtHbrny8bpSurDKkYLtrCzbJQ5MgUySNa82lWl/3dTFFYE6RywB6Dnw
3tPjVMaqUoxtR2anx4OH4OCAJoBlbzQaLlsR88cIDwRw8efvkhNEAhfbjgbo70nuvCA/khzMIrJ3
19dy5t3oDBK0UXJmzCx/r4qu0ohCVIhMid/nodsE+ktL46zVuM4t/bNWthtbd+bgmOPBiogvmGiy
FPEV3y3KKJdumoOu91M0ljPij1M4Xs7Uma1Te7Z7YHaFkqIDHO6Nl3hqKJgAwyWK2jOQbPiK1m1O
EUvaGkb1Fs9OnE5YETkq6hAkxWun69W5KsO+XfxGqAp6pjZnIUz0Qf+VIVLa7YxEKrTHSbKH7D5J
kv7F0SLbOaaDmVkPZVDqBrA4zV5c8p2o37X6ZP7Wusqo9oFhxT9sxDdfy0BWGNE9CSDl1Pb6ozaO
ab+rJaV+yZsiRZG3Kp2v5RRpf8u5rP81OnV5yhI7fS1StXnOulnaZ2GQJzygterzgJIldS/mjZW7
aunHl4Ra6tOYJ0sHetyR+v1AWfdftSjTX/kcxK9JEGWFaxRV+Ryki5551WKYDxrI3mgPwjPijCGe
8D1KVQJ9MIwyvYhonA/q0g7OERxdZhzyoUzjV70sotLVMmd+aPRG0g9RrEpwHg3tlxkkcudGwA/k
B6WOs+chR+r5sYgl3sWLPKPwFNUBjYEsH6XXUI7T74s1lD9Gq7VuE7mev+PlaebKdK5KT2M+888i
yaC0tXk5KDspKDPYokPffw4pXciHydYSZZcbSp14XVfwyMiirs3dulfNL+2iTf2+LZIycDn+zs8o
ZjjETT/NiUPZbJGeBzmpc7eP667cOW2kIN1dJ6iqLUz/+ScuwnK57dk7k9GLo9bdzlOYKxtvvrdH
3cr5aERTYDR51wp6wamLx2oSteo4jT6zzAoUm+eBd6xemmN0kBdnzHZBYskvfYO+iptnTvy5Kzsr
ZkO0QneHvuRTKLUztJ42K/nPoMom8B9pooJVTdh0QymahF2hvLZTmYIw7DPZNqCbmXFuuUpqdQ+k
FHIOzBcOhBdopH0eioHyA+XJfI+Qf/0voJ2m3jnK0v2REAlPd8VgowVpjwBh9kqqRvdj5QSfrTjP
pRuoJnl/sNqhmY6d0/TzTgO5XrjgWayXqR1leQe5KMz2w7TMZegaLdMZ3L7WrNgrGmpFG+nZhVjF
U4oShUAVi1zzdH+TeaiiwqQmPZoVnNKjqUWHof4jZVui+ufdDgClMB0gidC7oZm3eh3aUjFMKNVR
lk5C5QX1h8l1EG0+zEkl74scDY24n7rErQubST4SkaIPLOlQWiAzeXKG+1Gvky1dngsR1Bb9By4H
HkPgBU6Xj/Z4anZ6Pvk8HmauAwn1G9P8+9HrB1If28tMCppyZ5Xyqe/bso/1xedJe4DEgihod9e3
Zi4GsDqI7XzcHHVEHg1UhoUq/umalsUc9HIJZb8EKPjUi562VeG8OVhlsqzF8rR4kj9853EFwdSC
Wkh3xVpfEpndWmM7SQvaf4mzR3M8v2mbsr8zWr2kuGhsaQyIO/Q0Lgh7fDKycF4ua4To0E4lHzWS
/SiJLS8M9erBGaRhZ8yDtJGjnBUBYCzQ5mCmBaUabvR1jjJq1O3URPZlI5hvDbP4qXb2eJxih8sG
wN5jYSqdlylSfbj+IS8cGYGApXjKDQ/Id02tkqUiDktVW0B9155Tq3vZHm7G3nnuhToLelzq9Dp0
KROjb+OyndxYjAyoguT5+u94+3irzQZ4RCKDQCGswLVHgYNpnaErFF8nzfKGksK5a43m4CZTUe8j
eqj7vmpMj1A5efMSV56TDO0hj3tGTjNJzc3H4U8dW7rXK11xn/ey9CDLy/IFNZHxAF+/2dHxzRgj
Nzk3RR1Vn4u57ty5mIMDymf1ox2W3efrizo/+RoMHpJbiKlU+kzx1d8laXIVq1ULK8nXpvmxUutv
XaVtdeIuOCl8XsC4Mt8O2MfqJFYzMwjIaCZ/gbjxoKpTsMOf41+W2jsbtcRzU2LujcGrlJGeNBdX
gYx5y3EZaZXql2mtu47RzTeIleSePnXTxnkQ/6lTb2A9XMYAWLjz0Lw+3TnKVhFrdjS/keP6Xu3a
eS8PhvlS5Fp7z3VtCpZq5xmTGXrOMg9bmrznBAVuEUIXo5j5Hwjx1U3SOHRjtEDTfGWiuYdIXeCg
jJr+kphg68z71q6O+tK6lTwehlBIbN9ed53LP8ChqsXxZLlrkpENB9bJqRUBKmTO7BTu037yMrlG
NH35qshfasQAC0uDmG4/yWML4HDriXHhc4tONs5LP1lMIjr9BnWP/XlQiEllPnxpFDh71D9s3YuC
AJTj9fVe+ODi6ualLnyZPs6pMahESPrqneznMipx5M8LKjiDrh+stB2/jlIc7Ft1SA+FleSetjjl
/rr98xyFwpGYv8cMYZxuTU6zo0kK8CbZH1rFuTfmeNibZdKScJrZj6KQyo3QcB7wsWcIsR+Gh/Dm
XOVEgSLJS01vgJZjYt4glFvchYGdMSBUHT5laZA/SsGoP9klYnHXV3rezlXZX/aZjif8prNUQc0C
e7QHlpqpkReUzvOczF9LdP+SfvSMxHmOyui1TZAs1LfQNRdWjWmhNG2L22Z9zcWhHk22xKpruRA3
thcM/5SJr5upW1mVF7fH/2mt/xkUPv4uAmtxQHmox6BTj65U/5Pa6QEi8ZNdSQiZtgDE47uirgt3
tJQN2xeOD5gB8AOsk3t9Pa1qoUnBZAnKNWZu5zs1DRUvzQc6kYORbpg6VxaFeg0oisKQ6MLgUafL
hNxrTjyZVX8q0RCt3AIpcRvBySXIfstx+8iQlp2U1rdVHb+MS7RXf43j8C1x2j26bPuAiSkRgy+W
5C/sun04bkFjLhwuECmURkBSiBHDq0hiUwurEtBgvqGh+miWXlz/SAqaa81WGNmyJP783femx2XK
tUElLkWATR4eOrM7BAYt7q35jRcN0YAiPgrdgPVdCN3YaaegUSGQOY9j8yPpKiZrGa7x4ZHJfFqu
H7RyIGQyO2kVGI1kmgQ+QvWzJNsV5s+yMm80bdwDz97I6c+zFSzRGSLoi66ytgpJTmBZg6GHmm8k
XXETWvkXbuEtPcoL9xrNatZjsW8sZ911UFLJRDU5BdGBiDqS4v14C8CDuZSAR5gWEBvL3jSn9qYB
IHFLu7Lfz2RYD6PtdF/o1w4bheLzRUN3FXFQzCMRGo+nDtNFkj5ETSr7basihtYu7VGth3R3PQ6d
xwKG2QAxEeQXypDr2y0FLKNpfEgf6frbxQxQY+1vQ3MjaTqPruRmBBoN7gsP7jUKAVEvKZWjRfFT
td0jJ36oK0MAs+5nefoZ1OqztjW79vwU0LSkUSW4RGSVayJYrjujM0Cc8nXw9s9K1Q67tAjMO9sE
DiaN5vRhF+WBQOIjsG1ieuUqLZSoZdjl0pAUdWpxH5Vmi/BXhJrp9c917hQwAgHQUe+hH3v2FgG0
UeqxPOl+mevGrtPT9jiW4cfPG919klxDnDkHvzh1vUxq0iFqsYKkjMG8IYoVZZ/bG1t27npYcbAh
wPbksqvi1mLlRTB1mu7bU1AjPyspvzj7znPdttr++raJnPg0aceNsUb1Ct2aM2JHmytLnGSJ4UtV
lxyNKucukQuZUfKqdpyTYf4aSf3W3XdpfRoPWMIkBWR0I093cQqsIC/KzvDjRh9ydIyTBBgcxVPd
1dsy3NLHOncN8G+A4Yj5BEmeBqfmymLuq2WsDX/Ja8OzmRJ76NtOOlzfyUuLonIn9LB4CgNGPrXi
oECz1IhyospQuOXy5KThjZKoG1Hp0vfiYQpKnKME62vVtkIpozPQjjf92I7Bxg56dmtm2nhjB2V0
43TUucHNfhgqwqll38h8aQZCwV4trdTNaQCQbCBwWA07O4qme95XlTsrTrfhjxcyXWELoAOrE4y2
1cfSZiNt9MAx/Bpq5bHMZ+k+g890A0mr93urCW+LLOpvZsnUPH1Uk/t8mpUt2YsLNx7NQbQjFVrU
sBPXCLV4GkJ5CArQA3JBTj3ddXq414t/0F80kX9BO9YNTYryEEs/W5sp9wVXovBAKZQKrEBKiD9/
lxFVjSOHwSIbaPtZMTNfommnR3PkkrlWG/t90RQvVVpTYOHI8E9NhRMy+n1vg18wI1u+NzTY/J+S
Oc5U15GGSdsQFD8/ijapJOgphtghTrsGzuRZFtWoApm+VAbBa5NZ7Z9qCuSN3Pp8UcIK2YHQGBMk
kdNFtYspEV1lE/1nu/mpDo52yDQ6OW6ctv3Ggby4IvI8uC6I31KwPLVVWpKRZVJm+U4XjY1LSWws
D2MJIX/jUrhoiCayEGHkjWKtDqFS20bRDnwpLuviaxZY+Y0sydUGQ/scQC2wGKLkLcjiHMHVetqE
XkYJKdw3Qqf8jpgIEN6klZ6asRnu+tGQ78NpUe6KSZr3CeToQ5rI+bHN8/6lVrJbPUkyZhwH2d5K
6uBoS4P+Q+7S7ltSzdWTFY3mbmi69LdF12wjA7jw1VEIQi+QTyEI4CJ0vjs11tjwcI7bAFQpE43L
kEqhmRufjWze+OQXYhSHE+8ShH2DV/kq6+6tieaioQZ+x/WluIocRd9N7upsT9Uh/rcuhbBp1NfD
TjOHqDjY6Vh+HVJD2VryuSiyapOgkg7jEXR7132KMkM9UE4im9nHSbKrEnl6baTI6XZ2mB7AUgQ3
A2O9dmlOWteMUrPv5uAxzp3mCW2W9CFL7a96g3ZHRuD/9NH7kHE1VOGoOwqF5LUqtKz0g9P1oY14
gjm/miEdtzIPq+eFUsXG0Ti/FHnNAcICqyIGOax5w10vakRFlT6MTu6Z+b8aKokNAqVl5UCP/3Bw
AWXKix3VVfJ2/nnqZrMWtr1RWvlDaT8KVoiyIHb946N7J6rp1NYoEBOn1qVUlkLjKFXTh6Wg6ZhP
ym9dGRbPDDeHSZ29BtCfovWGQgjn5lxaWkM8VovCMnsIuEyfsjQWhcvIYtaDkdxxdLamjp/VDHml
0gwSz28hj7tmOkaylZc9jeOHIpf1zzMFkN2g9+jyR+OfJegMb9QBfSuR5ryoDLTfyNFEjDzJdrFO
4k6ZmPhA4X11MfR10GlNN5QPQxrqD0mxLHsmZk3HNur+pBKzgMtIbjwEdJTP1z/omYcKw0IgnWyC
u2LdltJ6VEiX3CkfplrwmTQtrJCDCoJQcWeVVsghX7rmT1JNH2YtYJgARZ2Wt55QbD311lgCcF0o
UfXQLyiGQ4mT97hT7NrZ2G0cjPOwKGyBpAJvSQSGPHtqKzEKlGC1vHow6jHYFU3lwFAgTVNKRfkE
Zjb6aw+Jfhd0U5K5VhirnxRnKm6u7/Tbu3z9jbncKYigzAG3YHU+RzuM6NJX1cOiNOZnaGwI5hmT
aMxbGhsAHSkZ5+Igy2X/OTd6BHHiLJ2f57LL3MVJzbtOMqxDFzi/VPCih8WZDxPkEi9Iu+rn9d96
dmOJDRMMP9oWFNvW0buKB8NhHnX1kAaJvs9U+7Egyz5Wha39um7pLHnAkiA0czFqYiDeqthI0yRV
EB4uHxZHiXc10zbRy53yjTh8HkzE6RK8d9tQRYfr1AFiuw3q2Kw1mntBl+7qoVCpnTZm/ty1cjIi
J94ZW5SV8z0EequB8CSBFWWN1VuZt/iccapNRu4t4fK5qNMpcpHzkOqnaiqTLWLVuTlIXCC4SF11
23bWFFCj18YFiRnbZwAkGCKLhqT9IDuAkN1YjsL2w0AEgaziRPFfcLjF1rWuSm/aWpptyw/VVItd
xocmwwGp0CjcyMwvLYy2leDsUe89A3zgMkuTFrHtT6DXPIR70VoGBZV+HoOIcVcfdUfwne+MCXd9
l6pRwYsMRhfbfg90xeVFVbrmlNgfjvY83cCnURICWIIK26kVG6T0kg8SyN96UI/a0iASjRfB3dKj
xB1Hi2TB6PTSbTQz3cDPnAd80lAqXrQxBEhgDW9uA6YYj0bkoDQx7aohuI+nmMZ3+7oMyrGWXj+8
nww6NMFLAj1GB2T1Ngi7uRwTMkS/r7PZcmdDziSvs83U+WiOzTQd3jhIjYMvFCWj0y3V7VrhDVKV
kNLSm9jivlZ7Rdo76lbX6cwdV4ZWN7VZ21pQGMjnZeawU4u/5fhsVfHGXXEWFTHCCxE2t5AMxE1O
VxMEcxvFQlWiNDsIzmX5Wsh9vlHhvWjkDUlE4ZyBACtfbyIpkwIbWZN+iMHoGWEfP8oIdxQfPVNi
MQi98W2ETs9ZZHIySkaOjRRgGAe3Y87QZrqy7YaVtV9zq+PTpDHglWSaVqtwG3W53fQ8je7N2auU
1Ov7xA1gkVrzcQpvr3v12gewBQINLsrb7D2oZKefZzRny6iMwLjP5E92N3n1zuq63XUbZ+nCmxG4
3/TrKYCAkDg1MsPdoFLhmPdyYkrAM6Pk66JbxdeBJ9FdPTvh94636t0C/OwYakvs2VDqvsm9GT6b
U5Mde4mxYKg7tndFlUHjy/V/y9LRUPtP9HBr3t9b2Hif3PBrqT+TMSByxs6sX+eVtsyNnWf2PZCy
3Av0orxV0MvyaMc0R4Smpl0xN/W+m2p7l9hx+mi27XSUOrMIqdb1wV2p2vU+sMro0Wrb4MGS4vK1
kcvuJcsFiWAepeOyREGyQylH3nUdRE0I273R7nULVLEbKeBIN4LKOm1gUfBcBRsUpCElzdVZB9Kb
L9Ni2veQwnmzHRW1vZX6Hymlh+sfe8vQKjWs5BnAAmD1+2G5p2fvaaPm5vFTOnz9H+xwwwncv7i0
V467qEXXxUzUu7eMmUm85t4p4h+VXu+nxTpcN3XhPPJy+8/UKiDPZl/KeWTb9yiNfQrQlrXqQzc/
dIbsquq4Ecou7Z/DNQKtk/ya4s7pWVGzPtbgNjn32YDK+4i4920LT/nGnvtH3ZqVjW0U27Rydhjs
YgAfu0hOsjInD1oUKCXmxsaZ3NQs+l2jxlt6BW9cghMzVOwFkliB040PrjEzKZWixLHqyB/VuKo9
FMSDaj9E3fCtDQeL2SrWqP5s4TwQgeYsmrypnfvekye1m720dPrX3paLaNegxB26VKM1pBXmMtU1
Vwvn5ddg5tmzWciKti9SXWXMshFqyr9y1WhAtue+Ge0drRIegbEa1lu9pDN1YO41pPJ53IuB1EL6
6vSjKXMfB5Yyhb6TAJkY7GfQ0Dd6Y0RMUJSYcvZjqBmQpTHDtM2/LfyrBKfV+2E/S1u4tzNnPf0p
1uoVklMPUMp4DP1OusvlhNyhPmbq0RptF+3e4wdPxpsxBHsMALbOGdwVeutsRN0c+nH2Ldak/TD/
HaJXJsbeD9P366bOLiphSnRG4GaiQrzuj0sMewXKu4SoD9c7NbibwIjPW/JoZ4cPQRSe1QRJHlgi
Zzn9jo5RDioa1rHf5PZDH3wNlPQ4MsJY7zdS1zNkCh6DJcEzpVIBvl78knfZ+eA4QRDlExgfRbo3
rHLcaySyXa2Vn8dam4/pVE77TGHYgxkq6acpstvDHCG9MEb2cITLoD7LI5DfUiF3q7kaPwXkjU99
ob2Ug2O9AO5Es/76Jzjr2PCjBWdRZL9CI2zN5ZljQLG1liR+nfyOwprxTvNOXfQjhKmDhVRNPd+j
ZrkrvnEYM2vZKHZeNE9PDmwxTRgadCvXriEUNLNsJIh/M8i1hjvEyIO7zhhcyA+wACfiivHJMP4J
m299q++iBFjR9S24cLqgof73E1YOUippaqSGyVjG+WeYwGbr3EDaDZ3saVsAF/GeWIVMMlmB9qS9
Il5Xpx4STZaOujerDeabsf47BYsbDj9yxpSq4ReDcb3XV3bu+pA32VlReOXqWTP8x0JDs1jtI1+J
fTogXmPHu8Ix9kb+67qh84NMBYEWLnVJGuLUkk/XBb1ftktdi3jdqwJY7ebSl7zdgK9cWo2IF+JZ
Sr1CFt/x3fFKsgJaVhbGfl3+kSQvfC6c+675+fGVgBa0QVxwuTE68NRIWs+GmvRtzCFsvazaZYxK
VOatasiFywWQKSkpZw4+PBSqUzOSFWpWYBoxaOlvlpZ/ksPyWFrRi92kh2ph+Cpq4I3+3QmrybW7
5mmZpb+CEiv1G0+5S5vKZ7N5MtBc5Eed/pBlmitHABkQrLqr1LcZpU3du+O0pV1yyUXwDkIjSQm5
qjga775eFtcRJOUx8U0p8YoxdntjcsNkQ2Dg0nLAA8F/BPMJzXJ9wPRSihZdT/xQ7l2JaAlZzeUZ
Mugbwf4sx6LDDLgJ9D6tLEqgq6AhK4MahQF4zjbpPpVKProiwu6uO+Ol1bw3op7uGSB4xVymJvGF
NLJZdU+VVrqp8xw29v+yHDGm3CHnEarnp5ZUvZ4cJ+0TP7HyxG2k5EmWxq2a3FmhG8oFjA9gTQri
ShRdVlamuqyaJsMHZnWYjk2kjPvJWYxdA5yLYpL97yxpMhVuI9t3xeTsg9FJPhzsuewAZAjdZCEX
uLpvSCMnFAvlxLdiI9pJjn3fwIfbR7L2d24rYzfpXNTXv+Ilz2eaJvV9OijExtURQ/KkmYJU+GTi
HHkkLDdkkqmXMA1tY3EX/IX4S1MK9AWksHXTwqzkvh6LMEVC7G/J/hEgtbTxBKPnw0s6MbT6kGHU
95WeSIlvqNkeROFdMBo+zNz9dTPrphf+IhI3kL6orQguxqlXhtAFhzxOU2aZO/W+CopwdOfF+WUm
eetROo7cxA4Ul6loYwjdcNxsWF/4dCc/YPXpFilmZmNdpn6ryN+ZYX7sZeMpm6WbQDZHd7L1x8TU
vtVhfTP3TIGjIA3aJWHke54gHTZlueyipqPtrm/LpV/F246wQ1MCEtHqVxUlyAlopqkfNYZrTck+
W16syvjoo5XNpzhKj4Ayg2qsAUV1okU9iAOx9vahrn9G2pOixjcOr56PL+dt/AtEfN5aazpCXLVm
LDsZy9GavaLDU7J+tfWHC3BiObxqcKc3K+uA3WvWGLR56vd7k45VVHxR2j8lZK8v11cjfPI0xWP6
FOENEBRQWzgHpz47aoOTjA3DqiWV+aLNUJVksuP+upFLHsDIM1IUIZp8Nuk+DxutbY2KcN1+V7Ov
iXrTJH+vm7gUS4T+FSwrcBLU+U7XodR5APO0xkT4mAcvU3rbBztzS7Hy0m4BKeIyoEUDy3/1Veoe
4bTJIGJp5VL9AaTfesw6MMuNwHjG/BOR5L2d1U3atFWJakGU+tX3LC1ciakGSgHvPHBltJuaWj4G
eXaXVbXLwLrMih4LRd84T+fPDH4CuYkQwqK3sk6A2riMW2NMUr+U/DnOn6as88z2ZkwjNGS3oOcX
HIT3O9m/EN6jDrzKtvqGITpWoqR+Pi1uZ/4N28LNLGPDDS/4CBBl0EH0NMTjceUjg1RHY9DM7Kr9
S846VwoPUMjZ1i28zsXlUIsA/U5H3lwreyWh3dftpHKx9Y2rlqG3LHdz8VEoNE5CmOPc6rgjm7da
zlgXcZtYFoHINvGP0JPb5n/YMT49NXl6k0ypW/lhNjLzhTm6KSNg/42X52GIudBqN20+f/j0CuIB
pCpcjVRnVbwyk0AH9+SwFDJHbYyg+Ieelh1R2dg4Wpc+DUdXYFOozDL44jROUJJrJuBKzNfOkW7S
vzmQ7K2PStyILyO6q/xTcJTXGL50qIcgH1qMICUd2nsnfFKihzrb6p5dSDhAj4tOtWgSgCBaLQbU
7NTm2GlTJnDG6b5p4tvUrHcd4PsyvIt6+w6g5/H6xzqvCrwhe0iN+VCcpNVhTY1FzvNhzvxF+ZRO
LvO+Khr/h9969e26oUvnlXjO4xm837m6YCFXtcQrnm0cQvBev5h+4A5y620+1S85hVCuBrYtYP/r
zsQgN1HvzFnut13yuwTS2S5gZM3245kD9/l/ZlYHVmrlKZolZnlXrXFTFNHtks0/LD3Zuj4uLYer
8A0CRTa0dj8aqIFWLEwmH+HWuD2gzUM6hqKOYvQbRY4LFyIKfFTtQZzg6+uhJDQ8aKspYma4lpie
EkD/MK2titcFPwDIReYIOoEH7DpuT2HjOOOCw7Vt7EWG5Uqt6lEPpdO6ER0uFTrglwjIMmo3YtrG
6Ymy7NrOenvK/KS/Y5igi4Khmn2rGfZY0Zn4Vx7u5vhXHv6k3lwrhjd3W0H94loFsZpHp+A2rzKM
JGhKbRq1zC/lG4vkskKgNIi98H+4ohD/g67jkC9RnBIf9l19Q1FKwxnQAkSsMT+WaAtQApOijXKp
cOhVcgmdVBdCFGIpa6J0b1YA7bog81MN+dPluGSK12jPXfBV2hr7cyEocc9CYmQ0M3WqNRCjq2nt
GCmOWMDVdYc8TJAXSfJjPuvTbdWTcuaA3h9iIO8fP9UC/IpKA5UVsvVVOOS9pao5f/mWztzYP72f
DB9vqIDvBSCEyJOQr1qXO7QhKKsojCK/735V4J5kA+x5f5fDFXA25asuRA+KKjRS6GoKPO/qCKCH
0JrSMsf+ElVewYDwEIm7+fnDoZ3r6k1ZE3QB2e6p+yEYlKupocdI7D/nS7+Tjb8m82b+h26KANb+
Z0cs9p2bx1Y0L6NO4dIyXszA2vXSz6R8AUWzETgueDrhjwqpiBr44CqBQZhyapDAilH8TfY2Gcwu
NhSK8krqznn6Yxmqj05XJ8d4ZxGQxunK9FbRKrBXMTKemafzQlCTFyYnuqacbaztokP8/9rOJPSi
rEoKpQgo/rYBrcVRZoHmz6m3Nu6SLTvq6YqcnpE97Gzs50hDz1rCoD/y2i0m5oUbizueF5wOf4s3
9srzAAwHqWEXtE8aYzo6SnozaEyRuO7el43Q1AYdSUN7/XHSsTVklAATUS9fzPCvlc6/r1u4EO9Y
xn8WVvfEEIZpnylYSOV2n+k/UQPzGtm6kZQHiGI7ck3vusFLSyI1p8/w9uZYM9J6J4FzYWKQqvxT
ARVNnpuv102cO4DGzCEFiJbAAbB5pw4AyTqYlJwYLlW2V0ap23W/pq3y5vnGCSMoWfA4w53Ocr3W
YsgdpS6/rIJD5hiPifYlNvX7aJqeoryDH2vdXF/W+ZUOlooLglYrR5aYerqsJpB0B2RO7sOKcQcu
oulTaL8OWzP2tsys4nZcBV3UFBU3oLnPMiN245byQF5nbuP8ub6i82jHikTVltK4BdFydVJVR8rs
RB5zunRPQVx97aD5VlP7uFQAI6KtoWSXvhisK6pTZH+CUna6f4HcS1ThSP+ihFZMzDtamr7WOhrW
TfcX6Of2++3MEcW5oh5NCibw2mstWeRqu0leqt7Xs6TZtYAJdogWlDdaP23Rpi+Y4laHxEajSYyI
Xb0JLPqd5Rwpg5/Ggf6QT9n3KQnVw2IZ/fH6Rzs7wHQy6GMJtqNAda6LEk1gqlJdD4NPv2InWdUu
ym6vWzh7jp5aeOunvLts8yAz26ZiLZwjye17ud9jsTksRdrd0FBPPElu1INutM5uSifly3XzZ14p
zDN/EcwEjSYKzqd+MtRBBEhcHZDLOoQMY7bU13DXaI9MTr9u6OykCUPoxvHwpsyPlvapobJKEP6x
WWdr3mco4gTMIE0slK/+vW7nom+8s7Na0NLVqRIpLKiTv6bagx5+zbQNHuCWidXZKoNYnuNE55Np
n4bp12g/lNqP66u45HcoVkAYEALNuODpbiHQlmgoywy+HE+uzGjESas2PsiWCRFB3jkeOo1FG2mY
6JIfaveUDC/Xl3Bpl94tYS3ElnXh3MZWOPpZUe9KpfZKGsKFudHUPItzuBV0VsIO+AcLvt/pKqDr
jVnbpaNf/Kbv4CXGa5sfh2HfxEd9C0dzYUUwBslNQNAQPNcR3O6tEfwaK6qa5yJ5zRhRkbxe37QL
yzkxsbqPyrKqrBRVEF9V/imz33yXunxqAcp/UsqN73PhQJ6YEv7x7vurfQU8F5lPP89aEtSfmv3P
hIqkspU7XLZD1ZCa3pvO4akdSBXJOGgxu6Z5zmh7hc0DDHVQ3Vl21zfvQixjRf9ZWnm0oIoos4Uv
dGXipWi2Mqh5n2qeFDBYaWP3LpwepImYSohMrRj5qJ6uKpRndbarbPRjwAeFvrgjr5bry7m4cei3
vqU/EP9XkcxgbHKHUD8yo/JdXocHtAVc3bzRp/zmuqFL+0ahAYKEoCdxGZyuxa4nY9SzfgId37vx
dJtV3+ziH/EuUvqN2+7Stjmgh940BCmDrkypSRmOst5OPnJ3ECm1JPL6pvhw8gPbXBBe+ZvSIZIu
pwsa7dwqpYkFRVp6b/6W1HAXz9/UcK8oR2AQH2QHUcs7sbY6szOvLmdKh4mKa7LLS0Y6Bs/DFpX+
QpqAETIrqu/4+BpM1CiUc9uumfy5vmcwGwNaUcut/2lQWQh+o7Om91vFrgufirIJJQ2ovAhxrSvW
CBEMkhRPkz9qDyVt+GZr1PCFJZ0YEH/+LgBppZ3Jej/iC+m0H9PEo1wYoAuIxk+mWm7iVpuDmi9E
8Pcm18nWNNZL2kuYVGqCkfEQkRvzXr5+nM4hMEJAgQmAlN+pbZyNIEjQo7Ersl4/TW6HOXQXzSTt
bvdDb7ppspM5ZRYz32Tz64bhy5/sP8MrvwcqlUCk5XTZrZ+1O6Q/1DEWWfiPuv+uxeVengy3dH7p
qeHOg+3aqjumW6oZ5zyM1fJXZzwoi0a1TU5fqOrgs+wHPVV3zHPq+DkJdAxYbYu1C/IXZMK16RUe
aVu5dGUzx5OzXd0fh/pQDsGtnlb0AI/2cuicx1aZ/qfPBDuAqjEYCEQxT/3PVsJeB5A7+TFt4imr
3IbCdEYxMjc8a3KH4DHpDj2zz69/pQthHUT9f2ZXbk9lYzbyaCbayp+dsHSzb6Ee0FbdCOpn8geE
pXd2oHKdLi9CxUJudOxozk87O2afpOE4f2H2sfgI0T9D+KPdVYPmLp3K/8feuLHOi8dbSLhScQOv
tM7/1MoIk8xke+0YwdhY2o/VX0ZVHRap9dR4OEjTFym4vb635xgAseh3Rldlg6wfURrJMAq79tlm
6q0BJyEp72ATGMZ9OHi2+lW3slsZl4sY3rmUG/W4c4C4+AUccPSHLVHHWnm/stj1qC4Kh9/Ii6PW
vfZauu+C9odSH3R52PfWfFuPtRtquyjt0Cev7mHUD5HE7OHyNg3vm+WH5Tz0WXCXh1sBQiz/pLew
+nGrlGJsEibLafy40DQORpDvOudT0B+1aRc0D4gWRS/KfFsFW5g1cZLOzKLCIRAR7M6a21DkZR4s
ozCLRN4SHjvNy/LwoZGcn8tk7G1b2ngVvL2PrllcfQVmKaQMxcZiVfwfZ1+2XDeuLPtFjOA8vJJc
k6QlWYMl2S8MW7YBEgQxEAQBfv3J1ffhtuUOK8552Xt3KHaDiwQKVVlZmdlp25YjUU2SxXV2kw8H
Ss9zGuFPz0kIqVskbiSoNTvZLTzM+n/N5Lq8czTh8OsvXb/03ZaEc08gJInxKMshtucsfpLJBz/3
z6MG8hwa9ND1xv+AXN7vR33zc9J7GfmLvNZToJsZtTzfMMq7g4cUstMvsbQ//n7S/oxiWOlCwIUs
GkSE3su8VJ2ap3zM/Q0E3jpkO5ici4Z2/pBS/OfW+X2ddx+SYaR802nmb4anMK8nfQjAIn3R4f0C
IvPff9KfycHvS11+8r/yEcUqwSJe+n/SYJj6dvkMf/P/0yJg4SJIoVpN3i/i7JiQFYvk6R7Cpspv
eGkfDm5eYvvv2//yU/7/KpeM/18/pdqEknmAVdLhZcJQyWGClQri7ph8hVdehfHIxGUf/LI/qwgM
d0AeFp0cdJ0hFP77mrAK8jaGocpNwfZD9bYOh8LcShi58OSDm+U/PhRGkzE7Dt7mRRny3c1motJX
bGbbDTR98GOWO4hpbL3a/X07/GEyCks+dA+hjoeDe2FsvLuoF2mMW7dhuynEnXjQN7JjNZfAM6Fm
cOfK2sDYZcQ//X3ZPzc8VoUDMZq/gFIhc/b7a8y52FaZ4cfNKQbIxfWE4TPXZMkTAZBr+uPfV/uP
C/P35d79SIxsAX4yWG5j+46eUz3Wq36y61X3wDDAWwS7NNkFqT966lB0fP/78n/umd9Wfz+yaxTa
pQJSmzcT9O/T8FXlL/4VPdZmXX/9X1ZCkyQFlQ017rtzB0O9EZEk8GCXPQ7B57D7SvWvpPuJcu3v
C/33GwUpBhSBDF/wfa+srOyC+Sq6gQ1RtGroYQDT14jNAaqO2e7RppMdhH1AEIyCe/nVgnb09yf4
8zbAS73oB4EVCED3fYiJeWjCiuCTeqjK5/USH6Jtn6ZoDI2NKq7ih78v9x/lzu/rvQs2MV8M1yXO
iQ/PwfY4f4PNzmsStnlfYjTj5DBM/PcVL9/q9+iGBVEMQ1f94onyfiy98OAhshC7xmwYSYXC4Lzp
Gg02+qFo/Z+R5veV4t8PY1zlJsoEVkrDQwoUIedbm217Fj6J8XXqniTNdtoe4pA0UkYnAOyNn09m
+eCYXC65v/3g5PfH0DMs3lwltpuq+9JX35n74BP+5zH81wt9d8mWWzIYStUG3jSXD2UHyPwuVi1L
6eHvX+7PUUDEVHTBILZwUdxBCfL7L5HzNPpx3uCpSsYzjL95Y5K5PAZhOEJtagvOfF3mOoGYXyNy
uRsLoU5cLwMqV5Ls//4w//VWwYS7DNiArIs4//uzmNBGXvUx7FfUW0Hvpo86O39GcswNwW8OeiAp
SoL83bkoadR1Ms67G8JZWwa46z9lwaeBwSKpXv+3xuLAunDUkcJCDwLQ9PsUu6IbKwQj3Q2dVJ0a
mEz9r/fIRXUNhCTIK0D4/L2CYLlKjL2WCFsuxlyXuuW7hN2nULn4SCrr/Wa8yFJe0M4cUoVgz77v
/EY8t07JJLgJgJOQ/sckbT3CCh50+EaoDzbkfy0G5hMyMfT20J56l7R0gHFzsQ3kbObT9Ak78Mgh
3V2iY0G3D7jh77fD5Xf9e6l3scR4rWM5MnJOuu7UuxKzayrYqxnJGCG8HiDXHWL25e97/I/g/P9W
RSMYFE1A7e83YQ5fuGFZggBcQ1cv5CnfDut6JOf+5OQvskXgyv34+5Lvr59/VoSq4UVTDRsme3fE
vYi7Yg7wSiNziLNWubAOX4H71kX34E9F/0HB/Y8y/b+D4z/rYcMDZMD+x4n7/RgLjKOOG8N73frx
cXTiIq1VRzNBznRKPlP+GPefSYdBnmu0UobLgLNsZnuwE62pr638GW8fMSLfX1B4JPT5AaYnQIYR
5S7Xyr/Sb5FiAy9rSs5kOvDlbqb3rvuE3sQHH/d9APtnGdAuL2A65g3e+5ChpdtPCDLYvKX90vX6
ROAd9PeP+U8r/d3bRS4PchYqFkzX5+927TiVasmjBRWzfrblV5SDEPVujX/TX0r12c9tRiGeuQv0
j/mGgWms6p5/zj5U/f2Pw/PbY7y7AcuqhxpLbOl57Lq6wkh1ldynQcuWq4Qdho/47n+k/nizUCYB
WSNFJErS99jVCltcmF2s/blyjzG8Y5PbleimQC+WHtkd0ppz9pFE0R9iO5c10YIBxx4DceAhv/uJ
kcMAu6t8f+bzTbFXTtTFXhdXA+x476EEmFT7VLV59zT2P8ie19A1DbtWlB/sqT/S1/eP8S4XCEYO
2nO+9eeEfFsxHw0rDvTq7zgEVF5Xd73Ip1i2ctrl6dIE2cvft9t/xA5MAVw6DiCuXOZofj84DpN4
TGKo5czyl5IWdZfBbbCr2VdRDHUfdbsJygV/X/J9ioe7H5JQqCQx3A79rvcDIZvESOwCzPxs5VMP
H2ypgRke/77GHwf1ssZFYh2dm4ts8LufNVJqMUds3XkpZL1iTIcNH5WNf7w5LAE1iotG0MVX4/0w
SKnD2K6e+LM/bPNTFrThm5vmeoYvZnGqpo9q4w+Wey9ga2neD9WK5Yw+QS8ONqD+1/IzeMuXneD1
RJv4tO3m6/Ru7O8DWYft9PphO/7P2PT7b37ft5zLso/QGPVnIT+FQLj3RR2zGn6HFYUu0xP9EXTX
ApyuObgmwI5QXmIsbJEf3Ot/HlzMyIEVcDE6R8ryhyNBZ23lIVc5nnkMdOU0z59nMbXqaz+9RLAr
nNEUDG8IVBn8ee0wb4QWx1ybuUaHpoLY59+32n88DaanIEOGjBbK2xiQ//0IIaeY5miiYG1PAgC3
UOSM7c3aTkJKvIo7s4szog6Rd2Zn9Gbe0imuTlMl+C27GCSPfqL7qYx7TBZ7flhnAd+5Iie7rQ/D
D87Fn2cPz5piKvCSIsPN4V2scXG6FSIe5rMUX5Zkbi1/HNxHQ6HQxb+Ezt8usUt6D+kZiCCgIsfn
+v2dOBELlejAPSVFQdN6BKC41UvXx/fpQqJvJLXD20bdGDaYc7DnLgjMT+/LfDwYnkIaffV8utEr
pv/bXvPoq4Z7/a33Qf9LjCzPajTpq6stgTfsfpSuh9Sy6O621RTPelpB72NrxuLaagtjJqsDS44J
aprDisa0O0RQn32iSwKDqiGnLqlVNwKFyUK2HPyGT1xDhS+ITmNmMVRh13JqR8xjYS56Tc0PBWnI
Zy0UTU5yCpKliYztYXJYjNtzqOZ5Zk2huPDyJpOzU6Se+igcflFIUxB0kMuuKmzthnnd9jAdhmRa
D5s0v+9ZCf+AGjPgw3e/BBBaZgnUgdshsxt6h70PMNhIDBTXag/tTY08iqVzHeUUg1Tj3A/ZbSpK
wU9zNaGfG8lesrpLlmVt82zcOvC+BmDFzM5JCFthBLYmUazkh3jLl/6IRwEgFMDB8IchyN0B0Kdi
bLJujtAZCYEoYqhgymo75OZFlJ0bWpaZPr9Ooa0D+eQ5oicK79sHNTINO16RyRs65sa24JTP946H
5GUbuPkOTlocgpmks3M8sMoA4trKR1hVVOowQAYXXtQ+NWsLD92szQSzrCFyHuaDkyUjzbCs+qeL
MPPaQgtIj21ZhgrhMPHDsPd9wiAvjnHykzQ8/qmyqgsOE0gpV9kwBWzXi9JtcIC7fG6XLAU8n0du
aDMvgSEHKDfxp64I0QWNobsV1yBL6KA1fTHDXChha9qYagr57tIQO49zVRJAd0zeYUhqfMwMCJg1
SfsE0poaNFcMvY76Hty1aLjeaKrxmyQ1h36VXdSIIIz9sVCVuV5d6KPGoTv6k+WiD06J6DgKFm3i
eQ+XbuwKL8LsxyDgKlObVYzVLg6SMam1C5N7nazd0FALVvJx0UsBZQ41hxE8HBl9E7xc3qrErhDS
CmajLvog6ICKqTQYbonsULt8w/cixCxhQ/JY98jbN8t3o6TL1uaprVAEpkx/Zgy04Vph0tO3AZ/7
pNVVTmy9WlQY0GCOfOO97eFcfdFWztDlx6in9hAQHuC92SRBIbBkCGiu7PE19pD3EJD37iHeWydb
tPirFUaUwbkA86I8z0EG46Zo6oXem2xLIYBT5Pabg/jaEywa8vsVr/F+CU11GCeNtafBuh8WDLih
jntUn00E606kMLCxhoRiP3zmUNT+TLKcdnXs4MJaL5bg94sOW6wu3JK/hHwt8EWjQv1MPJ3WetDJ
dkWGHkffAOVkdWLQZkbjysxjs3VCmBp1RwX5aJBv0eZ1K3uOFobxd+eJ/u4m505RwD2mK3lGr6eC
XgQXSkuqBuzy/OhE5eYab1GseALPsEFCHtdLKYvXQIErD8uWZbSo44Zua7eO012o9OWKE1kAKhxs
SmvGuPosZcYX0JzjEW+L9QFCWhXzH6NZVQ9RzAUP2m/5WDYm41HfBLAVJU0qwsoDUy+7J4h6qLBO
O/TNQIjNkJQVcBT6kelundtppRV+dA7huBqDydHnAsQG3yJlz7/rAlYk9TYLtjUUTuBPU8/dN7kq
BpqRHAp55PTyUaHNEd7CeVHOcFmFT/llkyEgVLHRV0GnwehiU46AZeIxm3ZbsYXJcQg1+744WWGS
jnRhtksiBZ0itCnmq5D5rjtSJH5rvYYJi5o09fgQdq3WHKSjwWctEP8VwpfpZmQTdjx5zSMjUkx2
LcLWFfSxIOXhSKwxkjqXMKudkNEMjCynKYfsJuWqCA7FMvEXiNIH+lRWszhsoVvkgWdKRDW+ScD2
o+BVeaYUej/34PySuA1mfvEh24b12i0EMnfeo/te6zEfz/MGO4bD5gLzCIue4BZwMhsf1ziYh5sg
XEQE7DpNDmh2EzAjEPVfMbcI79AEvt3f56WAww2A2v6bQ8/i0cNeMqljW2b3y1IY1ZRToZ82M7Kh
TqSDOWIl0wQt54KH9lAia9p2Y7Vsyb4nbuGnNL1Qgl1J5HQIekjb1gPGxJ6gPJKExyhfgvwwZ767
cxFumiYHtTyqg5QX390MYeu7LVPWNJD/TJLHMNNAO9KkU/LsZlmeJWYw0DdU0PZs4W8fMxi1KbO0
8ZoRfx2YldKWhpHN69kn07SbiKki6Pzj6ZsI+1M2OQBSvEY4eHSfFpg0PSHTWKN6RMDYrjlVHuvp
tPSgLhkimyhG+d/QRM9f0K4qHqDsR78MfF0HXNARxKqzqnf6Zl47tRwZD9w9Q9tg2Ks+BGo+ZpXI
a5iZB7swXAzkoi6LtZqWoGU7VmanmBi5NgkclqvnDdKrQX0x2iRtNunF1mVgtq8ESt2u7vCiIfIe
rJh2sTJIQL8skjO1ksd7OtE0xhB82LlTpnRlGyBvfY8UdfHkUUpSsZZjoHNtLIVICYKCyMcr4hkp
7m1fYRdJHhamsTK0c00uPbQW8TzrLkM1dALBApu76apZPpckDyU4mXC73kcjgZ1WamQ67UKiyS+X
MSd3fMiKO+gKXUok6HiwdlwD6A3M+apwQHuA0W2HnqBug1XEywiDzSA0DUmwymEhCopucYCUxmlN
zRW+RXgX5IPvrudo4fSYLfjrwXWVzQ82Euap6DHP1NhOzuFe5Zypa9L3wXXQEfljGrLxwWfWu9bQ
EYhtTuTSYyLdrCWqcJHOpwoKVBiHgfw4uHdkKirsSAeoQCSxjfbERfZ+TI0ljyJhSsOfc6bkKTMm
/syNKKsaFvXRfJ2b2Fvc5h5qaCBGqLB/njBFIeo17QBTIfNAuIFgrV/bFMZ+A2ZnN2Pq0MjlRaxR
+Guzo5wajz79ekQ/qCc18ukq2ndGjcj1kIMCSIfRMWTf4S5n9wuLeijvhVO1gxNrKaGrY9bsSOJY
kYdtqmLalhIaCe3Elmh87BwkEtrQd8NnE0LssCVhN6Y3hS22od3mRZLDRrXITlAFm6oT6gyUXBHI
kNO3gFQFeexwhngdBCD1tetSriEyLIb8CdlCWaz+UTAoN95OeCrR2sIlLwa742vc5ZHcdxv+Y6WG
8HvRo8YCa9iEr0kUONokaP8/zAHZ3jITlnQXdSW/50Aer4QtUULYfmSPBD4d6qQXHj6ATA989XLp
Iq2EmcAPlK/060KZ9w+8YyWBZzZRSB8w4Eb3IZ022dAlon2TSUEGaLVZRWuBjOFckdC9paMty3rF
tFDVMtN38y7INb6hxiWW1DCTSfHXmPAfUGkFnQ2+HvoXH0X3WRU2mncKoXGEpXxWmjopQVUBTKhJ
v+t4kdDaQpn9JvaT5XsEMszu90NBboc+npG4hCr+hDskH2tW+umL8EhzaliNo6jw/Ypz5Ni2+ZoT
vOW6XHtaof4Yrf8ZmWK4j1i3gedi+BvMFWS3U7NFYOwHRcEBB6b7Ek9ZjqwjgKAs+s6JP1f9TFG7
hMnGd/GA20AaCjN1V/Bn6aLuwKZ4PFfwlDqwLSxfSIARehtM9j7UYdc1Y9pF6S6xOvpa0RA4Aax/
BnwOU6ZtOGQpO5YJLfBBxZLTQ0FCZWAdtrjpKl5CaXd9tnZhjcEi8FsBocOtek6NXm/xipB/96UG
DDVWOhivKiWDK5KhXt1ljqnnLl4AGtESaX6NGeoqgyKMW109m7h0UIFmVbFjWoBUvSpuYyQjXdq3
GTSDRYtiZpuQum/AMwFAgXMCvRhJm2AoKvXTrwXeeTJDIqvRQ8+Hg4WqjUHYwvVzRvkl9EEPGT9l
RPfsiBmLNG7jUMv5vpjVxnEwcWeNGFAIwBgGRc/u52JMxgYK68OdsCmwhJBcMo04GZGjhQ4C/k2h
AZjBXa10fY27M39dpil7ScyAgkOmK1Tmg3JQrJ6MXW+DRUPXc80hewnMDJ0udKCt040XpBxrQeS2
yxCpoybWAOzrHJYDYcNWBYErKBEt1yQDSY5nHL+qSldxEy+YtEBmFZVXql9c31T5POp6KwO51Sys
HDDovnglcQ/1uhmmgg6zbZ5HTZZO1Z1LRCrrUZEcNmNLxvKLni5jTTn2Maj56eLfOlKMYQ1hpXFo
qcmtAGtPTvcwWQh+hJi8AKJTWe4xHazHqVnycqqwKcdJNFXf00eX6fR+hm9LuUtnXcy1CoiD0RGH
1So8n2DS4FMAizV4dsATlemRia4zWX9pQJ1gn6Y2vVb429aENhvvQNFB2c4Txn/aeGW3EaNk2pVS
40gO+VT2zYisiTRjz5KiJXGRoas/THimLLX+UxjSQe/DGIEGEUUVT9h59NFCAlbU+BsJ2qgaBQVs
Fus75wTRkPeiyrUOGrAo/VOxfuIECnY7oliPEsqWw1WyxQz2YbmE0XC+LtPtkgNFJNEAlxYkbhtB
GetsVlN4RUKDAV35F5OMwwMs03LAP1A6eQoFC8UBU1h5XFMZKl/HOA1wzkihgVzzWLKfA9dRiGkz
gjBIbQlr+Crf6Bukz7YH06+pb5MOEAf+L8NwjTerIT0T5eIWKhmBwVsvgkcfY7Q2EokId6EecrDC
IpbkbQxdBVJHlsDuvSsdbxkZMOLWYdo8b0tUdl/KsUvD3Trk/I73m4M0eDDSLx7ValnnS2ayWkH9
ztQjHUuoZc4TSKSwdICwqg766mGFAYk4pD2jYwtyBgbp1iXrd5ADjOyRA/BH416LMaohDUq+RGlq
pysUEyJCSrgAuOvLAOXqBN/cGHXYqMQOst0k2pEEfg5yHXyxW9eRvqnR8k8C6Cc9xool6qj4rOSj
rMiIy3oJZ9GsdkITalSckycRTbrH8MZm0rYUsMw+mYjrV8dEiZtxzqpnwrncmssVWtTpFkqUwaFE
yULgaBkdt9EpdhBdZpJ9RJHvlr2LRni42QVmSYC1s2YOouguJwMit5vC+U7HkUByzYIY557jjq07
EcT0RuhIL9eZXlAwwsgC4HBKswq5fpqSY+fhtQt2drRcImUMTp+k6YQk1vBE1jm2IIBdN3R4XXEK
q0s4L6Zlo3vUAS3A0Wf869wBtBMgTpRky8tWCuEao7RAMRYA2r/jQQhDXQsnX9zljm7yKskiWH+k
yuiyhfYsWNc9dkLcRDANiOqZgfZQF8UwQ18N5bNChJrhk5sPcRe2IlzH26TilaxRHCHabeGUJlBe
J+nQJAWJfc1mIopdJzZ4fRg+KVAiO79ECH19slujgcETZxXIJaclQenrky5QsAvIgVinxKO/VKI8
+RluIviyqcxE+xzZtcGledEv77DXQa7MF1PdQWii6gAts+JOQuq8AkzoognZJVzSkRJSkMiFJnF5
HJOMf60itT3HQexBKLGB+xVD4h+1TLJErE1TVzZl57uHSgXY8WvMcP8VCcE1vqDx9RIMpUV9AdmO
rK4AWSmc5MnvZYkQjeJ9uUS9DWy4Pepp2Tf5mM75ecH4SHdY/FiMdRD3iLELwxfdjdB3RE/LF8vc
rIMLy2boQNluqMvNl2SenNjRgegUdvKgYtR0XbZv5bokPyaf5IBvpix+tMrPa01n5EZNMaU4zBC5
FVB5zwXDHVol/M0y6FRAjAgZPsBBzRHAZ3Lx/NZimRoYKUzX61iNiGNrj+Kpg0RTgLrLXkxOYybu
utWX264MnSTtOPAEKoUOJsANQzj4OUpWhbVNQ3EWekoADfZifomjbEwOU7iZc1kq0bdeAKepezqH
07liLKfHvLBztI/9msT7IbBo/FDGJxwyKPLYPToLK+jjWWJA5Y51SNrARslwtIjtn6psGIM27nMA
TICSir5RWyb6u8wHQ3+9JgMsJeYoAuldr0LGNfNlnzZeLeYtoSaSbQZoBRJXsTBrIyPelzur0vg7
9CALfJuNKdv0yHbi3QZLPd1YHa8vpS3sLffC4haIpVigJ63012AJKmSv8N1bWjuNGRIAOoy43SKZ
v67ZBYJ0IBmcRBWI9SRFSFUjocMvdsG0ZMcKaI5vOVg5UT1BjvtYLChAdlU18v4wec7L+jIRiVhK
gvJWmQCeF4oiqxK1dQgNbQHCD8iDHhd24IHPLESPD4qzEZDxKvLiMBgopGMwc0Gv0vrSQWuZQa5n
T8GsEgA107JrIk5CgMvcinVfKQ1kWKEuo+1I4MbIVBawFjwJDkxP0/R6TlWhjwQ2sJAuZw5HDEPM
ZdduADQpkGGuTRMpV6h2mWL3dcAuE40dR4akV0IeO5IVhZ+HjYerYMl5AKJ0kACEwUtkVzPDDYg0
K5XXwjJAOQ5g6W0apqtuKlRtRw0rmbllwoUQKmVc3Bi6hHiEbEHnEARtTFRson8raYkYSHz4DFCH
+TYSPkHCNIGGiFRGCUjtgABomhjulApIkSl/RX2VY05f2Dk8xBJ2vvXgaWhb8NfD6YhEhIsG+oY4
T/hcyAp8SotDgfEz+rokuvuGjMzThg6uh/S9VDKejwJ+dj2A3ZAHV0M0qXW/WfxXjQYPmlBlsiiM
zeOaqC4jCiVgIb/4ok1Qquk9LFXzR6YidrWSER6ZGVw6srFZwNp8JtYxeR+MlkRhvW5hH8MJtYKg
mmPgBinnvEcnaemuhw2oSgN8JcnqcBR2azXrnGwLQMSvvnfIkIQY1geS8+41o1v2prphm15ht7W4
TzOukOwpxqXtT1uHwe5PeEpH2y2cM1xtXSXj6zDr4u7rKvSGDzYpeRPJldtmqkYiGpwvi7GnpFCs
JS4hX3QYldgM6VQ+qbUEE6sLLUdyErpuevSSrQhrnM/AWOPZk3JtRiM4O8hyviiKwmIsFXdr6mZx
IrEREURGYWg6PUIvNsK3kDaHZcowDEELV7kcX1qL/mEcRZ8iz4s6+wOirqYEQI5mAcp89HNhV62T
CQYXHYVE3B7uAkHV4N5bwdxfLByRrswQFDEC9kSDNkC2ul5Zs0WfgY6bsypQwB0Ysgi6I9oO2RnS
Pfo7GUvtwRaeUnObjCFI5gn1HAg2qkWU3pUoi2bGv4mfOLNWHU3u3Nguc+HslUW3CmE6iMYemVu0
nPmsvXyefT72QB5ETtsLAp+2xSzT4+iWkB9hG0mDoM5KZ7oDiEEs2qmhKyMM+RacXkm24XMtNgi/
INfNB0j6MnhJpiXP0A/CnOvlmVJ8rlWGGF/gYsXjLTwvrgHYzfMOmWkGb+1pASM/jTTYEAE8WeOG
GZvLB40aadz1JeJomxDWqX02RKQ7gHqXfE4LZCl4bWUftL2BdBzF2ChyyEV2nd1t4FyYQ7TacTiZ
ak6naxfBkhUOBAUsY3NmeP+ybgiJp6FDetMB4/NQF6hxTZjsZwIVS38dblF+MiQ1OXSlLkPUAIBe
eTBL/6M3pOjegNS54h7Xa4IixE8XAo3mSJJopK62VIgCvat+RBY7AalBak+D45ymAkCXpgK2GR2g
LXQFwKnxDuCYxuD0EZFKh81WTcL/0lZs/DrIKF/3VBbT3dxHCjSSYEuQpel5W24k1fHY9EpO2wND
HvIcDEjwGp/n4xPoGGjlNCwQPriq+sqWL3KMt8OoNuQSG2aZxhMEmQFnyjLksiUznDYOOV9Fdlet
UY9RPsnm71GfwCMKJkkjq2WUhvmxXEZzV0ANM6/9bKIdTJ+2cweTmhgyz0j5dong27UToc5r0lVg
8aSTHn7ElIXF2Qq1hMCiAIQhSc1d3iDgzPQqSazWD5mIHfocgod03w8MyS5hPAUk7UoOhNOUFKVI
LJEWTHw7xaocnij6ZiCUBjlYSrAYMA8KGiIPFtl1f0JPH/DChLsxr6UUqIhoF8bPeJnlJ1QY7szM
mn+1FT5WLVJqD0W/dfBlyfn8ZcsqA6ekDOL3e6ryhGAXFCoGH7g3AEhXnd9HwDE58IK88HWnVOlq
gABe1NGaB08MkHtQE+Eg8jBMHe6CFai/qyvpCw5Quk81ngYGFk2BOxqnSMV+VyBaP61eTt804LtP
gzXIw6ATIpp027JTPwJ72kmPSq+JmMEz9emoVctTG/6aeJSYOpUqeh1pIL7BPDFYamkdf0iRYKXt
gqLb7eZY6/sVwxtdjUng7WUZ4cpmZDllu4165RpxSTDRv8jZM803FOU8p2j15DHtntk4ZyAgXIB6
g8J758BF6JHLqmFtqbP92lo25hXOQ6ofK/SggVGZ3ufNDCBlamYqq1dPwUQ6jUj+bzdweB9Jb9HD
6yIFn99utf5uDDQg6MhT+410BdJ92o+TqyMgZ1fzNLB8v0bTcOrm1aOlhp4QBhgAZeI7opDHHoXC
0BEtoAwJzcDzTx4YwDMuh+QNrBJ0hmApLtBjg7T7UzDgdkfFtMjnBC8SzkQcd3odaB54QO59/C1f
5vJ2HpVEByNSijVBaSyCWBLrZ1OF3X2UYiKgNFv15MuOhWjtWB/UUa8B9I/LCMTO9ZG+B2M4gxYa
w30NCI9kL0u80v6gCkcPFL5zfa3Rh7pxK6Qq64D5/ipxlUF3RqSD1U2ODPDkqhQyrRu6Mz9IgR5I
DfCTf4YdzQQgDKDhA4YTpnWHoZe5gkeTDzGJGNE5abIRSTRqCNvhS1OfXBWY0htq5Xr7RsPJpBAS
WgDURtmq1iNySJsCpEcruwEZn6NpJlM37OXchZ9Up+AtuzrgXE0pHL7vkoZw1dVSAKIwPei2bo1h
Q+Dt6D4z2w2/VlmpqSGTKdBFGv6Ho/NYkhTXwvATEYE324Q05X1Vd22IdoMXIBASevr75d2Ni+ms
SpDO+e0avwtHjMH9MgTjJ2y/FYdMswPnYunT8cxP7T9WddjYw6Kb7NwGTAxwEOV6WoameZWzpSlt
7lYeqrDZWYGHuemvL/k+Xqa57aE29rJ7q+fFDnQqU7Z7jBSWttwN9vSPbQO01Goo9SsCge554GM+
qSrSPBHLldVgKV5/jM463gMMVH/3rV5YHZnaftEFZB+GzgfCSff4dvCu2tdtzaK3oK4j9+CIPv5P
GOtnx61VsXgzAVQbz+A+3aiVx0q6of/FbnGFzLcERdNWifFuVjU5HTb1F+Yh17+p+71MjksQ7eie
4q7+lfVmfekmcIXDyra8n8AnTZmTi2l+OSGdiifqtKYfqCSYetIqauKCsdKJkAeo5Vb7Oy5ouoe2
GRiymeebbtj1dGoZed+SOrDzz7pGCYIOOxqJWAkcxHL5kDjzySFrdL5TSwbTHAf79Slr581eYu3X
4QW+wq+hy4m/vVHTRruwiU0QnOvVsf6l7bPhq+VVC0FqZRT8BotdvY8+0YH8yWxZoa7QeK3gv4P6
5Dvt6OUc3N5PAHgRn1ezNO6xHym0OrA2xDRZkdaEpmJIUFcp5WEMQTK4Rs8uugDGwaac5tvIMskW
Pozwz1hAjRclZ5R7FH0XIpmA3kd6yfbRXNjLSp2nRpfZydoVY1vYAU+ds9brZ6Tb+wxIkejxX5pB
QIG8tetnwlKW8rTH/CI3ZHJdzgux/unTdBgQU1rk0JnSjkd/Yu3KUzAoQPDD0M7iQ1SQNH9S/nVy
NzWu0+RyCjIuThQECjqiGoLCymZyCJSG+kgKSdwWVoq9DLO7qVzaj16Bn3OelMlztMfhf2re3fK4
pt7kHaq9Sb5T4S1gEa5yYYNh4k9x1Dr60tbIh9E9spAiZnLJLdiXcOugTNcRyCCtO2c5RtpwyBoH
ePJEMUO8HHnsQAXgqsP1gBZIEBW5ObyogsDe52DsmuZpiUaw0Rj0BCVEiLrmlrk1VBCnI6ksWxOi
ICq5coe8J9lS5IH0dybXOY3eXC+zG6TxzioZLXMHbz8ks2bZy2qgtMDt+hMymD487CGSI1jPREDV
qdT76HzvynP0uL5uzK7L5DCmW+xxbmfRmvd1xvKjmOjTg5MAkeoMjjcHjk9/8x4bRCOTWmEkzbrQ
OYHzYv/wO8mNnw56dY5Ip6b2VjZuy4Npa2ixDRlFfNxittacAzVRJ+i+PShI5Wj4Be3tMBbd4Afm
qdKLB8Mr4efs0fGX1h7VRCbps5FVXJ3WBQbqOQrQ49Wcp1uinjVomi7oe7X17ThtQ/ckY7d2z1vY
+/omkxq4flha13lGUmXqSxP3WcK6acQDLb/VyhDuZFv7AYDXURfrTnJ8DeROhhWMTzg1714ZddlN
OiaQLqp3oojfMDDzF13h3nwW3gBGn1lXvwesZ9eWS7lf8xLqpS/Mnun9nJVjAn7XOj0/vTOZv2jF
gMPcoE22U1bPjXMGrQzGU9dZ6tDKHbJ1DHf9ewscpU6eU4qxEGO6m9yxsqxzHY4I9HY+FwQL293z
UG+qInPSzbifhC7NHcK7dcjR6IEX1QSvAKwDQYFcDlpkuaIlgqShLiRyqh/8hkyW1YLIpqucptdq
qEHquWi1PXpdhM54brKrsMjVMQ1uc7r+ZMupXhJTXQs/kobk5AUdwwzygTfzuHZie5Dw/PY0OHNV
4WFisPjRbsmqD2EzpeWJLxkhnOhhfw8Dkua1mPQ0ZqgqfJsBfYhypnOwbrpDSPBpe2yo4075kIFB
VCbn0fzokSoSxyb9Zfu0/JTjy1KizDuqaAjq103Bnv+oUqcLEaGVRHtE3tgzcxPSuD1JFMIPszM0
65fnE6NajMjyeNs2Lt+cGnL8/pW3kD4wVXPDr6Lcp7Z5GwYYGnpTHd0DA0PuAmrVtnzYxRhCFxGa
Xx/gMWJxg1bShLdiiRx7BLBuzGlSGV6SbcqMd2JCTeMjII7YDjVfeXmzN5V8ciCxxgsl0277pjLA
rE83nWr/VnD11H+VSNL1zttxBBEL50bmsusuvvfGZK3P1MUNNhf17mHQjxGiPJSmx36EqhL3pLIW
dK52Usu+DanQfNBrHyz3PgK17HHNnFT9DKeg5ekKK+3fWuacuIDtk6R/8sMOhV11Cx2JYEThkOw9
bq2uTNJ7WruS7KwM/OKl79esAyuNmebydeH9OcMEL+pAKG/oncgMo099Jo0z4ylbEwQZ0RLWt9TW
8FRqRFbmPI9uLP55s0tTri0DhG7rlGUDnNgyGucjDbshOrbKKdszKg3TFU60edMTp3L/PA0e1+Do
JZN+7vnxsouQpi8/hXLM9uqS/MJH57oqHzpdMt6aYav+eA6Wp/tr0hsQPRi1cwd7SMpOD96rC+KR
vfavNrFPpNAyUsxSmTGEPQWHL29oLuIG6xZrYKQ4uE1/tEb33snlbF7fHSid9UrbwPcxb6ZoEgGp
y/pGVX71ByRC05aJ6CbYCyH3kgxPOLz+RsEEwCZnA5GGjsgcfYrciOCX3W/T6jZ2xtU/R9az7wnZ
ufbi7K1fE+cG/31YZFj+6WLaoY8KQ1cPS8K1PR7AYgB2kbywbLAf0z4KMD+pAmYc7bezrTHXR8Zl
jThN+lcpyZKsF2dUjrzjNUfIkNoh7H6Lnn2MEnQiyo862/y4CDfanN9nz59ijLxGtHfxmGx3FKaw
Au6rg+tzDS1R2ZtpPcDrIXSak7N3CEaCaAzD3F8iFL/cklyr7rSzFsiSWXqmVjU9j2iPzWFg6JEH
d0tXpxiEIKdElbSOQfk7CTQGAq3wwA2EBLIVc9z+7MbV/RbhvM1gDhIdHrqLTB6kTpKfMMRhco7S
0XtjP4oYruc25Ohrl7l5hDQZ9NkIqJ6bVgTXd3l1De9+O5gY2io2XNMyjOd87qSM7hzruiuLGw6y
W6dyfB4CGwFu+1HX2gPNUOxXUvnBjm5FeOmNQAG/Xxw7tlCyQ8VA5oRRcJ0gFnbRa0JGVogS2QRr
YJ9ON76yZGRTDLT8N4y+/a+K2zY+DnArL3aMQWsyJdz5yChjPzk54qdwZg99CTLI0PNcLuZDOzXe
uWwUyyuA/vSUpXNDgey27G8Nzkx9bmYh7alnubeoCefgn+Bpig7APEw2jRfsIZQp3cq4pOmNKcos
Xf+LnGUPL1WsPH74KCk70CHCHlmnIucXJMraoLqb4tdlh2nLCfiVVE2LFUWZrNztwXDV7jchE4p3
8fYso3dm3XfKP8xaf7lN5v9kO5seN2I/5UHpzO3yDbWxd5HQbgSVhe2EcDweZO7uUVcV8K7U5UxJ
Oz+M3l6ZPCUakrpqiIOPBCHgeEl2NEK/JXC3QhpIwUaBfnxoboEpwpl8gmFzD8qMKaqyimf+iGaM
0jc2CB64jlIc0IUlNv+Srbcz5pdlck5rtaGqMPXiWeqxrXu/8fZ0Ba2SmhH2mv16yKKA4VUujX8m
piFDGiDSwT+KAGytUEh2uWfCYG8o0RoJ+2zCbhVnMTZrXfC6YolLaJUH0klr98YGqcO9mQT9hhOS
+nTXvdbxyqnqS+4CLi0UBqamUVW1RDxuPkMHL9gipuPq+sgRTQyBy4p11Q/GPjnFuR7RLcEqaG8n
bos6OPpqdhYeZiPXXJah3R5rlOICKI4J4uD3LSZTCbSsj4zG7cUhU3d6gELP3jP4//6YhMpBJ78M
cZQrp7fBTYsc1dzCHPA2OBZZ9XGgvbeCf5wFOtYWWCiPm2oeGOIT85HG7Ec5KKdXnXXcw+F3Syab
o4yH0Mtdu7mwfIOaX2XrMmhECQl8Oo4mJLX7VsYXX6V8ZklecLB26b9obJ03JDnJ81ZKtAYT2dnB
LR8G/Mu0ft/nU6w31OZzipWaNWD/s5L1L34YObnTIRG7vxy6uK2iZ8iKoB6LZnBIly8Irvf8mx6O
jscOctlDhY/W+CjdJbIfdQp8ewCBaujuXoOgzrtwUv1piW306PHtZPkYyWa+v2ppfgGJD9Sk2blZ
8kCM1WvZSib6gSfrFqKEZz+I2ClPVPIsbzUZc+Eh2iETz+taOaCdi1v+4Ly36YkR1JbFUE5Ac3Lh
Dc8T8nHdB5EE+yWwS4XWdl8Fo3azAi/zk3fOjySxks2za/CybDoIy+8VJuhyzf2KEGrwCO/nyB0W
NP6yM2+OE9JZvaVAHt9iDST7yjTj7ydtxPEITOIkBsro9peh3AUar1gSGZZM+EpOlLFIcztwxL3D
w6R/ZIS68aZPF/U9o6GoizkKebt89MX60shkwFKYLPv2MpKyZ+79el/qryTUtT7xuyWKmkHQ+dyW
OYmPbcU5nM/9GplbPValTNB2hMG9xs2xIcaSAf6uhp7nAyiC3U5JV2bxaWu68QrLdNl3Mnnpb6F8
M6ECFsG7M8jlRzg7Lh4liKn2KOJS7blqbPqyTF3LfctJI0993HoOPstqqpmSA7IuYY26oHxEkNks
xbqlG7kIrYrmN9iUuC+SkUE0T3RMmpI7TSDaVD663yrc6ud2qQOqfoMdqLHvWdce/cxOspiqxqCG
0c4si0ysqV9cnR4zCIaRn74W/pyjDynftS5hTWXdNBVXAgfZkc14uBuSNeVSCytQaOYqDBjAyf0X
JTjrX+bnzjyMnQSzSfSm0qMj/bG+afgW/q3R1HXfoYsdBEyKk6fYlAatCKTkCs0mx5piiap6Pcb1
UnW/+AIpiW3YUFVhsIwSjcJtPBRxEHa/Jq7HJ1e75hsNbhflqY3QL83eFi25Xdz4lzLBHJ1WTs6G
xTCenQ+vu9rEoJ65pcVYZvvvAA/DUzehNfstZWucmwVVtFug12vmu3bjmHmzFVRm3sQtqAIsL3jw
ERPN0N+AJpfLX8ag0D2taWz8284YMT05npSca8bq4EBgP/xIJGXgoXTwyi64W/doKQsEglg8qUjb
wtdoMqFz07YcAhfLvUBeWqUbtHiTv9VnaRfdnepwmftLtFRDcrtxRTs3YMQQoN44w8PTQLt6Bbdj
7Z4qP4Ifr1jGwDzSan1tloxt3Y3C+VPXU7wfpjiF8fXQTL3F2dpQ/sD4TXyIjw0UaUUNHboO6czh
buPpcdodtOQx3NN2QoLt8anLHVk8wWkGgZ0NODQgwzdxnqUzhvc8jkl1NCt7fF55AOEH4m6d8Mw5
aFU+eBUlj5nroeJbUYXx6+0mlVfUc3/jNZ7ferlK9ZItfRAeR+2Wv+MFxUnTR31ZaFHWfysTlsGh
WoOmeTDJ7gDIYMmq733ycn6DbGS/tzFhBe6MG6WvPds+NRMCRVt37qDLkBjDFKq3Ev8TUox6WBg/
o8jwLtqkdE9Ls+71jY6Q/3JOubUuXBnM+4mCsbS8d93S5+bSqT89k2hXN4WSNCpCIsTJkn6HDrsC
D2m/f2kaEL2z50kE72k5Zd79FlvYHyPsHjyUIQKYk5f4lkHDIzg7mY4Ck8WsUPj0CNxAwYSZ6nPU
7NGEoGH0JvAAwphVziS48yc5iIzFkIXOg+cBy1a8vV5ECw9E9PQ+QDmK0wAgYPN5KX3Ohmzo/jY8
b+gp4U4T1h9vVXTpiM7hnrtGP7Zuq4NfSRcQ4ltlgca9FoGtFKC1tQV/ZhbTepO/J3iwf9keirjj
Ekei5phdUPszOWkPjDHt8r1rScNhCHd8Z7xb3a7jiOqr6UtieoM82tzxp53M9i7dXQWvmakIoBwn
JX74clBhvg2rdg+REF78gxy0CeVog5r34Ndm4AG0egZKbBmm/FybaE9PQYpxHK9OYseT2Rdz54ek
yB+Qqdn6SYNUeazMDQiNIo9n/BNOFuB4TceVojPcG8FwXHRqP/c6S58HzEqSedlvkwcXuHK4LcNy
re7pJW7TIyqupnsIXSmqF0N3VSAZn7JmQMnAeLUjoBxN+rIjcd4+IMa9n4sLQ3TE8+70x3pF68Ix
XSdctOAL+lAJZcHHvah+J2mk2y6bh8oamseY4Sko/avfBs+dZgEkh+5Y9g63RtnX7R+IdRd4D9GA
yp5j6U7kMKTkteQ8idwvyKvTn+vSDu9dAseDk2YYgGXZX73T0mUxT1NZr5RTYUm9h/ple13GcHhE
/3w18hq6e2ld3aOfMnHt8Az/yfRkiByqisRbhm9wq4BbDC4S7Y+KRpwTHsD7Frc0C0e2ifFMiKvA
2W08nd6jR4Bq61VCL1bMEtbnVdd0GffyBPdfRvzb/4B/q+omBkUaT02MVImpA6E9p9jqzQXGT294
KL2+9o4NEy8imLTfEEX2bjDop4qJsbnRSWvV2XWF/G5hr70itsG+sfd7FHAlbT3/M5GJv2t3njgm
hNfm7ZZ2z2Op0x8eVpDvxGklQsTKw1zoJekSFUKN2EOlN3bfUivHu6MuB58EUvZmO/pVttx0eo3S
Q4lWLroPVt2oH62MVHngFU68A/LNUhYJTaxjoUIH9e+UBeSmtaIP4MJnk34xVlNLEWNKqA9YIfCl
ofhHD5mVu+EbSlRprp4NOpT41TNvbd0azTn+59VlSI/kXkzL4OmfagmAB/thNNUlDacQz2h2dd5B
JjHQ5w4UUo3/ccdf5iPifonkFjyAVqwKjLVf/wiTJvhtIpBQ4CZsNPYf85L5NJBt6lRNE+PoqUrQ
zwrilntd+HHdE6DCfsfyHXZG5WlTkt63zKPwi7KW2CxEWA9vYxbXE9KRIZb5urWzexy9zRnRa5Ti
Bd8mD1vmb+4tg3qZFi71l2/k0IXOnfUHTxatUeX+uMT1wOwrpywsMkD+ihEs5qzipUDcIaW3fpF+
usS5SmD8SqIdNhi61HyVjar1lzUWMFr6caOQdl0fU1114T/gGr6HFv9leXGVmpm9ea35lowN/Bzy
MOKbDDcyEEOUWUUyh056MPoKcJT2OirNVYBTd8lgNRHUN+7d3mTlcPCHJnynwHgusQP5CHHiqlrA
0yrHUcVulXqH+BVocno8COD/TVkWiS/13YoEGViU3+QT23n3FK8lliKQqHHIo1FpdUxt624HtVxd
0pHjQuk22D3pvhpj/w5sRH1vnbfpg9na/WFg6aMCoCtLcxbbVbIJC+2+GJdfyuO2wljcQKttE/k7
i/iDeH5iTacq9pFfYGtA6dC2QoM0gTx5WTfCM2yhh8EIWSMeidHK58VRU19U/cjG72R8iGMUyvRX
ECjsBkChqNCH0FeM4hXZTwRPWzzfvA7DjDrhKu3UDm0iuZsKF/suIsEcWDP7iqmv/i3cduTvQbW/
1t516ZpjZM5HWKfPqmRkzkNtR6wDquxeFkxs3iFFtQjKCzh3QE4OvsKlhOZ3Amb+w+lLpDtKeiyD
fCUmOJmmNN4hCvqd973KSBpjWlLJQ2Pd9blqnP259j3hFlDUw3yOh8z8R+eTsxzaaIU/JAhdfcBj
TB9YkLim0qDvoou3oMK/kzCXf4auxLVgu2CLjnVcd68kVm2s/HOgHqMJmv4qB+AaNss8vIVG9v6R
eBuUk5U17W1JtC6OPOF2N308RQnLvxeUQnAEN1P2wBnsIP4qIz9FS+A5zfQdokci6gKXz9L+alBE
IljkiRhuvdCZdSGjKMM4UpEA+OK67OHP4SxSecvZtf1HGAAx7Sxaqj7PQyS+6HdxIvRd7bi8t1M4
OqdG9OljAz7J3dq4fLH8IIjqNhdo5GDHACnC1IYQeqypa3jn4YmcsTv1JtTHQYBkftohqp61gdij
gm52Xzs37eVdm1HkdlyDKWgedbJE8q4UwVWYrTKvPvaG6R0jUmf/YCOGP2LPYbBhDYR4hiiufqYL
sxP/RRn9FyTguny79ZgcPP4YqN0V0eFFWp1muej98olMmEYdN5MtL9oxXnATwRZ7P0pZBu/h2i6/
bOjpGZ2Smgj/7ydWVgQL2ZogoBg6CsxUlxEdnSRlvN9It3ftHW6YMX3BX72/BaJDEGHaGdv9dTBb
b5cpIceRAx+bH24P2DTTt6lTtJOcEVA2OiiPvjtwWSCkKi9QBdvH6ovgC+ilbQ8ooUjsR1GcprQr
VvLbUoWMyHtzd/eA6aP5JW22/syY5HgBTYgdxSA+/eszIUEjLuA4OfJos31pp1NQeYpT8QTzE4RU
kBv2YjxFK40hbo9FLqs4jljiuyLbRxNSCjsgmd4AIkbuBAtFqKjzxDUhpjo+hS5z/kumdZY9J7iG
UPklunp1QA23JxPrjHCGgNVGgLo7CG4xdJZrbhyBqGbApLrm7jzK4BIGNUq0jp0iKXaIvSyfw2p5
F1204Z9T2IRgfpPyuIWBG97MyzhB2dSJ/DlJZ1nO29DjZa2V6gtPNnHM6V2KGXU+EdCMW+7PiZhh
+GgxjQCubTBcPPDeq41NDkeQiWjh/TF2yLfWZ49ToV9fNBUq1S1++BJ9e9M5+gfTzhAABGjRPHYI
aNZ/rHEis4e+HEgpAiPtE+71en+ccBF8an9FPCtWZolD4Pt6fttJP0LPZ9GU8nHTqP9kJlXNzTx1
29+uxqB0QLA0cz5MSfAzEs7+2Lk7D+HYjFN32mY1fZjWDG9J01sgCT3v34rL+u+GTCW+GqXUs6gb
ZyqoU9l91P0uqt4kNdFbVO5oCCOZBl99PV2Pgj0phxzTnej5Phj10AGirTw080puyxoiCysyPmdy
2DmLPiOyJlBcyab6XMu6a94C9Fzw/5yr/dvsm/qjG1Kzo1Vc1TPosJx4FC1mGlW56XaBEAKIj6p1
iE6uh133MAFA/kt25sxiCWz7uO4lDl0cZwuKF6xx7z2ZTSUaXZ9EFdLhd0w2VGJ+r3ZKMVxqB7kq
V+Mvl9dbFohIxXcC/k70Dl7ErcDMQY6B0G6SQ1HrLxKV9hAvYts+DaLMyJ1OXcc9r4yYD2gj6i/U
SCjqo8m2xLMR3fGFxWuTJ9L3qvlconqqEIov3fzLco8zg7ld8Maemdb5EAi0/W6zyBe0J6a5RbdU
8Y9jbcRNTObLeG/7QV1mKyVPCZRSw7MbxgihIQa+9gX9UJ4s6/bY2TH8lj6i00NCYQH5dFIDdTsZ
hh4ERTGqKaDh5T1kSf+D02NYz0Mpvf/I7aAX1ZDQS2QsHD1B51t1/TaU36CwJ7/IKhg+10aYRaYJ
gnee/DHIk27a6xP7j3AeE2nHTwAyqJ+q1OKLQ1c8GmYCNwenTZmWlkbJQxLWzR9OAOUdMIWZ7H4n
tQLC2G+zW/DiILoghR2615BUgI0fcwQNlGpNGROzTj8kIeosjrxJM2XMjFSHpus5cLY+WuKPzfPD
+he2lao+i3hr75FPBRn4ItE+PLRoMyYAS3MBXJnny1IrYhWiFhFlHvttCfUSuomf2ynReAMikf29
KqweNlgE92yXVEcM7PMu765Y8q+GwIoOiUISfHSRn4GdG12nT6Onl/kVtgqP2ZBeow2cpvPkYx+I
tTuqREQ/1rba2wNG5/aphHlilkf49GPydkwtmy8spLnT7IJihZ0VOdu6DQZgrHoBcnTVboDC8yDw
KlD20rubZN5P5t17FIutnlysN/fKi/FhHzjgZPc2YNvLHuNEC48pbW1xfudu6Dqe+0gIC2vEaWzn
qEyR9qpo+W0H0sNlAXqLXPYwpGGizYmI/s1RL8jxvdl7TneFv+rs1X4z4OnBDzhUr9lOwsJ8lwYo
g9kU2beC6hjjqI8SDCq4w5sbssdTh7aIyOsd5lRZz7/iKbYuGyCqp6JrtgljuoiT8tSUJMmKYpS+
PzZIj5m+u3zeXPHftFQzykxYa60fnJE+vTc06jY9+qPWTF5uQ4xCMK5JeVCBt/8LyG4Zb23JwAHF
EE7iXTflMN3WnIRRofpUfGdkKrnPC3z+1a3NIZ/+dbZBV89+smcwN6nfZSS6maZXN50zJPZMLeQq
iLGON4AXXdGTbPdYDjf7pOvgsoJ5Vg+Z9t34ts9qzkx/sfVQaLdNzNvKO013hEjiGG8GiQifs/Jb
e7ekXVQ+4DDCb+WzoOLighNFDOHx9q/+AUEetqyD4O2KmFuxkBxBPqTzCniCdcd0ELi3DpF0lI+R
AcPbY8koIMeoR5xTrdnO/xYqfTuweesr0DeTNa8HgSSOqspntacdynplPIuVOIMmQHfRfkSbjH/5
mGi4LyadvXqTFXRQ+ECeOwQjZqF+aJlsuHcEi3hWRocuKffnsIzC7QmCijuMNzL8WIKUePuKd/xx
c7aNwAO+7uzWiWT2x9Rz9bvjF2CPNcJwF6ABZOeoZLz8GWrN+KjDBiA0oTmMRCLN/7MprcY5F/r2
52Qrp7z43eTICySe+dxEok8ijv3lvC6l2R6FkUSvpKgK3rYMoA/xBE7giyknXKek/2ielaQjLXDj
CXy0IzfsXZ0gAEI8yelAYFBbHqG75cUOdp2P4zqPr/v+//su8MzHHEDFFdKv4TIx0Ig4r/lzk7zW
mWdAyqMOr8msQnMpx67+InSkYWtQQ3aPnZXEE5qcRrpNPRq/0VugVW0ixOgHAFw1XjjeJ86scCP9
x9b1C2CXJw+s7cB1i8sGdgWuvOC44MR8g8iHoA7m3nna6xrgVlYD1vVyy9R/Wscr6ykv0HRsUVWw
qoMXj4CE+NIeKyyiJcEPI/1RBgzlLrUr0mlDMwzlBGT4+HcqmFLE1tWCgsKFoJ15oQbTHutgWvjR
qnK1934CGIo5XZZbrhewadJFPMtCsoS+99zLwDTndEnrq01rnt17f8NdAIHggNtN0mymcAc2rpz9
10VBsbcospJxwVBSbQQtwMu1h2rxg7Hwu0r/Q0DP7lciO80OXp2o8DwuSYWRhPv6PJIhaI+kg0Wv
9UxmQkFyx/bi6hSiW5UlixMqPZ6zHtXbx1rOIZRxtixFEoI4I6Bz5QsBMA14FsYFeZ8QNPa5j9qU
jyONDl8pxbBF5/tq+7kHEN+g6XvWMvfC2vN+w9ZilyX7D5Wj3LID5I4rchIBCXjxWqDII8oTlK4B
EQPILljNPBybMvqarmtPUUbJXPGJ42m4yUJbfkg3wfUMfRu9JZO7F1jLt6d5k/3JInetUNPH619M
/Ch48IeAwhNUx7JhAX/dI1u8+0TcTHb1K8OWHkAgOxzrWLi9o4PLiegO1MgoCVFOYC6dLHS7P8j+
qxt0X96lfe8YlN69WwxtTFxA5qX8dTZFpJzpSNuHmaX9z4jZAKu6o9vX2srIx0qHOeaADlkFsJUo
jE8tKfoBz1m23I2uV/oTKJMUr1NYgaMIVyz/CW+bfo9Aw3wCKVKWdBCD/fcWDTI5ptlsngagLX1o
RBlk/2LXgUgKYOjPlddlQ47iaH0jRCKecI6nA1vROgnqouM5uDWhhElZRFRXN2O8pLbIIKKmY6p8
Yq1TtPd33jVo6LiP9fbEwbp1R+gmtGgex4FzDoYxCR6nQe36Dj8AtglNAol3Mzc4xDKWatSA7rL8
jpMko/ZLuFn8DH6dhbhjMXYkJiNQanMore3wGtZOe4kHhRWsCZP6F76BFl3wkun1qa5MvDwEylzV
aZvXPIR4KOqnTg1D+OBupYE2wdDSdCfUDCkPru4wBnp4gP80YMC/KDebnlEPoflmoNgSYoIyHI/8
tT8+JBgcnBu2ls3HHbyO/XGGixpJhMBIAyjRoFQ7lMxSTp4RYd6dZM/ixJvVwA3mjQwcuqH6Mi1v
OeXIjYwC5yolIlyPNJrNavWMLJ98Wx78KSXSpLLo/tY8akIVPFULnEF9wE/caC61GoeGzD0O6+EV
DMji0CTZPDrplZ6lSxZ12BOh3FRwsiRBhne7hnq7IsE+Dy/Xb8Fqauu86b31r1Zz8DyE5MD2eaZA
eR52Ivf/R9p5LDeuLen6iRABb6b0lESQMmVUE0RZeO/x9P2h7u3TIogmYu+eVA0UwcTya2X+Bimq
RBexX0M2qMofgdrE6lcJQQlKwZogtM+kqLziM5hJD0K1AZZA3QSAXsDEyBQJyQ2iq5J89o1G/xmx
0YABUahRGEOjUvVpdTQZAbYZ0aYtAKODCaf8uouzsHKOUas3xh6tnqLcWy0XFg5EkBx4ZgVFmIF4
1i0kJbsiqB/SJIaT7DWFcuo6V3QtstSepPwYErV4khOy+18NYF3SpQKAKK6Loa/MlyCrcufJgipJ
9iITBOR8B8Lsc2i3wldJLZsUOxR+7TUyyPcfrLygpA8HRgaEB0k8VOON7Lj5cyVUiXysyS2YSDDJ
8msg+661GUSZy3UetuB7hJEQmVCMEB+487rBsXNZsQePUXmpColXplVUSA3Ehul944HZlXvULOtL
Ixt5ufVbvW4AK1eCe4RZ7IrrrEl7OF1QESTh0SR5j2iXY3nOsxNm8s8gE9z8mJk5Btm6YvEKgeCr
f2NLqdAXqijZoebkmk1IssFQTEpoJcCY/Gs6cABmsOhiL3zwvECsvpki921yA/Dgt6nf54qtoU7n
HdIAPALCaKhHrTQSefirRIEbfkGopXVHpK4mvqR5maVnLFSQqC4UtSwvpZUDehsYMvEIW8jlzi4L
mpK/qXWmU6iuS5IeTYvi2yYuPTW+kDbvugdFB/wjNIoOH8BQUwcyW92o3BSxcTyhLjv8Us1G8wHn
VsGPBXXRWyVbGQlDsCSaiBW4Jk/00sMmlkzwT9UJ9HDtv8pRvI1B4hEQiJO4GgT3zR2iXZ1KR/NQ
rdeM1JL07ChgOhXzNBUZpXsEv+EPTkRDBWI0keHWpzbK+21TIGdegIqiRNtmB57kpAK5ySv7sMvr
naAb7wkssqPYePLZhTXgLAiu3mh9SzIWvRDaqGKPIqajwvwHrW+tRtrGS9P6RC1i2/SHIP5tuV/R
zFro+Rul+r9x8LsBXoUQjznpeeyzahm6UH0yn7vqLV333dE4acK2WhvSm5+cio3i7mO0EdYpzg3n
eElmfTY+eb3RTFzmC6bxDd+QU7GqT3Cn10NtDwhJcP93xT2kfIuzQ8uA2v/hJUYmdpuNWNzq2Ct/
5FbYZWm4MAtulWPJSYni2Ol45NxYgBQVzMcGMa8TBY+zm++oKp2C/OV+n88GkdD/ZpYZujQdWsqW
SheB7D9JavwMyO1RqV8C9fVfBOH1Rmacy4qsTrRpw8RVKl11mhP6rp8tXfoNnfvZ9JQFleJpW5ic
nMrw5AyLVJs21UrWBasUTS1DXsj/UkgvsvHJzBdCTFcCISQR1AUCuxrXKGkyQ7jsaZXJ/eEcZM9V
+BI6f2TrR1Gf/1l/TaOM28OH9eYjoz1EhRScy+KH7P8yrfOw5NQw01dXDZnsMJnQOV7nK8HZ8D85
mu2ov9R0Qfl4qa/GT/jQCrS8OtVqaEXrXDTXpq/E4KUv/+HcmvbV+BUfoniNAldHJApSdOtIQm3B
/Krqz/+3AZlsgD5wcxUcYXBWYDCEwm9U6ODvLYz69Nz5fy3hZqKMTpKiNGkJBeZMyEQ9OI9iVisq
Lw9iBZ/zfktmB8WkmquxkeuApa67i5cAsFgU6M9edjaRJA3QrJT8X0W7ZL0uTTfTsTmyxnJUDF7i
ijKZxEaTSKLXh9HZr554Hvvlk1mjBwwMbcjee420D4USZBZ3g3x2jK8hCtEKRnsdqX0PCJ+FmtT9
po8K9B8P1ekHKddN76pB7QWHD/IGeRuhouVrMrVCd1MIGcysdhV+uR9wrq8/9sBkjQlN6uglWYVz
Y+3l7wkChbFJYWyxp6dOeNOGTRbaYORk3XI3OofIYMZAXyFsAS9BNczao8pmweALu50BhP5++/7O
yGmPmorBGaFIoIWnM7Y2Q0mEXhCdrUQ4w78DmHVBow1AOfpvwmv4YvzgqdE8xQ/6U4zqD3nUJZX+
uT42VZOiznhBUfVJHweKp9U9ELBztvHqrSdoK6h4iHwvNXXc2G+aqkm6DFBdw4xk0se9ZDpg16ro
nFcv5AxXiG5F3PKld2dlPKs7dJlAhEXrhQ6eWhAYMlYZHP66yHVEl/XJlhCCESrIUPQXGT0IkYdQ
ibiAusmC5kVv36T0kcxSwIu/Nvam/KPLo8s4FiAoelSmsgPP5p3WxAtfdbOwJx812Qwr3+87lMP6
Sw1/r+/efPj0FgpVNc9fKd3d74KbTXEMxn1QQZ/FknEfuF60GSKSWuzQA4b7QupgVRS//3kAnd8f
vTjQ8VEnJzo5LzAqWtZfWspAioLSs/B+P8KNP9E4ih9DTNogNJ1m8rbrLxlpLd188tRftNlWw22L
+jN11SNKEk1uLYzT/xKX14NhaFxXrMnaIGmIhF7S9JcwsZvsHVW9jTCyv6yzYKKm86OrUS3MF1bK
zYKksXSjgTcQVhFc+K4HrIQRkVMUHi4CmsRVDMKeNQn04aQumbfPRcLaTOKFpJI+Eyf7uZk7TtG6
uXhRXRS8USZygiPy0yBtTvcHcCnQtB+tpAtVNxIvNSR1G7lYgXwXAqws3OhY9Za5+RfxDJkE79+r
vzk5o3tep7ziOvEil+Eqql4t7k+IrOfx8X6cmwNRxk9X01VZJr9myPJkqDQXcAvACREetXGutHBf
5W9uXqDMo5Lfly9NKr7ejyjf7h2ENLjboLzAFX26ocVQpEu17cWLkSLPGanCj9LRzU/xQK0gRjbq
UVOV9KGk7vOgloP0i3RRflBJo22QHC3tOKAmMkjQTFeOG8SPXQVYGhEw7QFBilVdZd8qiBMwfLXq
0KBvsKrIna+FVrBjUwuOSEN67zCVvYWVNteRymh8LJnMeFmbzETQGCk8Blm8SO1r8h6E7IProdlU
hZ0tTMWZNc1LEKlBcgNsh9LUCYx8vpCWmcXyQnw6zKRdputbf3hQzG6dIdLSQfVoB+SBhn57f+xu
h27cRiwErtkkDS521ws7LUMZ34duuBi6sINEj4iEsGviBw8AVKl8ux/s70Pq6ryViaYqJp5/Gv/I
45r8cK0P0ZcBZGkMF7dEBQeSyqOnawc1iL9KMeUzBHMR2ap+IOe/h3yzqZTh67/5AotcFSMrKzwq
r7+gkzUAxQg4XMpSYHoVn0l9HZ1u0wbaEcbvN/imwJl1M1zV3OzuB5/ra858jAE1rCS5XF3Hrn13
CEoKpxclKd/Mh9JYW0nyGg9/zGz/f4o0dQHzKFzCAND/jmq6UiEfU9J8iIfoKLRQRczk8/14t3vp
mGbgVkx6SuOAmIxrooAcsUJXvNDCh1p3dqjpQq7PXsxmIdLsUtFJ4zFrcSzitXPdieTtvEEVY1bl
OddTsPM/g/INI6cA1pDg4Esdids8NZZW6GwLP4SdzBtE2pQ4LAgrGOWuaPZ+VcAByE5R4Lw5jgws
d+u55cnNCsR2N8gl1UL74FvhNiPBWSyZI4730uk6Yr8lo2VoqFzpk5nUyWmTInQpXpI28vdW0/3B
saU9dCFM6/sjOzdneQNooiXhBaNNZ1IsJxqAQNqtUsIIB5RuD2DPsvaTBg30fqi/7rfTVn2MNbm0
DUWX5WoUipdWqyHOYM6xpoJ3UIXkE3Vpu5UVYR2o3dOQF8/UBR7jQX2NI+yKkQVaI9UbbMsYPKmG
TvnKsJA9SiQFVox4dtHb9Ybq2fUlhOCEYtikZJwQCSC37Ui/PFPbyyDE1rnsbPWmBdcql0tb3+2V
l2oX8gGmJcpky6xJ4wz8lEHwFRzLsoY0rFLZdVh/EbUhWMdRkq2BoP1AU/aY5uo3yisn3/QeoiKV
oWIqB6Ctw8LpNvs9iqbpJNc0i6+6XkdcvsiYOrV4qThNV60mB2vgiepClNtlY3JCaviHYHdMDnby
wCqgJwuK4soXswAUnslPsWEP+EYBRxUP96fPbCgN21pZ5IpliZNQ4C4HvybLx+zh1YJ0m4dMI/VM
EP/3A90uPtrERYfdziKXP70XoGASDXpPoKEuEYeQ82FfYaKzd1PFXbjLzYbSRepzFuoMujxeUT6c
l4LUx1nNNflSUGb7AzPFX7t+m/zUff3n/UbdrnMaNV4aQRTJ2OVO9jcF9VvNcomUUPelMryOmgeq
tjGCPWm0kG6VxpvT9UInGK6/JjbKWMZPXxNhpIYl7ggytdkM5VHAPcYnPGwOqvFWGd9iapW+/xmy
FbqOhxA6meItmIPeTn6qczp3VbY0k+LHZK4kHkSlvMWPwOxBzHINiCnqxfq/mCjc9Q2V414CIjaJ
gpKSRAWslS9c/UQK8CqwJTlZyy/3h25u4n8MM/79wyRRC3i/WEHKlzRio3gQ/GfEI4Gc3I8yc3ej
z8ZjnhYx76fVq6wcMsFB+eoSKL97IFhC+Fah25jEhzD6DS5ipcZfqgQo6fP9wHNr4GPcSS/2GVla
xejli0tpSo3VR6M9SFm1ux9Fkmfm5Mcwk15U9Exph1iSL0kKgdp0lE2K5dG2LMgRj+AzjAOq5shd
ubDRDPYf0LmLT6ER+k89TOiFrxmDTRaIyfarquzP7J1T72O1SmAXt65x6QEI8CLlfYSYx8otDGWL
0mm9vd/48bowCWcZvOAs9mhGdhrOIdmuhypaY03wTUG8mIzK2u2e5YwZW0EgcOtHLy8X1uBtUEuE
16uppk4SiKv49bQFsd/AlgmNi59LByFZDa+Rcml76SkMXkz9wdIX4s2MMMR41eK6hL+xiWnjdUDF
CTqgW611kaV6myM0UPrPeXhELxrlq2KVN1S360+qIq0NqIVsHgu9/PeudN3NYCFNmF/jzsfdbZyC
HxaqBVLfDNTee47r75p1hhm3UoO9BPIm7NY1KIIOsTe6HDF1IX4GJjX0JwNyBrozORpFtR7jf/fL
0vKFzMRczxgmN3dLwa9w9GO+/rAUgiaIAcm5hCD7QWyIJXesB/CvDfhbDwNH0gdwGr/qO3/Rg3Ts
9UmnMBpj0U3jNm8akyOuGZQKgJ/rPre1/Dkrjhm+7PWONBRi2yej7rYWOpCFgNaNNezT+KT5F0k4
uH65sORmDiVK01x0ecBgqcJD9boTAPnDxZBC9xlq1kbRPosDb+/iNf0pU5U+gRMUU3eNpMemzd4N
d+H4HVs57YWPwSe9kCUaJHYfOmyYmLu8R00ZbrelfkNbep0BLpKcdGHQ5/qdkqeicD6JCBtPVoOP
ZwKsFcV9RikGfpMPeAbVOuuANsNSNn9mpY+XC5YdACbVmGbzsQkaeqM33Gf9hIad6h+TzjZaaxXp
4TbN3wVzaaHdXGYU6usAG8gx8EwUpykwUDyyjgJC8Dz0tnuI1GPvntTgT0OfhsFbrVIeRRE72/W6
a0ctub+11P0MNqiyCGtZ2FvCY4kcqoOCYp4J67zdwxHy0DKOAn/hfnxzEbn+0r9Pog9bQouFIx5i
bfBctu8Kfrf17/s7+81BMvn9yZaDxJNR6g6/rzZQ/818DV0v97839fs/j2PKOqkyneNDmd7ozKao
kn7og+eq/aIWpW1mrNhY7599txUW+mxudE2V6cS9imNLnLxcklxrKyF0aJMRJ3uxSyOEAHOeUUOW
Hsq+bo6wrxYuIdLtQFEh4qZqUSqyNFWbdGRVctxXZSid4hjsqMdTW3/Wgo37dWifNfehjJ9l8mbK
G84fmDsKK0PQF5o98wWyJI4foRvc06ebdOmHlWx1uQz9o7bjvPiEUcH+n44iv4s1NbcAi5Ujjp/w
YTbWGDfUtVTIp0DH8BHZEfHdiP/oxlLdba4pssi2z46gAIaa7D0K7GoBAruM0DKY83BXagvT/u8v
XO2nwPM+RpicaBCRXUMNiSAA8Rth9qPW96PowPhNt0ljl82+yH7UiXDMtC9mvsEk0li4b8w2kj19
RPIaojLFrciqYPixr8knDV3bQcRVONjcH67bXNjYSnIKeMWKugRC5Xq8lAh8YaoFyikOnF3jPXFi
W02C/VwKt/uX5dsm3hRKFi8clTf7+RiWE5Lyk4z3/LREU2KPZg5KDCkoXgd+AoL7N5zfyjzm3pMQ
PObpl/vtvDkceaoBZNJJdYlsMdpkwXvtEOIraVonvNfWQQg7Lcq2coZDO6opOYIc+UIDb+8Cim6Z
qqpSn1Woafx9C31YCGEeZKZEof+kQeUXCoxzHHTiJHSh+3qTYJRhJA8wTVYCgnlSQQVJQFpB9Vf3
2z0ug+tJfP0Vkz2HLbR2Ech3Tob8u8dIKTnnxsKKXwqhXM8gQTbgVfWRc4KtuQuio9U+tCio/Yt2
jLJYjB95k2l5iNt/T8qmcU6lW6K0eanyp9paQPndzklDGheDNj4pJIA21w1R8a+RomHwbDN80L5K
50zZisGv0jpHCdaoxT9e29fRJm+XHsuOMV3q2S72Rus6hjIvlCC47/ebdDvxx6sxN3JF0WnSNEfn
tV4cZIYPr3NIjnH66uMA76xxx+7zHuLz5xijFfjwW9izxXBsFRyVjGwkA57ht20Dvdk6vbnwUbc3
iutvmjQ9lzOhCls3sAPVesA/RGmtoxs9N2iYL7R+nHvX09+EVEm7VYNjgrvj9ZBGyEubahsGtulX
m9z4kmGZ562cs+ttrGcuZDaSat1vS7vcj6vMtFAywHeDzuCZwVPgOu5gBRVOVU1kR+h9eqjMrbDf
WOkIYST1YyP9kMJknfxStH2AFwkidQhqroTogAiRLCBSvgq/wdIy60dB2Lbo4QVfIoo8HmwXODtn
vAyC/AwPN/qmFFSc1qb4xUL/434bbs8esDNjDlRBcZ0M22Q1BGQo5LzQIzuP0l8m8A0Vyt39ELc7
x3WIyTzAhM9SK1y5bBeQTNocO33TFwuJwqUY4wz5sA0rja/1ck8MDcVH8bH0t7K8AM+7TWtxMoOd
N2BB4UKpTjcOEeVDzSmxahCKfFcaF6l4VXkQQVaHvrmJtCPUklVbhntvCQ96e4+9jjzpQaftamVI
KxwIzddvSkrhKMLh9VBCCLk/VDP3hOtIkxldUohNMrdObfjvhrRxTTxuVj4lZXNfnRDT9hbOz9mW
8aw0Ta6p4zq6HrdMiePAgjdnx+q7UBWrBlFhOXvPoaf56Njeb93MclW5H/wn2GSbEDs1Hm0vaBzc
CtjESv3dSPeA65duW2MvTfYjAkEdUCUyVzewLZRMhyKsGS+vxTBBOureA4xuowIUF5xQYev0Cx4I
FPDTxr7fxPkBJDcCXoobJUSG6w7FQqKWUiFPbbThCw+93U9YjhYpxM5PhngpnKcuWNgF584eEiFA
oqnnchuyxjH+sPbE0jfBVBiZ3dff1d8x1oaegwVfuS2FpyE96O3W+Sljhm2e2nMfWoi0r7vu3Wi2
uu5u7zd/5hjkI3Tq9TJnuyFOWh/ggiMaSZLZaQZ7QGvWYe+uwT4G8kF2s5Wr9AtTajagrhoAP7iv
GNokYNtXrkfCMrNL7SsI/rXYngLH3QS6XaYtWMyFcDMzGOgud00eteAiptSU3BgE9GLkDIs8D0A1
JvKkvBAqCuol8NjMuaAxe3VE7sZ63DTRi4g3ZfI8zm1IzeijBeu2XLgezEXg/kU+iclKtnX8+4dp
I2c1hHIlye3Sj6XHDhrUFkGNpQ1mPgrpSrZs7pTqZM2PjoBZghqSnZllgShOJl2gHS9hY2ajANcY
pwApDWXSFjCacVSGfY6kBAqe8eOoon5/Zs8tbNKepF0tbazwiZNV5qP5XnqWn9tY9qwUYHVnJBrF
am/tE/ckcbKaeIfej3lzqKL5RTlWIxHH4uZddT1CuILXWZkwB2DKpOsCsbKDjhXLtlCNZnM/lDwe
0Fdb5iTWZCFhIY4eshvmdty9xcGv35iYNetqI1SPPa6gpnouIfhnz06ywepaq87BN/7vfyBJ23xy
jyWKka680Pzb1MDkm8aXxIcZ2iIpJeUm36QrXzsXgbqjJ70K3juWASS7V4iahHu4/C6SIf1+aCEp
7e73yu2V4+oLeBRdf4FiKR1AS76gav84B8f5Myrc5OdBQcVl2GnG53T4LOXWwi56cyiPt1mN2cb9
XWZnm4y7kokVPlR1bZttvM3050Z6kI1kHXWj686v+028mWMUWgz2GZBA1FxIgFy30DeUOs91vbDz
OPqahe4uyTCiqOvP98PcbJxjPcf6CzqCrUlm4DpMAm1QoxZf2BgeblPl1deyfZueWiw97weaa8/H
QJP9Jizp2rgmEDiJN+y9IUlbp0FNF7ptpj0aGQceHTDlePtPboToumTQu33ag2QsRo6m98nIdiki
oP+4OUwEdk4OL57l0wM1Q2DbxBmjsA2KTGVw8bcDr+T7MW5nucZsg5NijRl4niDy9eBUAZpfmgS8
U9KF/pQ2uUKNTyogivTYegRILYWlg8dQEyLDiKTMCHKEZ4665+7+l8xMfJDgVLeoX/PPFCwlxjAt
M8iptmg0K7x69qL/M1STtWP4G9Vaerbe7nm0GwaOOvL7SB5NT/MgCUabAJcycfY+uD/THK6Gt1Fk
UmPr4Ulp04OQXfBQ/9RlO+tbW7l7vGgRrvHEgyY3a7IvulGvgJBHzdnCCnZhXG6rkH+/j8fhiNal
4jaZZGERon1MKcCuC+tQYY2n//Qwb1CUb9IDmonhW2askG8RxIcoxP1bOWbdqfSgIiD+oZ4Ka+VF
n+8P0HiOXp0S4xchHiGpQGooIUxmSo1rcIVqJqd5n3+B9bKGkr2QHppZwECvIV7qKgghDtvryQjT
xeuSNq/sTBpwP37okOcK9YXlOzPRRlIASFpFJ7t9c5jXpZEPYVnZafggDX9yy9oEgbWWvdFhZAlE
M7NXXAWbHK0RYnt6oheVjRzZWq5hfv1sst++voBbu7kKawpjwoGhQPeyODuuO46cUofkQlrbevVD
wBLIhG8kgcwnry2LnzSST/fngjwO9mQymJDYeM4p5GCYENcBldbNFFVva9sz90oVbHmuonlTfq0Q
/1EsuzwmCMMY2/5n+iY+hsf0zWo+WeEDM9XWH0v1cP9zbufNWJnmhgmZFgiPNk7dD5eFKMYeN1J9
Ci7JpdJ/m/FTgPbUP4/Bm1JiyiDLe1Na8tQ0ElAPq+0CLyjfPSdptK6ahTzH7RpTweeyAsgLgfH6
2+0fGuIprZqR2KrtWkEbtJK6s4ypxUJL/uK3rwdPlXmlmuz2yIlSRbruLt+w0qJW8KiI1PjUvukt
N7gKp6987fmfYu95qLOvYodCVOk84CLWO9ghqXgwqMAft+6bl21b9OuiU4qdWv6KYN8T/pw7rLME
5+V+p8/0B19KLQ/+FTvPdF4j3iVxOc0b2zFL4VhFDU4LZf/7fpC/Nbnb/vifKJO9NisKXCuQsrLj
4VQjyKPi4MYpoH73LmqMLzWmalhaW+mlE5PP2R/d2+Gq5srRwiyeaSwsBmbXmEiGDj75jCbVHexP
y94OZKx+GySPFho6s0xwO+IqoYxHvTZNmQoe4hhCKfd2iX28jsAwJLaorDb3u/N2y8MnVOfOh/Ai
2+vfk/fDHNYRGU+HDhFjKekOCFCuNNyWk+SLnC0E+ntGX48bRzdiAeQAYGMwPa7n8WAOBo7jqWxj
wReuE8NfOcKXAA9T9bcmbmOMmoB/G067il5S+XNR7lDo24VJe/YdoMc8ExF0OzRIFvZbeQmRfbsj
U5ka9QPIGXBJnNamCi/2dcA6qj2gwLdOB0ndDGhI42ed4ZigxjrSESJolQBxuvv9Px+Zc9Tg2s2x
MHlBGGbKG7kkckHmvSU7jnPOSkQN8ZiWX30ce++Hu521pP0VUAVUQLgfWJPNxDTEQBiCQLX9AuCI
kO0qwV/YFWdOGwBPQH7gmrI3ctZdD7SEUzE5Lku1K2+bXQJon9VxwC1xH/+O7Pgps1H9D+VV+wRC
VFF3FeJw0kXa+RtpjcL4/fbO7BbXHzOZdYFjJUgdm6rdP4tIYuuPkrqm9g7o1++OJf4vuzh/Gz7D
nOmrg7yz6uPCB9xeYEb4F/A0IMe8CqYJj9TM2x5wlGqjz00Zd61Iz/6jYySfskBe6fVD5J3k+iE0
HzQJdVsTVehdoP0I6pf2x/0vUcZrxWQB8iVsnDLeddCvxg3nw1IXtNzIdbTgbeOnGVHCXqkV9t9n
Ye1fNP+M2Vwt7OP8lD/KD96DagfP+rl4iF6G3/Aw5JX8RTIOFKQsqC7rjDWysD+MM2/6dbxtyI5a
bKnU9q+/LixKOc0Cvq6vftaI61fWc6z8+aM2mwKN5TT7stAb8ly8kfSChgmwUG2yf7tw6GTcNzRb
ObejGPGqunTDzn3xt6G2Q+Ms2qNY1HYv1CKxrHIf88+WtJNPzfuAnOtJ2A3qVq52g/Gs6YcEBbPM
Hba43+59dYnDcXsQjJzY//nSsSUfxq0KC8yj9VijptGsdESakbjQ1KXc9Njem/4nJ6fqFGyo30zS
C7Inda5RtghcIGlUoDmmcqN58WUsrHGdgJKqqtUKZ7Wdvr0/ErdIyZHzy73BBLWiko2eRLYwGehj
odFsP/+pPQrOJpE2KEE2mKT3h8o/92jM1uLL4C80ebZfP8Qd98oP/ar1jlRrZaWxH30u/LeEEc/+
1diZIIBoHgn1v2vyQ4yiatFhTQfNxorKHozw0JjVHoH3hafY3CZDkvs/YSaTmSQqTpRdp9lapO21
NtLXRp/9LEh0RKNZIPKi2cJBMnNujccHeSjGTgbnet15Eop7ESUdzY6y97B49DHaDjXsyhwkPn1Q
t8LCLJlroQ5bgwwALxkQW9fxUj3EMsXVNRvtYsDTXzS53QfO62jK3qFEfH9Kzp2SIziAxzNXolvu
rV90vginyDbJKuHnZhnbNIHFeD/KTFaDAjzpAnLU7Hvc8q/b5NXC6DEuq7aO9nZitmstfImjzyqS
KaK61ZkoIHXFVbdt0S80sMD9ESa73DpWo53FzlLe0XpbVaK2quOtWSxMqdlj/C9QnmKjpdz0uIaf
QS2HumonQfSABfPKAaaHrH+LD4Onyyuk49eaI6wdB3H14XsEnr4u97G0VpQ31zqAAbPUlfOKnUVT
P+FNszAhbnPObBuwnwwyewYn65RvUvRDpaCcr9oSQHNNwV5z1RblwdkgMfjd2QDjqLUX/9IK5qYX
P6Hjdn/0Zifkh/CTCdmpPLWZ7lwZuxiHMq9vt36Q51jm+fGK3sx5WffKQqPnJiYoGQMMrsUePQV2
I7VmtEbPoeXIiMtT/Ao2GEtFu3/eNJCKHMY8DUYE0PW8BM/fVCWG4UBkkMQPPhn9Y2vku0Y6S36w
0I23IFCG8WOwye7vxO5Qmr2q2ijzb7PigVqvbHxSk530Azd5Vd3Gn5QH8ynIHh0kJO83dNykpmfe
x9iTE4D8plLifkrs6F1FurUtNvW/udegScaoUe9CPWz8hg8nQIgyJd4bbJRu/y3tDs140OCJNZz9
8lHUdgUCovcbNTdHSMcBJmT7GrHa1wHzyswRhaeumjtYVYUPrreQvrp9MpLvpXZMUo57K4mJ6wAY
c6ON3IwBtMfeRjSZ2/Q3SlIL2+Pc4FhAE2FSAtG94T8PuWcmPur4doOtWt0/NMohxc3qfmfNtuVD
kMkWLGhVYXlyqdsd886kSiyZKBmujPT7/Tizg/IhzuR2WxpkRjAg0G1cfhNEaEqAT3nYL5xb811m
jOAuDLh50l6PjFiYmD40nW4rGiZN6hMChJKy9KSaO/lh2oiWxdmlg+e8DoJFRONizqDbPQKm6Weg
Pdkno8PIjadc+uN+t80Oz4dYk81BhiatFhgg2K71OPwUoRPAmpHKpcvM3NsDjubfJP7IKZysUamp
0a31ct3OMmRDlWNZilBc803XPXPIYfi9sqyX+y2bOT4YJ54d7K+wNqfVdjNLAhdTTN22MDl9NCUv
x0pO2g+Zfip5U8Oj9hcizkxBaMOYLuE1wAKeAjDwxTNiV2DZKoX0RQp4Dzfl2/1GzQzXVYhJdsHw
UzkR60i3pVBdoZgnoL6pDrs4/sdEG5RzgO1wOUPIUAYVdz0HowHDwFAiUJ7/otbm5VBquwU86sxi
uooxmRRDJRquURCjCr/Rlto4SN2CAsJsf5H6UeGuMahT6Iil902EKyq7T6QnuFr2b7rO00sVymgV
goa6PzpzUw7wIiAFTTdErnTXnSa7SZyWQ6vbAsan22aU9pcGRDmc0hP3Wux7e2SqFhbwbExAgFBb
gdtSTr6OGeMQkoCoZ6Cs6q3yO3MdmjVWs2QYVatfNRp0yPutnBs2mvifiPJ1RDSrdQkgpW6b4GiL
lwD7Yn8BOjYbgpULW4YpSHdeh2iTLkZBU9JtdTi37usA8K81F5bS3Gqlbv2fGOPU+XBtsNyyEPxK
ZUsa2p+dVP1EzGZ7v6fmxgbTwvFRhbsWMLzrEE2JxWKfGvSU5qo72Y30vRunXzOM1+Rajs86ELnN
/ZBzE55MBkptFONhk01Cck0KpdaIDFszPvXRkVtfGgRrOQ3/+UEItQHWFII4oDKmac64R0a9kHyD
4xaclJgg6h81VERavFYW5ttsL/4nFCn0616MEq3INU1gMpTFa6A2n9VO/mL4UoWvXq9hUNc1u/ud
ODf9OHohvJKruYXuJdgbdJFaGLYlPAj6syj+tjgZ78eYbRWFrZFgyDk/ldURjFDrGzc17NxDTIN8
8qVMax5UGpkg5TIE+/vhZptkjiUuBREh8iTXnUiZZZB9p0LpLcaks8dGyfxeDZ/uB5mppIHPI/uJ
TpACbEGfbEZG76nY39SGXTj9ymsfcb5v2NX7P111wYu3MXeWCQJVvOS441Q4A9drDAqSoVwlB194
6Zpwlbf4iaKl0DvtycU50ok2ZX0Rl0A4txg2DjjAKlx9ZArsN0TutquKsqh6w3a8GNCUsvOqRzRU
sCHF+wGrTr3swcvK1r8YB4NBUFHNQlhkmmUpWsWEF6QYttSOvqRG9SwISbx3SBEsVAnmRhyqLPwL
8HIyuoXXI05CKdEi2D+2P+hvHD5vemHkOB3J4sJM/nuTmjzy/kq2oX8HDuJG/E7K8YPLXMuwIyym
1Xpjfe3TX0K716q9kzzqsR14+GPqvHQtUII/BAlQVboqymOfbtVWXjdDt/NLcyXlQHqER0s5gnnZ
ZPpjXx6U4NEMeDjAr8bPT4Ek4z3EWL/W4bmsd6WAqA/3fMQGVqLt6+RQ43LT6s4KURMt69c4at+f
4nOnxihP999tHf/+4dQQgq7qhs5ghjfSKvBhkS0VkOZ2cEoI1DHG2yspgusIZRhmzFfXtI3uUmEF
G/lvppKs03phk5t5ZaDtI7HBkRrWFX3yYGpyuTIUfI1txf0u9t9HBzq8kPLkO1T9rWrG2/sdd0tQ
YcF9jDe5ugZ5lytVRjzD/CG6JwdKb3TQy9Y2PFDaWb4S83WMY0a0sR79oMW+YuckRw8LEgi5lYzp
RtEhqrxVelwbs0fu92sHYkD8WuabSHrvkblz3HWMHUv+EjWfzeY1dHDJCQ8hMg332zK7eYz9NoLe
qMJNZZG6uk3dXItNOzqa3TvyfyuPROJRPTTh46Da3UIefS6FY3yMN7lyeUaoW15OvKaq1kMaf9Gs
L2LtrfUzCrOu9ZyZ+SqFpzD4Wz18xozG0ZbIOX8PpOkq//gN0xPEgzMwYsQgnp9FD9+eV0PGLQhf
OAnJ1T2YPFl95pxbK8goY+XSdltD/C76xUvhHTLPWUmLsO2ZVyU1DVB6FFVA/RvjUvqwGCtEjQo/
ZEq1jL+t5Lwi059Zttbx7nIPkKsXhn1cejddQDiqjdwKyJhcx8NQAj8yNzPtWAP2vNUu2mDD1e/e
cRSPyxVSh2W68KS4JXWybEaO+v+POX1T9DoW7KWbmrbW7apSf2zQyNHjZg3sVi/3Xl+uqxIpcODk
j+grl+kS8HrunvIx/mTq1Z0bVFpL/NzKHhThKwZAhnj8L87OqzduLdjSv4gAc3glO0rqbluWLcsv
hCNzzvz189Ez9043RTThcwAfAxag4k61a1etWktEl1jz1ziqFteT+ATFA3KvZL5u5zdUfRTd3ZJj
NUg2XYSOVW1i4obQeBT0D7JSONFa8nD5KF/ZnDn0WMmVUgFoclaUrbrvjMQxmFyS7FSVkFR4zT9L
7p/7+2jpZqauQehMlxtosdkwYf8sFMHskNPVxE2dfhWpdGbRy30ji+tGvgXONrhjKCDdziU98ZKa
laZxDsPECeSD28UbVFRrtXIEb6XjbXHdiGN56mDuXYTuC8i1pR3uSfNThAnZF0P0GDUbIrBdNPTf
ohJZyvTr/QEu3V8ktmVKfhOAR5sm4Orwi1LWkMHHqFkpiFwnNtze+8aisTVD+1D6fN/a4ppdWZvd
lkVdRmGhsU10Dnou/1DlXwOR6n0ji/EztyQgZzRO2B2znTFYSZTKgo9DE74kDfpC+o+2Ojbdi+d9
jesD8jkNAAExwMeewvScSIce3blEhB3A+BFap2Fq+WhGuhHybankr7VX78tgn5v7vDvc/9bFgzMV
9mnUlHjhzpnrPGms4RlpzbPkbX1tm2X75BniY433hQ/aSHqu1vzv0opfW5y5eyNRvTCEBO0cBITs
3ii8eSlcLAjyBMbPMuq+dtw590e5ZnK2yRo3a8J4wOQQRVs4+6HTeunjSwZs34u7rSpoK0dpzeD0
86tdjWKiOVZtPxl8cB+SKniK3F+F92wE+iYN2sP94S0dXNKyRJrUTSbugFtrWiMrFexcAB903kDl
o2QeOsHWgSBktgQv9xoJyrRCswvU5HVoYQooN31Qt/Ykrx0sWSIhwubZGt4POa8OtWGi6VutHKUF
93djaTaPsZCjBVdgKXa/1WJpTwEmCmmbOOJhKqxM4+KwAP5YoI3x6H/Dt6tF81rE2sLWN1BqpSDk
hztVRtRKh6NPXEuGLIH8zMk38GKdaAOsyVFd2YqQs/aKgsQL1a4gPIJnG42jnv0cN63wFvXbyM83
0edGsOsfsJIFFfqhsiPXD81R6V8GfS9Ha6niJU/AJ1Er5rFJLPz3k68+qYgQARQSODITpH3V8XMp
PasmmvffciE5GtkHxcu+KMrr/a27uMBXRmdxSUQyTe9TjKKxi970b0r9mzr73QB3JLG8spumc/Bu
3+KPyYRz4ZC0uZ10EVHzNGgwJgaJ7MQxJXchLtYazxa30ZWV2eloxgBJ4DHnxS49QKEJ8XlgtjR8
dJEdoAN7f/4WjTGYSaCIUtZczGCUijBOw4ocV/hm1rgy9UdVvcrCWv1vaep0rmhqjBMQ/10cAmmV
0ibkWXrzJRjPZv3r/jiW9sEEEiHUgftVnbdhlEbr1sDujDPUJ7ZWvPVqbFvpFzTkoYf9ft/W5DTm
2wAA5zRdYDzf9WMUSheGoSiT6FC3o1zamfwpHgW7/ViRy4lXrp6/des71uZ0CCQHYxkIkIE4tHlU
spOYSY4avpXCUUq/+8oucp1Sw9f48WMY+5u8lLaxOD70cbmFDwo1mde+6hyxOpr+F6NPbNe6uN1H
P9u2roMOQtCjwRs8RsWDJB4nVP1YPdD0dIQax4QvPnsGcU/TmJ0KQBLTJzhjmsEWkmcDWUF52Nyf
2YWLCKTH/87sPHEI04ob0HllnBEhf+7qvakLDqguILqPYEm7Yy2t5V+X9qVJA/7UuEYVap5V7iz0
bCMS9+fECJ0wFU+mkB/vD2rpiLElQWJPOhQQX996DXiKm4HGeOMcZSrCgrFsOagvyraY8HDOPc9Y
uYbed7+TUqQHhdQr6T6yrzM35UO9onSyS5K33yqNDTl9oj9G/kFvjuJ4bPvI6c51BZvNg0gxfoQP
DHgEdcTBrtcatpaO5cS8Db5raoCfaztFqjL63UB07lWDrfdvqvtMExuK1h9K5Kjvz/MSBJkaBJ0b
E8qR3uD5nWgZQ8Z68m4kb0gypjj4/n40DgODQ3cdKDx3QrSJGtR17X7kH2ElDV+07mXlQyZD8yN7
/SGzBbBMhNMlszDPQnHQ6+AgFFudgQ/PGcwV1p4HbBr+cRWnJLT/Tc/csFaWWUoX3EzF7A4ppL6P
kTg1z378LTN2VdUcWwSrBW1naHbbfZyAkuPvHPXbJDv2a3W7pQfMhLUD4k8+hq0/WwmziVsha2sT
lhsan0p51yTjJ5ViaB1/CpWL7J5k1I7Dn3XyR1OQBj8OP0folTSS/OGbGAxOn9uSUtmlrFEJqGxJ
/lW/JZ96Y8W5Lm0ZEuPgd8jlisCjZmezUVG19IrKPLvWV55QXuJuWtDyJhzm2oCcsBqhwfyI8q3/
QbFSJ3cPw7gBbLqR1uZswRFBrk7Qy/+Al+qzN1/rSUmQdxJvPjQcYeiK14jIFnpa/9K3T7pF0x35
d9Gu4jPfU7JcrzTzXJv7xthYB6H+KGmnqW2y+Jjrql1Uj8EaunHhKEyc8f9rdLYRuyaoCjdVzbOV
vmjWjyknXyu7lfM2zc3svE3MuLxQQOvR9zLN7dXI2CVtbmYCXkYMi42eQCkF13Kx08vsc1q7htP6
fbjrwVpRaunDA7wL5UkMG/OjDtWhLeXWf0iX4YHBVLGgaM3Nuc8ruUgTqWY1a+EkFXv3g6A9xuRE
k+f7Q18IRUjsgDOB2poC+bxrs6qLUC0ipjciHyES88vRI7zj5IC90aP0tuLZllbz2tz0OVcTPSDi
7ValQrIlONXy9zyA0TZaceNrQ5odSUuI8mYcGFLYkE7NbDPfobxty8XWeAr/Q6xNjxTLhK4RL985
aaSJFnHUqJl1TuiIiaQXpdHtXPjayGsbYgl8f2Np5hJVurizKE1pApXz1xjA7BDbaanuK3dndAip
W7ZRfK8annGbeg1JtujmoCiGPBrZDUpKs2KSlCmV1QSFdZb36riPog+x8Zyiu6XIl0iyKJUctea5
th5y5UWAKib8rNAr1KzEJQtx0N9XPYlI2C1BtN9uHnVQlaDSKuvc0pZW01E4oolnlp5TmSvZk4Wo
g8ocCJypdV4H931rKc3koA5HwQK9m24072lIGrsOj1Lw0ey+3D+ASyfi/5t6R4eRQrfWW63nnhMR
KXV67Oh6ooZ538hCRIdfk4loaG6gvWmOIMncIByEkM0TxJ8KbZPGjtZ8lSqeHsHJ644xRdPg2CXf
DIFKeQHr9MFt9oA9auGwxgz6fhVJb0iElvzFRTJPcsSgSupW58TEufiWScVXIVSgmTS6XaxUaw/u
hZwCTUo0y5BchEMJQPbtSoqFBDank1hJSXNoos7LKaDTeAyYQe4M8U601Xx7f7bfLyk2gfXyVkX4
V9blW5tdRJq5r0P3XBMOe/WukX2nW6nKLw/sysjsuq9qeRBRSXHPVfwnDJ+tXZraMLbox3L8KSji
Jh3XXuDv/So8cdBV0vxIvhzC/Nth0Qs2iC7Z+7OvANZy37JAP5eeum/9X3H6RAn932dxWjX6tqGn
Qw/v1lyr5j59i6F1FmlqGMaHYpIfWGmdWJzFayMzp1opNPKVim+dVa3ZSsoTIhKVYdlyLe/T8GNv
verur0HIV878QiTFVHJfgM5GO4634+3YUu7jKho5A116zuTwwbWKDXx/dnlsJkSDset8KHq9ANLq
lQt4oRnj1vRsWq0kqy1TKK1zSV2qjz5/7JFvOvQojdpuuE835i8Lvkez3RnZVtDWrL+vfE7W6Vuj
0sq4537IUOFVi/1pvqW0sdPudwj44qTIh3TkNhtJdDqK532uVqV4ljYvWVVS0xOB9TtOnrBIlNZL
uTv0z1qnbrk8ZH3bkmeU5LdVleiFjhwUKuHOgv+PgjJh5e36ws/fZLpZs3dNmOIC3h+Bti/Er51r
7crSd8xy56r4Bsl0Spen5WD3ysnoR15TWuUMwUZsfonlzohJCkGiUu2NtZa6aZlvI97pC6HAohUN
fjtx8tJXgZgpKZGn+6N1TnX9gy/4nl2W3kps+f4WxQYU+9A70MX8jqA5k+K6QtLCOlvw9VX0hob9
c5W1dsFTcpXYanGBSRJMJQh6eI1ZhEIzWmZCZsm+rhQnko48wDxgY6aZ2ZWc2iG9RopwEaN9gFiL
IPeOqe/RawQ2Hm0rE5kP88Ub1qj0Fu46kPeKRSM9fR6AtW5nWY1LXzUCl9tH2enao0vGTJKPQVWv
+Mo1OzPX3MhlNRYi8YrQqKcqSA+0SjyovJTCFUDt4ra5GtAsMAqkLMmtiltHb6Pvph/BQQsL433H
v7RtIGyYcMjIH79raorVXp1AMe7Z0Hw7JS6gzUNJX8VKtv12Bde9dFVf25o5YpqnJKFNUq7qbm+o
34rkY6GtmFjamBM9hEEsQB5rnpIMKjd2rZrh+D1Il40VomXSP7rKUVIedGN3f+6m+Z8fa1C7WAKo
jrbZbH30IgVSPVbuGXnRJy4uBwjvRvCF3zrp2NKUn+TuZ9mtRMsrRudsInVQB7mOUtG5GVLAd+QJ
rcdS5FUAdVc9xok9GJbjy/5aQLK4eLBdw8QO1xqk/benq1HTPAlFBuulf/LoxVR/FcJ/CRAmRu3/
sTE7wYlbeYIalu5ZQxQgeZCP5VZFkXT4FkYn2EoyT1sL1afo8N0SXlmcnWVFqeGRkbGou/2lrZHu
MGzRRBSsP3nZc04OEOYfXXrqu2RXyv7h/gZaSPzxSoAgT4aebCrHz3ZQluj5OCSYN6lR2JK+HZIf
ufQdqRQr/yQlB6tWbFGx4+ghGpRN+h+ujCvrf+O1q2tpHKcqeV67ABckuwCPoPXGweg2yYl3zYrT
XNy2dHoB3rd0SDZmePCB06M1Gmc/4L52jLra9IFmOFnr7tt223+tJ9F1ab8yv0uuWpt+NYBavnl+
JVRdYZl5IrG8Qe1kyZ60WSQc+nETQ++qFl9rc4cWY+B9C8Cl78LMKYrXRlolV19y5NefMdtlopiB
Bez4jKhRYFtFXunTmG+97bDT9v0G9guXyj30HwWzIqws8pJHREoN6CuYx+muvj23lRl4fRbgEYfw
UEdvsNCCgrNzJDUrycm0tTbLxS39lynVmKIdkii39hAjh5VOZKGpgzu9nnxu1SPK5KqrO1n6VNcB
sr/E3iJypSS3RfWYrqltL46YVi6Z5g3op+bkAmk+hKIw4iFpuXCkcGfle2DJbrGR5SdzTVRqyS1O
fWP/Y2wWCZkISnWaNBkbP09I9PIEoe9/8VLXRiYvdnVQzXgcvETA93JHu2W5ieRvsQKJl/QauIkj
dd4hobfHbrpxh0R72sdr52hatLmbZPMwn6JBqDC/6dxGqWI/MdxzSDIoVh3QDBtQukBAyGAkj3W7
a+IfZn5KA+sgBztD+HL/IC95jyv780sPfiE6PmLdhTl9G1c8J/r4uXAGcZdr7SeR11SwihZeOrNU
pjk6AF9ANc4WdhDDUGhli3PT6fskOmvyz7F8Ld1HMYv3rtrhuoxNFDtS/aPwwi10PSfdWk0FLj3h
SAJw39KASWp6diPKtVjnsJgJuE2wysMnvzmaBZQHUJ54NXQzfWsbdMUVSnjOMunT/VlferCbXMak
5GiZ5mkxmwO/6aoyklVh2nd6HG38YJeoz+02uliRjeKDvAaZnm6B2T7DIIxPND+gWjd/sfaukcRR
LAvnyhCduhC2wAOaAfGXCpnEvZH/Ea3OUVa398Is35idPMrV+ZISSc2ZPuGcxZ96+J3RCYoMZN/h
H4zhuOodoq1qU/prJHbLEwwMh2or2j3v0nOSH/jKmDcu+g8okwY2UPpk3NYmUEy7fmxUqJDWSDwW
rkRYeSdJdOj54Ayd+ZKAvd6bJSYHATo4xQl9CDk97ZEmx+P97bPgh02iGhoB4efT6Uy9ndU6azo9
FLj12sw8mjwEzeAxScyDqQeOpLwaEAndN7iAdodjlA5sWmAhUkTu6dZiHvZVMagyflIgsUuqHPYJ
MOy9fgzMhE6Dj0jDOLAsbqUMGgwDXjVQOiqPZOLOTSh/Tb1PsvdZWbuCF6oJfBeyATAVMxnvukN8
TwtkJQ2FcxtD/ixstZQ/T6GC5+ClIqU2UmJ7r9rLSYeg+L9X9W+tz9ZBkzyvqRpfOBvumNhVBTRD
O+vIl7ca3A5rwLLFVadDk3wH+B4oD2/XIIhLGcbXHGuw5vsh2zppDoOCEl8D3DfOoRqWVjOLC86a
Lgc4XcmVTjmJ2eMkrRuhYT0FKtgDQBcZ5aSLVe8y95Ki0w7mGCYrUhM+BErZo1xc0uQx61fuqMWB
6xM3DvpYZP1n04woetwIQSqce31vFvXOKIKNQRGM01wqv+C/XtntC5EH9DhQ38PEA7uuOns7VDqk
fD1CuSht6OLGyklJB4KUblojW2seXvRTEpOLxgvnmCTL7aLWveh6kVdhixe2w14+CL7YH1s/ovoe
ZyfPovkvijPtocv8wfElfe0mXJxdsre8HaidkvK//QJh8OOh8UXh7LJzrZi3rk8S/rGhWzqs3/z4
dcWVLN1EWEOhDlJ+UP8zVzJa3dC7CatZJY9uGG2qP6ruaLV2gUTT0CKbB6q4Vj+ZQvH57Xdtc7ai
ESwFjSJhMyltfcztfNuAfIl/uM79wS3NJcIeE6scJTB1PraubNta0CzhXOruW1pkuzyGMYcO+/gb
8G+19lYoA5bsUd6j6M3jj8tu9vbLIklukoi1awwnrIO9cKn2UiM7YvHSJ4f7Y1vyBNe2ZvskCgLR
zaZ90vWjHTTgh9fc6dIFem1hds4LZIrTOh+E8xe/lrc60r7CdhJnuz+OhYjXnMRhJz5ggq85rb1e
6rWUWIReeqGfevPg9S+me8wLSCGlggtk63+8b3BxWOBqaFkieUxa9/aAaWgGVlMZ9pyOcEkLFuK8
cOsq4l5cU9RYclyUCAGSw32gQF1+a6lopFxOE4K8XPvS6U+p8dVfa9ZZvHGvbcyOUhGzG0vSjWcX
+jp3W30ZzYOBApZ7TG1jEyi/rd+mubs/gyvjMmbbvDfr2B1bbFryn7j5Y1qXvH27b2LREV+Na+4G
dUUgk6GzvRV8kBg/SvCfKWfRPZDlLH97r2O5Rga1dKDo6gJ0CUKGtqdZ/sAqujpoTNG7GHEnbkZF
G+wxTdd0+5Z2H1k/aPx5sMvvOqyLys1dSaFkjnATZGnb1vrRlhJUi9bKNl8qyZm0cQO2JHML5mA2
HjP3a9MMdGpTVrOJ6JoIxu/FAy39aQccOEdr8eRbuxGXP0hkcd0nPXxLxueVdVxy9ddfMTsDWuZb
o+AbQDyS3w19tQ/119L6zGMA9G5vw00oQq2L+uu5DxxXfuJLhOZpjNYQdUvTPjHfQKSsywCgZsck
FiH56+TePUMOYOcRMLPwVIyW3Ub1ij9byguRJvlfU/NLQPdGM4nNkRI6AhqmaiOLbD6kenigQ+vS
WS3ZmecohdbPlE6a+lyuSaAt7WM4VKcW/omYev60rMK80tKU10glngbBp/d35WwuLCnHZEKxTBgW
rrtbt9bqRmaYY+pdKgvujsDjeHIDRd/8ggdWtRaSTStzEyugpTFRwk5y9jBRzDPH3hCHStEaPsqk
lDM3U7lTReMdaZvgKTd2Rbdyh6/Y++uYrp7IxTCmXZ1hTwpSlBm++TIKXcPFqr5A6L8p04dyTRbs
3XwyQoOcE+OzUCJWZ0ekkWov61zVu7RVvC1S9VB2+zj6WFjqZ1fY3D+P787BZAt8wKRU9Bf6fLt2
SZH/P1ugLSiJ7wtYPWpD2K8Wq9cMzR4qZp80XhiZ3qVxPxSdAskQkjiJbBdrnaSLhniEyOyNicx1
boi8TUkc7V36VtmEdB2Y6odwtI6Z/OP+1L0/2NPcWSwQblsEPT4dvKudEYcivGed71/gjCg7VBTC
YcPTf6Mm2UOvBI9xDIYFeUuaA9gjYvZtdaxLe/P6C2ZjnRpNs6aP/AuF396NjkL7UOnB0VSTTVRF
ThsnG8n7fX/YS/MLaYYh8fAiqT6vZxhKXsWKlfgXkScX7cAqQn26e1ytiS3bMaCcBJjDWZh+fjW7
bUUzo9bn/kWND6L3e+pYp+vY/2feNRaRR+v/mpk5r7CgHU6vMdN6wzYPoO2PNLuLKqcqxPU25/dh
zGRughVSdibDOu8vygvEh3ibYK4eHAkf9hYGne0icmu2W+3zIHyNQmnljE/+Yu4xzUlWnVZnKJaM
2T4t8rrtfanzoV8DIP7ksTlPbvBZkPf+2uaYftU7U9Ny0S8+oeGmDXu1aJEyBkqb9f7F80JuOr3R
uda9tSvgvbzONItgqIG+EbgTTt+agedGLyOYnC6SFtp69r1FFtqPAJcMP5HUGdXAkZN+jzwvOZGi
O9Rj6UC+5IjRS6k/p3Afd0JGe4GyAdKwv388FmcAiiQeE2hbA++8/TRd6OMglEb/EsElE8V0cq5E
UEsGaIhSRdhW4EafZ3yaLlLbLrNYzVjjiBdsWX9A8fb+MJamGKT2lJ+FkpigYf6cdAPSEbXpX6aG
o9FPIMOUtkZ9Id9pG4ffufFiShs9+CIkMYR4dq9u8sGO8qMo/fHjGPf+H8BEVFGvP2k2tW3daIU5
MPK2TdSLmWvSUXG7b/cHvnRCSaGSSGV8NGxaMyt+m7YBOXp8auSD5oZ0/ICcSKh8RJgnsglT11ob
33ehTOO6sjit+NWhoYW6jnzF9S9K9CSaPSEUXbIkQKY8dRHroORO6hBuYhSrjMZ8lBR/39eAjx4F
81eNvKA2/MjlN9976XpaVvZtuGk0WCj8wGGHc3o+3J+hBXdy87mzSydMuq71dIGdUUBrI25CgDMN
PctW/JrFBX172fa+wYV46Mbg7CaIEq8SE5X5oTTwwbfcTSU+Wq6/EbKVtV+4TjGEABGZavqD54Qp
SlfJgd9EMMyLb0Vb22q6UaSBvbxJFBjUtTdt/Hp/aO+pcqa1Z6NNbMATCHz2dFb1Mg3LLA4uSvlV
MvFKUo3Ari/vZSFzBNc6wryxtYT+qAefVUFwmvrDKFPR79YIEhbcCoB31CAgzp7Q27NNWAWlWGUe
Y+8NyYehaICNKMn/uc99Gu6VldneqVNxSGsYsS9t+E3dh9q+8b/U6RamvPvzurSStO9iDUQvzfuz
EDpoiNpqpHUv9Qje/Zx5D26bwsnU/kgT37bovHGIDO/bXDoX1zZnd5+ru4GQCNi0Dt1H2n+26tZr
TpmvOXCG/rsp8GS0YaEjQFPYLGjRiyEghs7Ci1Q77ST/tK2paqgf3PokrD5g//ZWzy51IGW0hNKr
SDVnfqm3bSvRHFpjLRG3AsoPbTjVFLoXId+7nnQKWoRUkMXRPwr+roj2ZglG3Ape+pAp77pz0f7u
BOVn8kN9Qr+97L8j11MErw0Fip6LO6yOvn4w6P6vj6H8LVTXSAiW/AcCmcwXMRDB1cx/BPrYjEJY
hJdgrPck0EGg6MlTIkGDtFb5WzpFEAsgTgedKh0Qs4Vx6yCKBSsOL3Lwi8RUuJbeW9rXOqUeMDV/
H/Sz318VwaBZEUthEVQJ7XgMx1MRP0GNbQMm6uoOTPk/S1Zwinhw03ZIXYtIYHYhhkYFrwj83pdU
BzyttHYYPpDCWTk9izN3ZWUW0qnEp+SSO2ZODy07qc1fZPjWNAIWp+/KyMzJMWmpLllNeBGzP31y
0qyNlH4RzYOvI7qXvYVrfWgLbxiYt8S/ZeBJ2nQ2KKlTBuIopk7yNn70FItImavwP6RrdGdLW/za
0Gxgda9V6FNgSDY+iVq1lQzu/0tgVLtU3dz3PYumSF8TsEzJnjnIiH6pPhDGitNUlxu5fbYaCkSC
Y5VfQmHlqfm+gYGcBAl5Jm4SCCNRdxsZiZFlIPRBnC972odkSA9mKdoTVbUbDdvIHTeKBmeeYwqf
g2ANIbmwdtieyBOJCSb2q1vbaqx2sSBju1We8/yQwnSKS1+T+1qYzRsrM9+ke71gkXP0L40pZXYO
ZEwPnxTUp/pRf47U4/21e58Dntp2Gc5EFkvfgDUzN8iBitiiH1yaUBYf3SguNmJsDA5K383WE+N4
q3XduO+lIrfL3HAfjSoIT75uuDtQ7ynlkSz7MnS8mmqjCVZ21sLphMObNCU+enp4zBxNpXuSSyhM
+GV5+4qWX3g6ftVqYvcJTXGKu5Gq+hvaaN/vT8q0kLPrTf5Lj8HlTV1mDpXUBcTJ1J7LtOvzlyhK
PqXQ4ijKWhS79LBQeLdNCG1Kyco8kajJlVeHRhRfkN8b9kNiFXYzhkiVeGdUa1W59gj4MhtS7obI
M18TzFkYJmITnKH/S28yvwVblOSTImnjSwlBadQ7+tuIztX9qVzYzdig94amFEgU5u/yUEwD1wWL
fSlLM9qydOKpMiUL4EvqfzWkqvjgqckan8LcKOkUMEQTpyIlZK6qmZPwddFNAtpxL53cAofbG95Z
A0pS6MY+VNaA2pPHvt4skzFg2rBV0+Q3AcRuvYIi+PpYKxjzxLe86XeiJNhyjlgcXffmxTI2rfTW
lJsuEW3XkJxIX2nIm6/iZF+DCBiJ3UnMd66K1uuu1aelG18UN7bJvvUUeyPtvxiZusJZRlhD5yXY
hGStFQG8vJRaZevaa1/WtrCq9LI4lCsrszvLGxNu6ihILgP55o75y6aeYhgi7+/Jd0+sacr4A4Jz
egqwfLdL1qtdFXa1FF+iSNpVJsoUPmJ70YvqHqQHQ9qLWnqUEnOnCrXtWxWcP+hJ/ePBmL5hIq8l
bJuaUuc1IAojXmLGLFtW+8+w3pC8Yqe4OyneZuJaBf1dYvqvteniBB1KnW9e3DIi2ReVkvVLRmiH
801L2EGaaCpzxTzWq6g/BlZvF8TqI6y2uf8ngYTv/rQvnUrSVNNZUWBUmb+l4XJ2ixKy6ouIb3XM
juvGI2zYDgbtUm5euXac9cHhvtF3DeSMHM1OHkQkH2mGmqdX6RUd3c7Eqka/tuB+y8aD3GdvsexY
Hd2/EK12G/i+FOuHqCUbJB5DWldw9tpKJuHd6KdCGGCCScnD5O0x/fwqpSM2mRv7YL8+moogbkVX
dHSEXpxxGD0SNxo0WVlS7e8PfjovN64Jm+gbk8kG3Ui5cRZsCpov9JFiBR+zevA3lS9L4FTlcXvf
yvvNNZmBB4h7BJXvd2VxtZwoO5B0/0hrd939rvPCUQZpl9bBTs+tTde9FvWjH7QwdSHgd67jesU7
vUtNwplz8wUzh9+DENG62gw+6jG97PFGGB7b6ElT8zfy6E0r2RQm4j6BDv1nvxV476cPTQ4dim7X
8klwD+DFlbVvencv/H2Oc+cRt6DcOseJ56PQGknDgneJlB2DLOz2USxJD4pL41rhlYo9hpUESAwd
gKjT9FOUZ/WmrgJ5JyJo80H1zaljq667h7GWUFuM3NgRcrRMRK7RTZ7UX3xN/SE0iK2h3h5ufZ8k
0f2lnUe8Uws7309lAqcBZd9s06LhU8SDHtcnZJubbaqKOpqLZr8P+9DbJEj/rEWjiwYBWCBDDrae
fXN7SrTR9wWhLuqT753VNHk262e5QASkfG7L3jbab2UnHYW027uv1bHzHxvtB+5r9I2VK+JvvuT6
6Ewjp1PYomJL7QLfcfshntWitpdV9Qlm46MnPdTdKxzmiH8VvuN5wVYtIP1xH63WsAsBSuv2g+dv
3Q9x88PT2l3unVJVP2TlG800Pv/gAUxvq8vwRRekfbdGPvb3IL/7WiRb+BgieNgGbr+2D8hl1XFf
n0h1PPSZbTUqxIqGPcToANYvXtQgifRbB8RN2vRBScdtVWsb6JYT/djlD0k50Z6e/UpzUhjuNOuT
NvQTv9pK4fzvS3D+nWB//0IsCHjntONiWdawz8XNKTaSfLTLTss/ptKkpSSPfgMKwhMDdROXemzZ
jWf4j/IQB65d9Oi6iQE1MpMmLYiNVKSQX4ocWKKtN6r5EBZun26bpJTOYdTQtFS4YQquQTCTn2Po
AQfNvSb8WRRa58GiWeannkD7mx+VIklNuQz7jZrW5rhLlUihtjgma3Qtkwd6N3LyQNz2YNxpCrpd
IVUNIKbQyMZVMKnlbrDR2j+p9A1RQPqfn8x/RR5z13DXAxWA35b3xZwdRpd6OCT9TDh5gXtKYpeN
UT4Y2vgYCSc1qgn3Xen1H30FJqkOSYRohgKJ6Oyy8UdPKSmgCSc9fKC0duzqU8+rJlA//6sd0gy0
KKDSgU/iYXg7k01vwYo6ENILIxK8ZnkoiweY7LdtPqzEDvNwdLpTri3NCl5J3qVlFeveGWFyRxZG
0Ra6+pdQmyvlk8mL3uyNmZ3Z6Y2rovUoQGBHbZ6I0zZ56j1qXkJrWPgzLv81K82wphhsYtMhOILi
4nYCWyVTGr9hAv3YfeielWLrNqco+UbUwo24sive7fuZsdnrSJAyQ6VExdjS4MGE3Rn2VztPNDrf
QEZUow111/39sTCb18ObZ6N0rxmhIMGimnwKIrLhprsZaSKlQ8r3/ty39e66uh3dvDGq1RtBjXLL
O4sUkIPOUdunlOh50FfyIAs78WZMsx3SB5XRqjF2xuyNEizMkvJOynf3B/MOKDrbGPMTTHzYq2mE
lU54DXTztXWTL6krP8ov8cdC3Qhe8Cyn9EloY4NEyUov9zxWnRufvf3GLLeUUnLZlcZnq/s9JP8Y
f//9/RMcjeYTorG/REVX8beeuW6XjIJ3ji36a3tJCz41utw5nlTmu7bIs3PR9GsZw6V1o/OT0jHg
I9i6Zr6qTYRx6ILaP3ex2NkheMuHxBhSrhlxzdQ8VTaNj8f5FLDwPqeycXuqUYULCHQr/1yrRShs
aSAmQsuqBBQcD4QPcZV4JaxKRdbvi7Fotq7otWvMOQvHYXoBoNFFc4RKf+TtNyQxrsUbgujsdV3w
VQksUKSN222lvhacIS+rlaLXuwQag0YLCglQ1CXolJtX5jMjtsbeqqNz36LeIbswHpHGQmbFK7tt
NEboP7tOowdnGe6TldMyrd3Ma8NsBR8RuQRE3uYkAEU1qNqoSdEZVr/4S2hl4n5QCkQsLCVy+jiX
aOiVhG1hCV9rqes2RZF5KxfUgnMlNCXXRYYU7u55HaY28lAWeiU6Z1ZbJLt+HLVPVVsCtjAtPyt2
vq6KsaOkRRps3CDy11DeS/a5u2DN5jPovpmtd224qaCnY3gWBwXpibCI91pTtZ9F2cudiDfno+gL
9R5lenkNir2w1UBIU7+bokiVDXC71YpRHKSoaRLoYCXvkkGksrfqEmH4zNy1ZaHu76/2kjlechwu
GlCh3ZydriFs5Mooi/TsjSnMIzzRsqRxENJ1wKCvCSi9y0+xremzQdKI9ZlabqZ5v/JVaSuaZeeP
2VmuzY3hNXYX60c3CA6RfEIM2YGcAc1qu5F0J5GEi0pdsUqUxwYx9/vDXlhgqKk1/qNGQNw/m+Wo
8mtf1Yv8XJA1yQ0aT/1sb0XmQ172jROGzbMsBNv7Nt+VeBj931ZjWvQnYtN5ZiycXruV3BTnMjMP
rfddKD4WyavhXix0t6gOa2F9CIZPnrzGPbvgrUGHGmRTZVb6XWBkDhmtiVJanKX/w9mZ9biNLEv4
FxHgvrxSlNSb1G632x77hbDHM9zX4v7r78c+wEWLIkR4gMHMOTDgUhVryYyMjNDzfxsr2MdGT/dR
vGWevTYOVfMZD0fvAnLF5eftEz/pfNspz0nCDamnmemaX/3UMDe+3vz3LG4oMui5cZsjotG+dTlO
THERy6qiOo8i2mc13YZgTUYfHfT0i2Z8uv3ZVt5vm6ydfjhMvygOzyfow54NotaX6LkD3sEh8kWR
8vwYIES1EQitTQlIC1PcuWpB+H85SgHn07ecqD6X2o7b+c4elWMVB6dOvPXyFg1r5RyyA2fnOZ7T
+RlfjMZGlZwee9Izpn+YmUi0Tj6MLclT82wcs71Z/vCnpxwHqcz6ETtb2/F6rqRRNMpSwJiPwpJM
LMt9MZpaXJ7Tjj674IesBeBq9zwGnhNp7p9+vsvB5j374fO1SSGNSZmU57xBWb2G8LqlDjEv1uVu
1FAkA+zWabAgL11coYlt9ugp28lZkdP9gOBGQk9ALPynzCo3GluuD9jlUItUtMXOZxbZTs4lqswR
Lj6fk3SLQrI1xiJelepYqpHYSumVyWmA7MooRVI2sz2zaJqvtz/Oyk64WLrFx6FO0Gel7CTnLKjc
qbivUnaC/ShrxW6yN1SjtsZa7HmwXCOPLD6T/FKYB2P42vzCvGuXZlv9NivpxuVXmn/Jhy1nUM8u
44yRaHwppt1A872TAl6NWvgahrVXSq9Z/NSnGOjCC+qVrehldaY8b/D6YLhp2uILOo3fhuDKbMg+
3+VB/S0W/UEeQzcNfOwD3m5/w+v4HECGZ4V9R/JND9HlbBtrnMxBTtJzWuF8dGrLo554jXEnJSdf
vOjy79vDrbyiF+Ppi6dbnUTq1AkNB02wl4vHLMTCFHepcYfwYVCjSSca1wEQLIcth8m1dQV7giE0
ryqdEJczTerR1iYNEnA9SF7kBvrZtkG58r+Tre7JK/ICHT8zzPX/Qy02a5hUll4XDDVM3zChnRTf
VdXu4BcYMN4VyXjULC+YemT3cBnHWS7yD6YYXIEl2+3lXv26H37I4uuitl4FeHmlZz34S3nUp7/Q
h0Ero/2S/S3nG5ny1ljzn384N35K2NDbZXq2gmOOwSwQoi4dqsrNfiPrZnRbrdhXJbT3VZ559RS4
aRdYSp/MfeG+YrXpeZIO00HguiH9yiAsZdOdMn2W2t/aQzedIhPHr8yb6v3YHswt0Gol1eOEcnwQ
5ucUsbEuZ11LUpJZTZqh3ltriktWOARuHqOyuwviTpkRCatqKBG0xb8ZkC8GBbIMta/CNPY/XMfw
wIkv5tzrqg9FxMPQyFWRng1dHOTsTmV7j+ljVjwP6bCxsdaemY9jLS7JSo7NwOKdPYOUB+ItlT5J
zgYqfx3ks7IoyFOS5VUkj7xc2UQzy7YV3ExO0nt47ZGneqGN7goyL8N3O95CKtbGQ/qM9UO1HFGq
RSBgNrI+5V2Vnv3pFMyORP+Y5n3QPY7mj965u30uVx8Z1JAtpDA1+KrLDCYKI7sYZYnBxNcxdjNc
9tBCibsBZUfFlSU3D8ydVBl7dfp73MK01maKZJJGwQODcfDTy5UttDqPwi7JzhJ+o1kWnqTgkFn4
+rTJTrL3eNzdnu3aeHNWQb2XZ81YwpF1oGnRoAz0nkXygyE9KrW08/3Pge5ZOU3sLRIAtwdcu4qQ
MpjPAUuLPPPlBPW0k6s207Nz4pZm7Db+yz9jyP/+GogvgbZFIFibnj3rFrN3SDSWXUuD1U40XzsZ
95DvBnT/mwFdyvnOiEiJ89ci9Ddymqu6Mt8OoAxXSBSn6C1atrFbaaAotZDy8zRRWwbJagvtPFZv
WvvYaF86p39Jbf9E72JpaHuI7Dv1KaASCMmpnDr6xQxviv6Woof22+11v1L3ef9hQMKcIFqq6Ly7
XHgnKPEK9tPibOfxfdQZj3VT/dKc8rcBIxKFqp4NZ9ACqAv5WEnqriZjCd0gJLzCVfPg1+ZOrqdP
UnwEDN34bSvvv46xMNIk/LrZIP7yt2lm3WvmIBVny/xn8MfnSY1dGz3hYvIC6XNON3n9Yk6J13ah
O/h3ut3uJGBKqbuf/MGdAEpv/6B5vEXiQSsrgAop1Mw7WfyeOKt1X+qD7Ozb/s7Q6fXSrfwU9bHq
lcHr7bFW5/5hrMV1XXe5bPqTPr/NntQeKWPtKhZepF5mbclIbs1rcfiyIEptcC+eBi3ca3S2qa+S
3BzyfiObWnt62f50wdgEWzzAi4AjBlywC4drrO5RJ0/0kipygR0QsgCJvGsT2QtT7TDRf2NlW727
K+8fY+MKBU8LXHkJKdN0OsZZF2XnAGvOIrLuk7F+czYlRq44LPOBmk1LAeoRTOZ+udy0StJJlvBF
dtZgt9Zi2MtR/9QGr631Kw0crzHdydS93o/uAtH/1PW3dNN5ZT6zy32KDI08E0Lp4luaQFVtrU2T
n3O9mXq6U+0CQxjH/Of2Bl17EAmjZolGiA0mtfjLicISSEKjZqJR/q+dBvdZmO2Nwfw95sODAeXO
iqydEeRPRm+cbNkT7eDd/gVr25YHkUcRLpR+pWunlp2hV2mV0YLDaA1EBfTnAxoJRDBu3N9rm4c9
i5D/3LpHTeJyrmqu8bH6ZmY2yIprt46EYqKj7hUfs/Xbs1od6v2VwMgPeGNRKxZQ1k06xeah8v0Q
aESEQjxFJLX/aaD5C+LthmTdYk4kdVUTWT3fT9PRPXyLeiiSyUZhZW02MPlhq9Gviq7WInnUaOnJ
CodAQkLAbN9Z6u++LmTXbMwt6srapp8rV+ChUDEh0V5+Ij8rSrn0iSBqqQfMeCmiYWPBVmIUYz7V
tK3KWEXoiw1vdJ3tDFWRn+upK3CkHRoAex+U/1hKY+Pfh5JG2ij5oxN7EqWmIw+VnO3/eHsAWYJr
YwQwV4sWPwJNyrEOmy6HnoK1qHOA0O1gX3d7kDW8ElUp6ps4u9scrsVnc0o70+OsKs6JqD2EZlHE
HpCWHwuxr+P7xtkNHaome1+/K5OvdfQgIUR4+yeshGiGiti4rkJzVOXlPLsipdNAS/IzzBrzYEWh
v6+h0iPmSKeErZWH2sRkYtLKLbB07QJHHoomq5mwD91zcS6yaCjUkH+deUTKn5Xc9JjKDvoOweH+
Pmrs+eMq8bEcI4zfs8rc9Q7V30iJsxc6gKRdquXi8OeLQW0M1wk8GiHELAKPAX+ZtERT+1xJif1Y
F46yF4QoD2pZyQ9B5QT7ui9Hz9BD+fPtkVfOLyTb2acYIJ7vMf/5B4hADscOdcm8PEvGdPDL7i6P
d2MlH2+PshLsgPTP5BUWnERusd1kJ5yGZiqKc+vvq+qn2t19641/N5GztWFgLGNmwZ0H/rD4slTa
BlHINctYJnzFNCaKG+T7ftKei24yPPCArabUlTsD3J+AY840OLWLiGfKwiHLk6JEnV97UHLaHJEm
Sa1ToSmekd51RxmF+duLuXZ4P465ZIjlpdYgy0Ctrelf7eAUyT86+3ObyvdZPrA7n3Xs7oT6aYIg
l+Vf6qA4lluQ7MplPJc75k4CdFG5jS+3jaP4Uk1fX0mKM+2k4YcotkLJ+Z5bxDiob9PwS1GRp395
3cvQIJK86ikoJndKvJdhB5fkb/uu+9qnX5WxdYP0S5rst1yLVoIOKKw8ywBIXMPLLqduNAff10jk
2lQV+0xvfmroj+8SK5LdrLRL7/bHXNs/6DHMTSjgnwQglwspS0nRZuNYEOO0U+WakVy6AVp8L0pH
qaBz7iucW+/rLq6wbpPkjbBn5RImfiTEgo+LAuiyI6UAbrXiSKJw5EBSFeEOx4AkPdTaXS/l81W8
QXVe2TZ0GhKSwGzHGWlZi9f8Mem0sqZ21H5T2saNt3weViYE8KjMXbSQzCHvXC5nnEIg6GAInWNN
r++CEeHUwhjGT0JLk7NTqDBdJDVAaTSwNqohKxfpDBrhIWNTtLriI/fa0Au7nsozYj9AR07z1LXj
XTz9h/Ibd82sO0YkRGvjIm+E1dsq/ZhQqp2GXRiYbqDtb2/JtcCf0ja8P6oPc0Vx8RrR7J4VqkNZ
PcilBwyzX7up2VWWZ/u1G3TF59ASyFngP9tXtus36aHJtiw11zaKSqKFZyHdm7QrX37H0dQDzPwo
sPtJRMXli2j/uT3JrQEWy9gJe6IXJK3OIn8c5G9D4W/c0itvEe5FRMaQ4oF/l+27eVhlcTQG1Tmb
FSFD+WQhiarvCw19usOfz4Veirlzg69GNH65WNlUynZZiOpcWBhjF2KSd0EabdQS1uZDoKAgPaST
9i6/iCknaiFKvTrrZb1rJ9WTUYM2Rewio/JCprgRi69cw6S2kGp1vLi4FhcRA5JYgz12RY13HDYb
wfBgtfpR47p0w42JrR1c1o6EYoZfeXIWq5eFMtF+Up+T2K72ulM990lb3OXRxo5bW8DZU2OmPcz9
AvOD9yHSmlDiHUSr10Ra6aGXwrNSHmloojxbft5UC13Z3mj7E9pDUZmtPxfb2yzrMInNVODQUnyd
nAEz5mqjGLA2BCEPnAcESMCQF5FPkvVjTy0L8o3o6O23/HjftelWCWBlH9jEGMwCwIUwYHEROD6X
UarATFFr+7GzYlea0DMxM6+LjrdP0cpIRI6Y9NCD814EuPw+klmkqUZjzRn9AE+PfjfFVxkdqk1t
sut1g8wzy23DtQG+WXJtVCkrc72DRWpOsv08GHb/A3fm1Ls9m+u4glEow8GjAKziXricjRypca8E
xBV52D3pfZ7Tbu8rnhY0zr0f0y48DHaJ25mQ9nYzOvvbo1+vJSENASIMTy4MWK2Xo9PzWRY8X8VZ
9CU67WlsvOi+lXp+MYAdDVa4MduVGvbMfwN2pEIP0reM2gYVzdNQL8uz1gfwKSepUZ6EHNtuqkjW
0yDy+HkSvMt2ncHzNIVv/mV2JT4JOY0lh9uTvz7ofFxufH4RG4nPcDn5yMz60PRJqSJl/IoM15Mm
f8cQoRXVzrK2ruWVbJbRkPVAr3AWtnx/zD9cK41Iwh7x+JkiphaZJ0RZfeeGMXpX71L1ZSgKMF8p
r9CryKVI/wtNGF196mmqxPEzqZEy0zqpwhNjsso/fgIJKWf5LyRqZ8B0sRBxHRhxl/mEREKYd2NQ
+EfDj5R9msSGJ/nRK8Iq6kYYtrbzZgSPwwWr2F7mRt0o57EeEx41dXiQJSmb3XoerCoud5Upft7+
0tfR5gwXUmMmTCGeXbZ+KVljFLnKYKIY3RnBdxD4msbd6OMsnDh7MNqNZ3HtWBPVIgJAgsKVuHgW
C6JMXmeuQ5G8qvKPUtmH1oMWuM2D0H/H5tbte/02MsEPwy2+YN8KR0bApTr3cfMJp4C7wfwOJWTL
0WPtxKCdMiv/2RDCl+irHgdlZeWkBfzxsU+DgxjG09ARRqspjOH4P+xLk5eYLIQb+Ap6agcpastR
Ls92ohyjEJrs5LT/TJr9Sx7/DmnIv71L1haRuuCM1FMXhMx5eR8kSSuJTugldDYaEwVMXFrEnXFL
2HBt5yPsg1QLFz5ruYgvwsCvHKsdCZmxGsqFXHqjEXwfJv1V0s2vt6e0QvSgOY+GT+jUUPhpI7ic
kyIsP5QSlcHAD3FpuAv74jCoOzqfIg3Ta1KT8qCOXy3nVU50rDOIc/pn2TqN0X+4bTnmtDTOjkNX
eGneDIWWVnZ1rsa9ap5F9CjqL1ZwZ8gbA60Ut5gzUClgGW1rCAlfzjlqpqTkyavOEx5dCqghkl33
ad3fy77hpo5CXWt4i8v0bSq30toV+hJQMLYgZEIzwXSJhtQZ4kNpPFXnDt4SATE0/bo6NfX3zNLd
Ij6lymdD/SnTKdn4j0mBil8mfcL64Y9jZU7MTPCetZzmQvflEqDVPKWhL1XnVrXOjRy5kfqIxdWX
27trXshL6OdylMWBGYtqUiOaUM5xmj6Y5g6tNpeset/kG5905WS+J5g81dQNeT0vp9MHRWQYUVWf
7a7dy3ZKq7d632jD79vzWR3GMpHqm9uV4bReDiO1QTX4E/NJJc2hcU6F0VqlzTEEGt+4a1behzmo
/P+hFnG/JGPthRBffQ673rWTkxEHuzCWXqMGecDKid2kQivD36qcrH4xKFcg14ikUfu9nKHhF0RY
VTjnNrELG3lfEOjosbNPio0duDYSpSw8OEjWOPTzWn8Id9pKiHGM6/ocUFyOUtPTkgcaBg9V88/t
j7Z23DFGJ5SERA4rYFnZcgTegkPQ12elUNqXpBjrg1KO06/cUJtjXRaxWyr6YxdZ02GS1YcmKra0
d1eexbltBdOF2c+cSONyrjHaczX9QPUZ4R/PzDCOG74E0iGS9EPVHm5Pd21dKQPgNMJItMosXg+p
QLDJT6b6nCdvQYqE9w/YY77ydnuUlYCJNiw4Hyod+whWLuIJ0xGS2SS8UWjhZM8hv+N7JhUPcsz/
q+zI3qcNPsyYOf15WySVFVBdKpS0bNDpcLmUQSekwezpOUjbfel8N8IXW2xgqWtH7+MQi51Zd2mb
h4ZcnZMUsDZHGkSmiJSPn3Wn2cvyp1Teq9Xx9nqu7ZAZtCC2tsAel2l+KwAK+bPqzAbsjM7r8Ad2
3Klrd3odbHTLrh4I5D2JYQg/KSgvtqPcBZHS2WZ9rkv1pxTJyqGz7GBX60blwdlXDhh2z36hQe6J
AMpMm/bORsC9Nl8s2CgBk+pRL1v8BCfrAvQkwFAa8VBGzhMB5WsQRUclUJ4bcwPgmD/Y8hmiyQdk
CIF2ts7iSMRgvHUXRQ1eY+meqxQxkNRXNi7stXP3cZDFzRmIHOqdGjbnBjPGPj5Oziepd8vpP1yb
GFFSsQEUp8a9GEaiiSj025J4zRnkk6pku2y0HkTs6F5YaLF3e1uuTcqBe2fO4ugYX86f8cMl7Tc5
FGpc5c5sg4rWdORwG6XuvdSo7nyzaTaGW/lQFGvmcsJ7xXyJf8qxRQku9cW5bhr2nmlXOxDsBA5O
uGV5sJZuU1t0aLdjU2AEuAx8NT9xwrptzlZYllCp/82xTXWjQNe8ccCrvoG7f7AnSb9LW1k7CDXL
n3vcXQ9hFtow6cpu48uuTB5IFoEDGAMs9VJqsIrsUVhDLHgkIK4Etqt1rWdqGxfN2uEHyqbRcM50
iX8XiaejDlUb1mF7No9O9eDb+6h6bCxBPeC+KIqDakWc/Pvb22hlasAjMikGljNE3ovTnvvZwB0g
uvdgpjU+l4rmxq28uz3Kyma9GGWxWUUaVFo91d25n9xy/No2XqF86qm+3R5mbTLERjNzjIyJJbw8
E+oQ+2mTR/3ZLH734UOo7LTm79tDrMwE9Itqw7wViNEXFxY98YUMRNqfs+kUR28lrEk/UfcO8oy3
B3rf5YurEVSPij4I45wKLAJnMcoDkquiP7cx7NoxLJ/q6hv4HtpRWp/RnAOnHrRNc+6KTPlcW7Q6
f++CXasioP+rN39M5nORx27FB611cshPaf5sdm9mZO6iHuZJk9yZcfVy+1evLQ+sHtBwrFEQzF78
6CijM3rylf5sRbGXOx568K4w3iIz2riP1gdi06LWOMNeiyhnHNMyNa22P4syO6KK0FXa5yAqPo0B
brC35zTvmqsPQSKGpBZwF+qcl7tqmORhSBKtP4/HIL7vTeMI5BSbvVtv9v1dx244lXAODbrUqcss
Y42oS4dBjulFNTtq71zmzWPsReHflfJvKf17e1r61bRoJEZwef5UFNCWfa8abowTEDYZoDG4Axfs
sNWEen0cMc2Cs2GDA4E5LTdDPVVmILIZusN60wPgcHsdcyVF/1MLIPYaDTGYLaBSRcl2+RbGYjKJ
zGLqgKnZuHKIJ29rH+UIzacEd9VUPvfPXZJuBGsrCwhQgP8xLFzumyUM6g9WKqaRhEzRqxMqST8U
J9+4BFYwd0rEs3mTNq/iVU//IAvbTCLiwRY5AS+dFIzprezZbMLUcyrU8XDWwHW7BnBXQxuT9inb
+bRObxyBtam+8+Xo/+Z9chbHui3T0i5kkngcE/eJlO91/9ft3Tj/DZeHjPITLS8ghux9mEWXhwyU
2e9CYVXnsizdLNKwok+6bKfW/qnUlcYLbP1fX4UnJlcbb9P18SbOBt+fJwapYCmsL3WGAfRj1RhZ
p3cGKb0ZnoKZEJMET5r+enua19cWfB5699FTo2pDf8/lNFUdwiOdaR3e3ZN2X2qoP6t2GHth04z3
llbIGx9uZXIsJ7QpeFPEFcYilEIeuVCyrmC8ormDh/Kt9BF/kHATcPWxe9AT/XB7gtc3GBP8MOBi
p9TJmAWlWnXn3LHuVFoywsqzYGxM7NDEV480ixxvj7hYUh57eDVkm2S7mOhcpRCKHmj9gInuqYoV
NNbMIb83+tTe6Uo8PaaNsVV3W9xq7+MBDkJ/V3j+oW1ffkKMemzDl4vyZNHAo1MDigBfK+vH7Vkt
CSLvw6BMRmsWgr0gzfO0P8T3li7slCoLw8RQz7H0MR5Q/UNTNi7L3WT12t/NmCafux5xL2UcrUdf
0QdPzfv+YYz8bCNPW+yj+dfAeYCphcEAUc8SlHRKijuRqoqTpI/ioEzRW27FX0yDJnwnyPR7yUfi
5fYKrKwzzy3FTcoHrPMSTsgzEWBWpImTxg6mt1AKkf0Le8KcKdzYQssGnvfp8QKCTyJTzDuyWGy9
yDQUKFXcGUIlsQ5o+Pvw+Vr605wkkojAIzOpIG/V9bewSDp7LykIcruFJgV/+xhS/dWKTnpJ2rG2
3aydaoTwMNzTUHVNi3pfowEzuOjeyaFLA2G5AYosCwXvvx6/DG32yOK9vYpJe94Nq7LFqVbSsneT
IK7uAmvKvKKwsP4RXS8BWQf5QbRmcUykQf4JjapR3bCtpINUxUggyVL7EEeY5uk+Upxd6dcbn3OZ
3bz/yhlan9VxgFOW3zNJpnAMc0ucLNrK6buO6xchBXBchnTaBXZaHSTRpjvDDB2Qf2yaAxyNNj70
+6n58MzwI+YMFrDhvUmO9u/LU1WMfmkFIFWnyU/wR8pU3wg8dZjm/j/fGhCvLCLxlfPtt4cQAlN7
qOGbNW4+DsGvvvM1eDJ9UxGZKV31bGejsasNI35AEyAPQOrtsSRBHJA4tMPQzH9F49A1uxyxXfKE
LtC+GAg1Sa6s+dO0T4fWF+jGDPKXPz06s808WkwaBnAz5fFylnU0jWbSj82pUJVin9dCoeuQ1KEz
nE0Idw60lyvKu0J8zA0M7r5Y0bayrJhyI2OhsOr5Qapqu0bEuP84vu0Vge+/DVbhe7oUjne11nIQ
1Ok7DnXxxgabB1r+EG4L9ANmcVTkSC4nHRR1VEoG+6uwBgeZ/OiLb6bJHeap4DAxXmex+LPH9X0z
gebSyjYbxuEWdzmiJXSjTvSpOZlTicqnRdjVTDqKxa0Z7Nln/RFGT3N/+9suAqX/DQpdi+TAnAXG
F4FS1AVYbMVKc8IGq36BFhKhqpEXnlW1455oUBxbJdSP4TiGO38y8/8yPOE253huP1uWkWUUPLK2
5XObpVnvdCPrvyMkrSDMrf9OMpHdm7okdklXqzuA063S/LJGN8+eUgGxGi/izHBdpH2GTCnS9qXu
ZMoiek1NgQ2CLqNbaONtH6GstdeGaNwPbdHuAqL3g2gqaUeY81mDJbFrKrXyirwPvllds1UXWoQ+
77+NTB0yHcwj9coYW24H2j2UvjwFAciD3cAM73R8xcWkuBWo2ovdWf6nMnW0jQj2+qXkjQStpWuO
tpYrBSPqJGVHUao+dRj6DG4dCHq5HMls5SMupbq1sQWuAy56DBAYA6UCceZTXG77yWrDPoabfioo
Tr+kOn0kuinGnW2UMMaT0oi+3d7y81+4ONlQt7kZ36XDEZa7HDAK4jCeIqc+SWo8HaR54wFMb1WC
Vqc1g0dgLYCqy95GKiq9cLpAnNrBNzMMnjutTnbAVqX0KfLTiUhP8rV+2sgiV4al2IsU7ax7gnjD
YjXNaILKNE9OHX8oBpwdOKyZ1KHv2GykWCv7kzDKmHcnrCnwzMtltErFqckmxanCGKZJjZ1lNnsT
47oWcktpFUeRbzX7rkSxBCUgDFRIaHwBPLkcs+zrPOnatjtxMznfAiP9NphpsS/TzPBCA5MYZ9DS
XUfY6iZ4l+zAwyj6RbqB9VTnb0lwrWwktN7pQSSV5r5edmQNcVH6AjnSE916+udwCKZD2oktqHzl
hgYaRKMNe0KIXsuezhL0v4oitTslevbcOv4hsWRvlBADme6LGkUbS/vS6+FGhL6yj0CNaESEqMZq
Ly/mQcH73Orr7lQHbeeGRY9TXfZDFuFdpd/dPo8r4TK09Vk2B/cJ3tqlFlZWkIUL3+hOstJEr5ov
teZdJsWds4sbP3424zb/nPh26bihxj3tyaWA/tbUVfZbC/Tk0MuF5SY8Y89BGQ2fqPh9rxKh3BHj
ivs6kZRPnYYt2+1fvbZA+HIBqWI8MLOsL7diAHenHcqgPzUw7XvD6eA7dD+1oSp3ZZ0ebw+2ctZA
Omftb2LyGc67HKw0ey2r8/mdGupuN9aT5aZp+rsJ1B9h13iihMGmN1tx39qos/Uvjbx8FTL+y1Hj
1myttoz6U20aryJ7mqq/u/SY+MQhzX42tb09yZWNzp01Q27vXUTLpNDu41IamqI/ic68GwILibmv
Ofp8ZbJ3tPyY//b7cQPhX9aG5keWQsX7e0eFFNjvcor2SBdBIqf9yZpspC2y0b7vUhNJd0QTj40u
d0dECYu7IBoTLzPsv4gzm70C1ulmTng0RnurzXNlW82PINfc/M8VCVgJLD+IM9GfsLWIH9HJa44j
yPRR5WK4l9JpqxFhbTyE/SAscP54E+c98AEXmNpBkVqe+ZOiT14B2dfl5P0MtOIvYtHmz88MzDOi
GSA5UAh5saGyxmlMLJCGE97g3ysgHGf6tzTGt8CsNjil7zozi0ce7I1mMIpQZPxL/a+YRyiWnag9
jaY6fkHO7a0V8Xe56kpPjqfpMVBTxwtrzfoC3b7Ypb2onzEsSfaWHEVYRkZGnLljmf+Dp/FYQb12
ylfBxA4+CK4bxr7qxkUyHBFHUA89qMPGiV/Wa9iZvHHwOmaCNFnIMn4QhWTZtUj6U6xbMQ3FUpve
kzrYr0GgHZKui++CrKlf0sgO7kILoU5FhaLbmzmZbpRZhzLUBtTWTM1rqJoc6yp2Dq1jNHdFl494
wygNDjim78qp/TnMYskLnZY8B4HlXcYt5CVl+hB1HczArtlqc1/5OviOUmuxib4gQyz5lQNtKU6d
Nf2pSvCrgTQTvcadCL5E1Nz2fd/VmRsK7Y12xXHXTFp/yK1x2KtjHXtd20/7dvRbdxBd84CUqv9g
c0HtagpcR8cIzGM+Gr6byxFmOxqu3nFb6Bsb+frl5/fPAq5zDz131hxCfzg1tawmrW8Y/cmfSp+W
OKlEhAUbsdsX4vXZZBQCSB59rkXUkC9HselTlZOcu0BvpMbLE2V6CtSiP6SW3HnW0Kobs7q+74Hj
YZ/MGCHhzLLNQTGFJqYpHE5m1qm7xLb6J/RpJlcPtW5vJUXoNY1dIHdtbKmerY2MmAwoCqKpcKcW
cV3SoZXpl9xCYij9Y6QGb/GEYmDfGSiByur41DTasRTDFp59/eRQcNHmpkOwG4wrFt/RzFoTw916
OnXNkQjMQwBkeDFM8aBIx7HciS2Roxk0uLyV5vGQH3gHIg17/vMP+8aiqDTmcTSd+rI/qlHkagp2
RMFLpei7KTc39s/q7KiAKPRJMbmromY7L7jRTic6xluvdipIFo6kcdINx1VG6yxBDvTGakadTHPa
2E0ruxcgnQSIzk6kXZb0tKbU0iIf0Y6rleaHUDIvSn/05j8hpiq3j8nKojKQg/gPGsZQDhZvOK0x
ltLLYjrRthDWz3J8Nto3ORl3aPPcHmkl/5jphUyGhZlJm+rl9wsHXzLl1BlPQU1aoUFC3UehFyc7
AT6g75pvTZO6tXrsTMPbGHo+AoutM7twzo1IJHg0S1wO7ftF16jBNJ0ognY7ELSm3/E82Ac+pPHo
DGHlSkYEbmaEmTdaSJOEVRdtZAVrS02vFQxLloCodxGHBqIN7UrnR7TR5OmpO4GBKA9GGu64kTcW
e+VOIKkEVAEJJJ9d6p1NyqAOQ6HLJ1CKJ+ByuycKMvivhgJW85da1hvx5zXuAQrBTTBTcQlBlzwh
kOqhSKoRg2MjvZeIsb9gzRi5ZS5t8Q6vl5GREObHrg1yA8t5+S3NMiyF6H3lJNBZVF/s6ndnPiBq
4dJ9urGKa5PiagNhIwai8LGI79Raqy0njdQTjkfNY17bIZYBknZoy0b6fnuLXj+KaPT/7+EAlL/y
SmwqpbYCY9ROcZeXe2oj7W6Y7K0JXV8rUKZAogmP5nO4pNUPVp5nci+rp7bTX1UUy+XacSNcYet0
Sxd+/gyXR46hOOUa94pKGrx4f4nDTXOMLPWEpNAnTfYU+Qlp+kMwykdanY81GActrhsAzvUHm9l3
JEJAcBBE7UVeifJKnzhNp6E37KPvB/QvIerdIQq3sTNWch9GmqUhuZsJHJdElLyegjTOmF5pNsrJ
6JofXUOfUJub5SErgk+Kjr9bJSGf0ln4TSRKNbmguKE7TdVzFTV/qBZExAvkD1mFiiBxALjZ5akA
GOt6zZe1U5nkbp39o/lfb2/QFbj3vagwR5ws8ZX4vG0EtT0JRcOnSY5jV2k1ga6Aj5qsPnJ/yUKt
v0ZV1OceUTlZgGbUKaRY+GbNTkRSO+z7thmkXagaRbhL5RDlFadtso2DtFLbQueR6H92+6B5Y8mY
d6ohLOPB1E5WKXQ3TVLr2CZ191gETuWNUPp3xsSu1zQf66/K/tVK7bixDVeOGTI/bEGKMXMBZHFF
9UZitX3d6qfY/qm1s6DNXe5kh8xXN27dlUOGIgnuZhxqOoaX4M/oYyoSt0JHNHmECNLhpZZakokd
cVocDbmM92U1pAcpbcJjN2ib0rPXtxaxNSAmShBYuNMAe7nrAqmMa6Ub9BONJY96gT+9HH8aG3E3
yNFjkNC1rN3r0c9IiUDdkaM1FNz5PnW45NzenCvnHpIWkRIRhsVqLEND3xha8nT9xHVNr4CSuUjh
P9I9+uX2OGsfdnZvmUNtA3bjIoRx5KSpY7U0Tg5qsI6YjiOK7X0XYMG2MdLqjD6MtLg+1ai2i8Au
jFNS11DPvkVZ9CDkn7enc/2Ukn3REUS9gooFwebl56vLkpIrfugnQwcZNPqh32FM9obUBY3ELZ1I
o4I/7+0x1yaGbgMMXryPr3mheu4L3hHbOA09YGg/WhAl7FQ/lE215Sax8rWoVFCXIw2ki21ZoEpD
zRT8Sz8FZfnJdGCfhfKTUf+uEJq9PanrcAu3aPrkoIhQh/s/zs5jOXIk6dZPBDNosQWQgirJqmLJ
TViphtYaT/9/4F1cJjItYTVtY9NctWcEPCJcHD+HJOx8I6cyCp0CDb0npCruJeu+1CI/lKFYVn5p
9d9c3d82d6UEgD1KNBCi0VXE9Lk9AGp92bWT8ZQZs4w6LpGDissr00Hp5rH2xip0HgKYKb/ZWQ6r
b0sL72BJOVPBk14VzXFQJuNUKU4ku73ZJ7OXGtoig8HYFjw4Rhv+0dUsBFJupUPhSsEsP06WVZqu
FlvRr9uruZIYsBqiYpZEXEypdrUaoZiogarGEzoVahW5lpjcVEoOJeOctuzFCoz38nMH3nsaRpeV
b3y9NbJveTy5q6muYZ0/1qU1XSP6WsogT1aAuHghPg4p007NVy2MT+1XS77PusFt230aqluIt2vP
FfVDviMxMzf4ulU+VgnwNLhZntTxZzQbHii7H0nzAksljTXmZ7XYM9WxZJD2cHvbr7wdJDqUS4Fn
E0+vsVNZssDojcp8Ej3AFDEG/S7MWumY9w7s5apc7OzaVhJXKkfIhOkN7W7bv3IRoM0NTAyCNObl
12WgCkpP4queWBR6Tz8Yi9Q3gNt6VaRtyVq/rWUVjPI2QMjG9DpzUWtghAhnQ5tCorV4jndwOPqx
872KxHMCwFFo3hQ2TO4hJhT0e7N+DfSFc/c45cfSOJXB33Q6OGHkKnDwNpQc0pChA2VvtYy/a3e3
N+WaO5C30bdeQMfQtKxeMmFRa9HMVHvSle+iivyqcf7Qt/Nt9XEpA3Rlv69H7dgkW5R8V5BLSz/u
bTAUfmy26vwUirmQ7JjAiYg2OKpacBCo/+rGN7scPfTTTftRRv9aT4yDpbW+6I5h1B5FPu5rIzym
ofnx9k5cvk38HLycYgFNm8sqoZXMRghV4hPyj4WHZnB0n8S1viOtJIsAvUrZwP7nR3ch9gRMuEjo
cLuu0odJi+1SiAg2u2ZGSLcRpR+rauZm/RQfby/v8vQtNDJE0TIsRiSXq/e9lkvTrFsdbePa8cpU
+1BHjTdkxWketb0ddGRkJu9++3Lb7OWTiFkNYPsSl3L2lkP5roZWhkYIIss0n6T8dapfwvF3GlA3
3HoPr67unZnVja5KeTrJgW0+aXGxp179VwF3oeXdczww/kCMCJGXP0gbo0FXXIbFQYhMpAeUfl1g
6cOuriwTMsKqXsodoRk8hGNZ3aVpnvm2VLY7u4Tz7faOXl5jy47+f6OrHW3D2bTCBHq1nnE0n1YE
Jd+++BZUot3dtnTlbsAU4wFkmxSzLkqSeSsmY0jwmdz5GcFebzlHzrOnpvIxVx+S+r4Pj2G59S2v
LpAIEWY0MP0XVDNmqQMo6VHhJqdwUySTlS+m2KKo2DKyuvbUtG5yqVscZlT82jJdERuPpf7PsScb
CFyKFhrqv/a6dBQ4sQntkcOd4gTBrqFc5XVZ/odyU78RoS2X5fmDgyWeNyIavhg50vk5C/pyrFQp
tJ5iA9ybqcSVV9JL/x+swOC1NIPIdmFkObdiV3KdLCQcT0OOkLo9KPTnbAKG2353GdzCXkg/lVBz
QZlpKw9PzBkcqGjtp1zOoMvNKtlLndRG68Rp7mGpmN2hqH6lobWloXDNMIg+mlxwKFKzWm6Zd5cV
vPDTJMmj/SSGGSUXMzP3jHxl6P5F826MrfSotGpzMJK82Dhqb8Itq+/H8A+0OjyJvMVrvg9NGwAI
S4P9ZJSvs/wFsb99Fg3HOYP5K/oxAphMlKNuSLveuO+XQgL9K0aF3VifXKcpjsx/3NuQu0RydG81
C+Zssw24PEbrn4iLLTECxTz4l853J8jSuLQiyXwy2zT+C7dD+dpJsiBSENWzLumFZ1da4pO364fS
nKm+QdMO5VvoQYwl+XaodftKGYxn2lSyV8e6/Tl2BhOonln5nSL9GrM5+RjJ0rDhtVceByD7sLQR
bRN3r7U5y67U7XTiGrNmxYsnw5dzv+i/hvLdXPxuqxfF+H7bga8cRh5aXnaQimDn1zDNKZqcchI5
ZCyG1O2U1PohWjBPt41c6TmT/HHUF0lIzsmaRdKq+gJOQmE+pVP1VDi7zHqgctzCIu8msxs44X6e
fpnibx6HbhY+B8yBiPYhME8arRclH/aRPTw0xN+1mwy72n7t7GOlPhYNs3u7JKTf1Zv1RjjwJkOy
ciI2hSY/yDCGtta8tpJOLV1wKz7Js1Lg22hqf1LM2nmNWrPNvDHR5IPaWX2G/I3OAdfV0AmAbubT
f50eMRhX0euZ9zD9RHSdw6r4LmonClxLFTLsrlaaA0IdIHAJrURtfTWDSyU0svb3OBszEjNDEmm+
ksz675j+euirWpTLXhOmSOz0keiZpyraLt1JBvx7fhnGXQYMMF6EFfLJ+WFUjWW7hpRVT4tsZALe
UjCBraYGvAdtqc4p/bqpuScUEh8RhlK+6WEiyHkblYS5MBKl4y4TkuV2qZLEHuR7ziG1B/1rMGv1
4DqjUX9uw0yO3bpv8q8prPytGzRFQJRsOB10a0GZ+EDr6LcLVQo8yYl4HJtsajp/GuB2ujd7i4Sm
rqkK7oyuMKMDVC9mede0TfdD7iVF3UmQaegH05iqHwXF1+9m0Gc5orWGCDyry+fhiNCcpbnprBrl
Dta+/JPc0ZvYyIPX8RNAdTjtGffmiVxmolZRG1LaTjs3EqWZSC4PhQJ1nlKOse8UvXiIBrXdiVDe
wspdNwoQkPTfUAxrFQjLtRLJRR+ZT1Ny7L7Yhe7PxU5p9m30rwnnsjyYKHktiX+Ze1gtr5ZDJoi0
ktjX0VwRml+cqrsjs9+IQpf/zPsjRYuRu4b4mlnBZX509ShnUamXciaT0EucAMNXBYw+w0HTtiDv
F2WLxRJnlvuZnIXJR/X8BUjzUsx93xpPU/xnbJpnLa4OQ/8Y5Znb9sbzaGsHOf/QJs7PZNiiMFtf
4tgGYgOobvEVVrqybVTOLM2CUEpMC7FPvKdX5ua5cW/Ftasw0qagD9ttRCLrKHEximeyZEjf+GPl
K6ljNgnAJPOpq2I3bGO/Bt8eQKK/cZWvn1bsoHELtA0yHPLAdae660KhqLViPylFbh/SxmZoFSSr
x4iMsle7VvWD1Aw8OAKauzi052+N2ZR7u3e+JZbaPUzZoDxNgrAgrWFbnIxWe5JMVKCkNonv9B72
YGHk5l4o4RYx5FqXiYkwCG3ot0HHyMw3fnHuE9GMDpPexOIpSgNXS9BkDqXscx/Ie1k8CvtQ6Q9O
bXnyQmUgpMdhqnd5OQH46bwy8w3pkzUEuzpQ3JomeGxv/b6LWh/FNYow0Ibx08BPXAhj10kgU60U
T4ryN+QjxtVeaT4kO70K/Fye4f2n1KBxkSvNY1Fvfdl1JLBYB3iE0MGSfBtrOLDaImigNal4yhi/
cYtIkt1QmBvhxtU1Qs5GZXY5H7Spz7+BpIRWCRckj+pQ/adZtHNj9Sj+SsLTpKdINK9GMOyNQNnD
FolE3xby9PKUaNCra6igUF2A33UVr4eFSmmduO3J1nM3kLO9zFBrA37+9inZMrO6TjVThIHdT9KT
Gk1uaxyk8o+CQs5tIxc5L1/sDUcNsTSpGxHW+V42KczYiXCkp9pODurQu7AkmgPNXeN73cO1mjbC
s8vWS6d0A65xgaxeTC9KEWQ9QJSZ/zw3ncWtBBg+Dk5Cgf/K8iXdOmLdMF+E0sJ5WbuzZvxKtf6T
1LUviL39HiCmbHXikfFezU3Kgy9R6tnTx9t7chFpvv0wcCyUR9kcOnDnPyykAJmYVRac+mYHFQLs
5J5mRqeq2KfGncXcLSMLQf4xQ9oT6uUWFjS1+LiIJCD44ivZUQEh2MWf42LnOB+7eq/G+a4cj3Hc
U+Wrvai8txt9Qzfn8r0gNiaj4sViLy/YFMDfxJpQS36ztJ/AlmKJxkIXQZ0WW54ts3WlzVAHQ5u3
d+vyOV4ML9QdPPk0B9ebFca6wTRpcHIi9TRYgzsx2I7+0y7Jwrt/NfXWRYOtCTF07rfl9nmXr6aK
FSgpqoanSti231rxvtGVeRfkPwCd72/beqOfOA8zFmPAtggCwDqsAd9AbDRJIglESzaeW9dMgjp1
RcPgj6eqsTK6SUebVYMHb3QliThED530xZLQmXbD2ZkeigrqDHm21b3Wgx53lV4Z/jh1GnzJsqLZ
OEyXXwFSCDSZiBagl6KasNoaqgpKps8pSiX0qGn2HINc3NP4WcbWNs7Hpaud21pVcS01LSvmQRBl
ndJl+FcMfjFNvsMU9z4P7W+xpM/7UE6iu0COm+Pt73J1oQ5xH1BMavXrGLoSeD9VhfQkxY9ysDeL
x7SOfKfbamlcCf4AQy6FLAW8+zKydL6jFFDrzMni7ETe5HUBrJj151L/j6LAbqbtl/buEB6qXPKN
wtqIcC9fUQPW8LdJgyXfXUsZafaYCgcx+xO/rP2UVrrykBmJ9uH2Tq6rP5C7OETPvKPw5kFtvDq4
FSwFtjWirWf0Irofadd4wB9L0CWjGrE4WfucUeNDc7euxcbpumZ7YR/lukCOgfbU+eamEAvlo4QU
nIAEbUCNRa8SL5Sg+IDtJ1G1D6VWfvv35QL2pOSE7yx6HucmK6VTJafTkPNDdzKa8VntYMXf2Od9
0rRMcX65be8y7wLAQPuN2QeuK8icz+3Z6lTk2mhkp7xnZpiSxBAGkl8W45C/1GMRqwcnsef6CPQk
sf/ctn3NgRamIET28F6qe+e226lIq6aZ0fPLGMGap5ZWmqbn/r9bWRCJTGdwIYA2P7eiIjUDQEVG
grXNM65iWXl2SmXa3bZyJdoDyADKkjEv+M952s7NBNkgZ0krshPNLNcyQq8dmDrpjzLw6zAc95IR
7BBJDDP7kyS6p9TeCsSuxPyMTYD0JKZe6EjX3ipbQcZRmhC+A+Huymbc7isrO8lW9lM1OrGHryZ0
k8LiOhpb4eX6/NOq2mNcy9NeQFV+yNv0FV6lzEvI69wFsOYFrdrtLC3T95HyvzyUQCUoj5Pzg8Zd
j39VM+q/Cewkp9aR9nDqPI8EJE39UostHfRr1zGAjGXcEboMGs3nH4fRELWT5T47qZ1IvqBzKHyE
2MaXIXV0vMFQN7zh2qkiGeZcwYSioqx6bs/qNCc3MzxbTv86TuICzsiIB4b7PNjSVXwTSVtFAI4D
vpKMj3T4YvzbhGUPOLHEZ0fR6EPSw8ehBop8NBACfgwZP/b7lukcOZPqnZNJ3JwwdvoAguJDbNbF
XtMy55FkIfZAhGqeNUS9nwa19CELAmaHlcY+Tk5r+U0TGg+BUSUHunjPQVVKOz3Oy8MQa8G9rA2m
q7ZV/1e3kVuX2iL1kCSroHTU6rtJbciVC8veUwUTTIIl7cZ7e+2mJgxiWJczTjS8+sB9CuCQEhzy
VdL8l/zhNZSFqyjJHr/29CbwJhnQ5e0jf9Wp6DIuYwGwA67ryZlkC7Ue6/zE4PNDrUzILzzqYf5k
td9vG7r0Jm4V7kjSVWbt8N9zb0raNpIQbEAQlEAGAdtMSf2WA53M1nPWz6+3rV3GTTy00Eoy8kBF
BxKTc2tiJi11zDI/aebv3jouAw9Z7dbDf3qQPgAm/oi2622LbyDgcxfGJHRI9MABMSJhcG4yGNto
kBWI8I0QTRowpVNbuIkUOX9auF1mt2BakFxPc+rCo2wByHtAH+dZQ635q5wUxmcVrpXJtfpy7lyr
MLXOLeVEu5vbXP1edKL85IRG9TMATND7cpYFTHUZpfGjQfRsr4Ow21jQtQ8GdhtYxBtsYf3k9EFe
AVwa8pPUMpJSyi71Y4BE02tiD57RxVski9c+GYkgvTG2kH9W180YBk1C9lbQUzfvJkZNn4J82qdI
8IVCPjpawtTalhzf5Ynj0gS4B7OUzdjIejRl6k2UT6cgP5kwIJXOPjd/VHZxTwe8CcOdQz5+20mu
RLoYXIZoGS5Y0HXLcXyXVtmZGllAaBGQlaWW2j3jzt8yENT3wVCKzwwk2L2XaYn9KQQObBI3pVQ7
x76A7So0RkCpt3/P1fXDTcABYVwG/Pf5z5nn1CHXqnKelCTx9JiuWpj3yFz1SU7LzSk+BDpkRSgG
OhuWl7tsfVoouZJBILS1xKbnlju6CrKccEDtUfd7U/KS5KCF8j9n6mwzwTeNG7aOd+XcilBGdJvE
lJ8G5chwuJvGH3taI0Mxe5Y8ANxPdlRGNhDTlxHhYhQiANhbQMSsa1aqk/SpPM3cPQO0C/ozCfZG
NHht82BeW8a5GNSlPHq+rCoPHBE4i9gtM+8F8VjylG62yq+df22B09KQpy+7TnNDSygacVR+CpCJ
TADBV9LHUXwSQDCDeSPNvXyFloFvKFgWlDtp9SrubIOx0qZRY8u0dDf3OkFn52n5vFP7ZosAbfnm
a88DFgSpECndcg5XmxdNdRtWi3yuVDyI4JNcfpZ1Vw8QRCC0+TnZPxpni6TqmksAUsIJmeaFAX9l
kynKBrgaGqp0/sS+sYzZj+E62N8+zVcKjMyww+3GkWKKmzj6fGlTPzaMeDTFSQlLZArosr6EeeWJ
6TU/opfrl7bhJlsRxDVnZBaOI8x0AM/t6krrtTaxZnTMT7r1UGavqXFfy1sVgmv31Hsbq7eB2kre
hz0au008wcN5N5fM9sJfDBuWxsTZhjde8/z31pZf8+6ShvWztrQ6QNLGSHddonq5Vbpa+SVu2qOh
bakiXPMN4CiAayD/5W1YHWZ56OJY6sm5DANwRdwS50EFvdVgu3LCGGCCC9UhSAG5tVpTOipVO+dJ
eQrMPN81s6VVYJM79TCNWXTMYdvZ2MQry2JNZKxMgDFcsJ6Zmp04LfO0Q5y4KMN9QJ/YhbzkHxU1
aRHR0gLfueQNNl3/1cEabTuKJ7uvT/qoiue+g3nGLiXL3zhYVzxiGQ1mJhmiDyytzEigjhNY0ReF
BQq7w2s5ho+J/KrXA0ln+ZLSWG616W75N5RCOw2yhhClCdju3SLr93QDfBHqG6WrN+DV2U1G5Y8K
CzU4fhSTvatvWsG0aTSs+dRb3fg9nZIo9sqY6VB/mPTi2FZaJHsdnYXY16JE8vvYMA+6xoyTr3RZ
Zbio5Vo/E7AEP9tJoEIQVK3q4oV1403xpH+AHakGRF474U6gDGLt9DYcRq+qG5CBk1G1INjhQP0j
daoe7CUGcE2Pufvhb9zZ47hPTTF0H4vcbIdjXdaJ5lbQsTSuNThqtAusfqkm5iLhz2AywR+UcIhu
fLnlyrvYI8peVMxx+gvVGzVxysEpQ5MottLuzKy8E3JG4bwZ5LscFKBnza01uVEYNqrb1FAq9I68
iEoN0aNdVOkGHcVlAMirvYyLAFEBiEYp4/xuQWiFXBSUyonP1LpFqt0VWetrzkFJNdg4g3u4ePcz
0zhBEn+YB7EREF1c1m/mKUCRXgK+XPO2Rnmq2J2VmqehCfZ5ZSrkKZEXiiLaiHQvbuzFEFWDRcuN
5t16Fruq4i7u59I8FXYOeAQKjbQmg8jcumVQuX0cxMYZ3TC4ZqFyKkcDFlWYJ6D4bgc9oQPFaVP6
iqG7VvJXcr5seNYSk6w8iwcdbDvIYx7bdecqsq2wHWROH/jgfsdNVTxokf7f3AG8z8IUnbComPXX
pgJS3udasS+HwTxIi8rI7V9y7ZsCEOajchdiZ+VSWRbqPRI3gK9qxe+cg67sKKBtfM/rRkC28FEJ
atehBQFaZsKRZ55agIANTVLa6tz7G8d1y8oqK8gcSjaByLHS3LcUGq38oBsbAeClo+D6FKfpNVLv
4M/zEwhfJfPwha4hT5z5DGupylEkd1A1eRra5JG94ZdvXZJzP+Gkgf+ns7GchnXhI5RRB6mNWD8R
QmUeuNkZot3JkHdZ9EFNXib9u6x+kSkby3rutdSt6n7aoy/6FOjMd6RbL+a15b/7OeuUqDWDUQsa
fo6mPeoC1kLzsXW+tOp+jB+GfKPvcRmRgkIi6ACJsLD3s9vnm43vJ7FlSBbCrLL5OCa55QYl8EFB
NLcHnVmf1CzgLeBJ+dAb5eRVaNHub5+Pi0iE34DeC7wQdObg51oVZlQtTEBSWtYp5X2k++Qn2bd/
t0BVnjcYqBmMRsuevwsY7YWZx5kb+1TKku4lHHZfTsstsYsrX44SBXBM6jFQzqyv1KZougKhQ67U
bthL2l8As49S9KTfqVHqk6b/87VCRYSuBtgPkGzamqKkj9AI7KWEbbPle0OlrJ0jDagX5pb44eWh
p/NG4sL/gzQFc3q+e4hwlooKRztqkf1D3rQRLf7ogyKcjZN4EQKDlX9vZ33w1YbmgYydZJhdG6qK
JPoCeHdXDv/+yC+WQK3QEOCvtzbLO3+IcHG7X3hVci6Fvd01misHQep2YHd9kQrprm9ncYRjFaIm
MUr7rssNrp/c3t12zItBd9JpHcku8gtDW4LwVeAqw5snWYFAW3GS3AGJpyz7Eqq7PNNfBfOA1cGa
/aocn2Mj/1SO4ys9uwUgmibVxi+5qO4tA0I8lkvowSW4HiIwgwoEaaM6J3IUerxK3txVqTUcJy1P
dgTePdOBQtlXbWDdiUlV7m5vxDXzTOpCZMoX0SgznPtYaFZl7OSYlwYHhsig8UuLMDCPLRR+nbsZ
7mQzR53R2Fj2ReJAakJ/mbYkKpcUG1b3X8xLA97f6E769CyibwZVtmj+a+d3wtjIBi5XqFNwgkwD
OBiULGswmpikBIafejzNDnSXUofOwehJ4is1w2rQKeZJHty2G+/15ZHC6IJmQiwKRdv1VMM0aOFg
BOp4UoyPYKh4TmHhfsnNaSP6uLKNJHeLLcboFub288/XdDKyNaE1niqmyuAXcTs7ZzAYbLbySYmq
jQhhuXDOX2ydgTLmFhdAKF6zPCjvjm8ZyF0jhng6MQvyONCgLyUkWvIt0uFri6LsxegEQr2XqcBo
x7VEV2s6NQ2TqcNLGAKTzt0WFtp/HwteUsX3xlaXX2eDdUfCYDpZc4gjeHJR+44cPGlp9l+u/6yb
x14qH4vyGEkb3+7abvJeLfPxC/hsPYgoS7Lei6SdTqF5F1nSXZ64JoCS2+f76l6+M7I6Z3NeMIUo
V9OJwt/B0iM3HaaH7jEId7O09d2uOD2CBfyPUgrsIWt2tJERMsdK6vmkxUAuo+9ao3qy/MvSNt6r
K8ETM/E8ILDvA76h63/uh7WFh+dmN5+kGnSTdbC/yS2jQ35BeAjR7i5PN578y/4/1LLvLa6uyWRQ
E+b/sWh1897Wi4/dywzRkkcpA4XMsXhEeP6Yj67a/0+WaQdQMyeP4fSdrzVO6tE0g2E+Gc8iz3Z1
ecjIz/cULM3kZ/0B/E8zf8z+tVK/9LcYCANizIzsxaMEM/AwVQoyPnFMoS+SdkmZ/Pu1zKgOJV/G
w4kx1w0fZYqTyFIKmSa6tjOkkuANmdWobhsu52jXTNFJaxhP1+WNE3HFSxmA4KkjeAP/vcYlKPTu
lEmr5ZPVdy99ccyzu8b+lejd99sn7/LdeVOWYgJq8VTIic8/HICmeqrjQDlBRdi0j07Zu1mJRqg/
qb2XK9rOav7ctnjlXDDBp2nw1OOuzECss8RZT1slMZUTJDj6nLlxo3hq/N+QQpWSP5jdfdIPd3Bf
vmzYXZZy/i4sk4OA9aklLUxkKx/VjM4m+jWUU/4o2cdZVyirwQk//Ybyl7mvNv9UmflOsf45hljM
8hQB+6DEvi6wx2nHsels5RQ3TPgnD4n0o0WVMXqOpI085jLDOLe0emb7Um2VeLT4lm3sdj/l4FWV
v+RV4of3AgK0je1crq/L7aTBDAMT2aG8yprk3mohV2VdzbSbnx0ubUbzhYH+WaxAtiZgHPkTcOPd
NnttjewXbSYaQDrB8bm/Rg4UN4aeqyfbYpLJ2Yfti4Wen/C66Kckb2zoNVfFRemgLTTlUBEsj+O7
UKKWo2SO7UI9ZWBZh8GPGhftY6iadlnlRtWT1CduirbH7TVenv1lynUhh6C8oXGbnlst29Cc5jhV
T5X8BIKrS5pdPr0G3bDxtF/ZS+wsy1vQ+URL53YqkWpRZdbqaSwbzy5+hgglxVEJhgZ1Oce4hwv+
9sIudFbIY84srr5emo/9bFgNX69I3CSFj7xw8/4b7XFJ86qxOvSSrzcOomWWS77uSqEDaNwv+LMd
fzdG9SCcQ5u5Q4WYBG7WRNYhD8xDqlqeoYF23wJtXfUAsFpcFwt/F153vkdFnKmd2VXqqZT2sUhc
Na79fA/UU6kgkKtcYTHcukWZeKXMDG0AUQOZDlclAIdzq+GklPSme/wuNP4gnuKNTrSTNb8kMZD/
ELFDbFy7nQVvbuYcb3+k5b+9Otc8CXg7RW6gw+uhMcWoh7mrO5X4yDbgg2iK/SzSZH/bypV3Bx0a
YgWoZiBIcFbvzlBXs52FAk+I809inE/VrHlF1PmSmTMQLPM5NWpazcZlfG1nF+5NEmuATHzO1fc0
w3qoJepdp6L/DQPcgIVJQh3X1UZ/sl2UgLW/jaT6t1d71exCHvJ2zOj7rwLcsK/Usqklqoig3ZEz
b6TJH83Mtcc7U/lWJuVnU9qr0SOsXv8cJMEZ+c7y6rUtACcnVhIYp2KsaqZeByKXFmmU2wu89jl5
BpiPR3oGwb7VtmpppOWxCI1TLOijJYyrtv9N1Z0EY3PQ97vhQxVbh9smrx1NmtYLSRPYQ+YqVvG1
PBv0ejiyp6Bx5V07fVKh96viw1B8llNrP8yJq2zEEJdngzieYG4pqi20fqvNnJj9lSCYn0+pGmu7
rovMu0ay6rvbK7tmhY4yodHCqXVxAqdQn7UiLOeTOhPQThF6NdDl/qvqBfEIzyjZKyVCkNPryK8W
cFInVTWfTGnO9nYE84o9atHGbXL5lp1bWTl+kTkmLWsSgx4R00cL0ZYdOnQtdKm2dOcIfdjYuyv2
eDfJ/un1MjS1hr2NzqymIkmUk4g180dhONNe6W3CA0OEtQs2YEtw+zI/Jo59I5D7fxHt6iJbdMlq
8hCCLprdwJdFGzJ5BV2WVFRtv3HMlmN0fjfDVYwINHgolWO2LuqG+QjeC0GtU53JrjUFbjhOPEkf
jeDvbD9o8cYRu9zMc3OrUz1W0pA5IDwBKsWekU4eB85Dt7f+94rruaHlenkXZ6nUj/U2kC1AKMVv
JHwfwyie3U51VSt0JetBkoyFobN71sX3AWWY2+dtiToudnWpajJvTqq1pq+w7NJ0EuLcU8Yg7Z8p
uDO/l+nfBG6u23YuzzX4/2WsYqELhht1tcq0icJKQmDuNNfBrwzkOQ+dyDZeuEt/xAgzX3Q0yVcp
u51vpYLM2WgXmX1y0izygOexJjpGgO7b4X9ZzztTq2jOzHLbLKFfoQlk566ll/kuGqH8/B927Z2V
lRMOwRz3xcSCbJHt23ZGi2+LV+iaA7zfs9WHgU25yfuAD5NZfi6VuZfRz+usV9tMYSOJP99e0LVT
9c7auqi/kGAUpmDbFCNt9k4nOj+Y20+TEzwm9TRv+MPbf27t3ZQwSJpgnVsK6OcOoc9NHfVaZZ+m
KfdVyK5E2zw1jrKTY9uf+3un7Q4Is93paufJ98mUulGnHJSi++HE4lv5Memtv04iXG0+aArJDwX/
MFGeM810J+FbEP3gBYcJSH2hu33SE5J+vL1hl59n8WOVAgyBBS/i6g2Z6whaXzAxEJKNMwg43nbV
b0dfF3e5bm/dsVeqaDa6whxTKsgU/9dz6/qYlihXJxrB99fYOTKKmhVohkhuWMNBGHWTJ8b2P016
CTPV7TLpnyfDmddbOBgJagg1wDief7BGWoCjUqmdekj9fDpdmqvH8hbC40r4BG7axhaxw0JSvIpl
gkqSmH6JzFOllW7eoMS4I+ezviCOV78Oz3lYb1yzl35P8R8OJRs6A1hr34ZI3l3yTsHcRiBqgA49
DNySXX0tM4pOcvJdqpx+I+y9HEoFXEtqwfg5/TN2cXVt6F0CjUxkghxK1F2Vz/Tn1PwAfIP81lF/
AYGK0WG1GVft07tMcC7aNjkY5d9RRHeaWmowJqT1va700/1UG79uu/QVWAHYX2QAiLzAwBFPnn9k
u1MYjRGhdQps5WGQzMe6FZ8YpXYL54tKGoRQrG823VE06R46yEx/NLT7RrF3Sv+sbmFA3+LW8zti
+TXLCB441qXXf/5rBmkcHCFoFqtfRgILm5no7w4ctR5DXEb3K/qtDJ7zYnXH27twcbAhDANcwX7z
usIVsbp3OzNRGxh0nNPc57sp/IbericVL9b8CsvobVPL5z5b4WKKcjEc8HR06aaerxBwsp7lceuA
mzB3TfEJ+m9XQps1hQ+p+KZ/vG3twtVX1laPsKb0Qcl96pxy8792alwmp5j+/b6IBd42dPHaYwgd
NMbXlhlVPOl8WUptTlLqhOKUmpNb8TCq4Q+n22LjuWaFehRNflCKNEJX30mOOxSnpVgQVNewRPhK
/kvLNk7ERXBEAWpBIcMRR2hE7nO+EhUMsimXgXQyzKzxB6OQXG1Qs7vb+3V566nM8FLZUN6QbQyA
n5sBKF9LuSZLJ7l+jGnZTYbhNskPlB37Nnd14aslYAxl4zNdOjqZiM1xJ00DVLumUkWyRYqMUgue
mUJ0+/mP0zZu3/2ylG9IfWzYuvR0qvhUDnFyYLV8s/MVVnEfJ1I+h89D/neMlFe7e5KTzgeZARWW
7g9bsn8XDNA8VZT1aKYBOAFbu34vuzps6hmFjWedM5U1PzsvkZ/RLAGQz+D7/NgavwcIvbruI8h5
9NZAEkvtA9Q1h2hpNnxDI8EqYTZ1Ui+oqcVv8T1c2XwgMJQJljedrGl1GOdpNoUTDdGzLR6TMqDM
YqAp/bcU39Di2giJL9j62AzqhPgVU5648XoUAkTvMAg4t5/z/lOcfxfD53l6nIzeFWazG5TDbPyp
JDciimU4Mf+d188qVGb6177UYC6ZZVeDMb5dsLbBFjrv8oQRU+D3C40ht5y+cgwZ+eVpyrT4WYmA
zjU59dd0FM7GK39BcMwO4OIcZurlwA3XFdN5EpQLGVJ/NtTAZZ7aT+XkbslFSniYAumlLaq7rpR9
66sYC5d8XA1pKYO5ygIaQOlXZuM8iSh1KndTvG/fgH0j9ByGn0Vb53K5uM5fBbBlC+H2m3i9usaV
gOARVjjJyXMXek3+SS/qfbWQL5u/OnU4igxtho0L6IozgsUinaF9QVdvjXMNc1VJZ8tOnmvnPqxf
le4lCu7b5hGA5sY9cBnH0j1Y/mECEH02Hr/ziyAMsgqCTJE/h0W/B0LnRsnk1qx0UA23DOpnUlHc
UPjJ9EUR+VM19v+8WPaWQVgaGSD4QBSf/4IuSqxyEJVxkiTHi6ZpB/FLStVCUdODvdGCvtxYKA+X
rgmY+v8j7bx649aCLf2LCDCHV7KjErsty+mFsH1s5pz56+ejBpirZjea8NwDA8ewABV3ql27atVa
c3S5CKh8fYwr2Qy5PzKt2YWpENjjoMlPXi6B6ldr1VXbVTbv20YhWIO6nAL0lepiEkxpaMbCS1hI
cHerQW86meVL2ykBBSqOde00QNu/3L/Erj08qBYydpSkOc5XJ0zK9U4q5EEgj2BWk5MVoaaj2gth
Dh4+rz27Hj2LGlwo1uIWAEe6JjB3Y2u98zZT559p7GD/v1xYshypKvUTX+D5QW4PCR36gMCCp4wE
s9NlHNQuSbONABWinaUxPC56dSD8kvdaA7nO/fm4Dk9MsEtIHSCtQDFrGeqjk4zGrSkmbiAO0jYT
5MHBJoXlol2rYN0wReqNVql3EV9zif/PevKkVWDFbj0oyiaeYVlDRdtDOYxrfFPXXAqMCdYRQHdw
HeNU58334b2UC+CzwjZK3QKxp4b+ArOsIQusnO5RJ1bBb8jDG+f4CSfSjZusMg5Nku6LemdouV1V
w25My181HWTyylm7fi/MBPbEFpAogQy6mnFJ6ZIgaNLUFT0LnUeuemnfjenGK8BE/5Cq1jG0nYLM
ULNvjMckFf55xSFRMufWJOQa8C+Lw453VRs5N1LXEx/UTOXMJZt0rcBwdbgBG8O9B5+BOQt4voeS
H+bfV1vog1CqIK5RHwJVdtr6bEFR0Goudczd/T18HZgurC2GpKlC2/qjn7uT2R3NsrdF71gMm7cI
+jzIDLQXWVmLFN+JXC6uv9kmhB08h+ZjYyxsEo7VnTVUuVvDXGAHUpdvIzk703P0s1LHesdlFT5G
XQg7b5uOG2WsoweagSHfFK18U3iR8DPIhLXq5615JxcLSwr8REB8FveW3yljM3Zj7lJ/YReFBg2D
TWeAf41+BH1Sbid1nWFN5jAtp4KqAZx8pF0I0hdGKzPS677WczfrUVPQalU++ip9g2Wf+iREav9g
+j63lyAIGz1OvUcEWr/nklEe+7Ix/65shnnir76Gr0DLGHk5ICuXR78QYbs1SjV3hyk/lJJu++dq
LDZ1V6NOHdqx/tBaSIBskHm5b/nm3M8PFZr4RXQqFo7dCke6zSe/cMW2eavbMdp6Ja3Jsjap+ygT
DQjvpuzXfZtXPnUG9eO559ub5NDSfWsCEChhmnI3JNEHMj5CmKtoBacClr+9b+oqBJ5NUS8EVUUQ
xmvgcl71aawJeqTCNbwfivymW2/3f/+8SxbrRh/BDJXmDUZJYx7qB5fRSwhQJJZSuJrlGuYx7zZN
7Az1p/FV0DYo9d63dmOxLqzpl9ZCedL7JDEKV01eNYSDtXPw008/o9xy385VvMFDcn4xwFb/f/9/
aadEqSTWzLGAnnszQjvY/y255UX/FXozJx7KzX1zNxbpwtxi85uWMBK4YG5Csiz63K4VcW8tEngl
AAS0XRI4LBKflmCaWUjS003kyhbqz/r4EHt/vfIolY6OAGFHL/m/jwjVAti0aP+A62phUSZJQ+MC
C2Vmj4Hgb1VUS/53FuY5/bDx6kCEeMbEAp0JwjaNfbhLRtKI963MG2q5vamQ6RC6ciGSY7i0okfJ
aMVhXrq+vgugpE3OcprZg7GCfby1AT6aWUxXB6VNXtezGWQMm+whkA/3x3HLADB0sL8QJKAiOG/4
D7M1NPpYEMGWrmnWjpQ+Z+vB2437ZKaVR+CSZwEghMXZTJC60kg8VK7RPsAL3qq2fuw3MTGbYuzE
8CTJBzSxh+1wsOq3MFC36JDHdu9U7UaTdmRb07Ve2huLd/FFy2OVRWVaD0blDkJzEGNx3iB2Fvzt
xLWk5A2/RFg2B080js5NG5fTG6VtA4ujAQt0Pzpi91c3H0PCBynyYVk/31/K+XcttiR9IbyCqCtA
S7RURxhEPSmLtGjcFn5Jh9QOErZ1lBySiMLnv5tiyyAZSZ8/NYzF5dHrHan8oG7cqZccFTXRiHfe
uL9v5MYq0QU6Bz6U6jhii62J3dGcjKZxU7gi45RG9Dj+aeTjQ9kXK3f99StuTlBZM+M+yQHSVovw
L+prvBIc0i6aEo9SvR8Ntqb6qhivRqw7qRrtYlgxPUE91IK+D5I1asPrsdLaRzKUJgqQWNBLXe4T
FaZGaLrL2uVDANH9SeTPnrAZEPO8P6fXe4RnCnC6dzY0NuRiP8KhHUao4dWuJEAkneXwU8p7IV9L
uFxfk8BpGBDJllmFcsl918CzLGfd1LiZGtm99DmPjohxjwrszmPmlOrx/qhumCPhgNIKIFj+WxZP
hkZRmj5WGsIm/YvQ7kDWdLUjtp8rZyrFtfrJjfcJnDj/Y26ZX5FgSoSLe2xcPfs9Rh3S1I9V+V1C
bMjbhKF5jDzVbqL/7o/xxsqhvPVOYUOigUaKyx3ixUmVVmiguSHCW2r3OD9mvWJle1y7q5mAgqNG
RoXk6DL+lJK0KMbca9ykoBeTzuWeDIqXATI9e0ax4q9u7PmZ9BvBH0qhvB8X57vpSBSZYd+6Y5T9
N9G8H4HNqCYJycu1WP7G5IEgm8Fd1LEZ2/wpH245qRejolHE1m3UN8svf01W/GPw/712yBuNmjyZ
KJ6RZEQWZlpNRx8+Klu3j569yNUU/7XStoLwoFd/9Z5maZ/EviUdogmdUiX/lPmH+5vkukty/gJ6
y6ACo1kT3oLLgU6iB+tgm7euZSZQr9m9qNiB/yjnO087TdNmSjIHhYoxgHbw1PDSLaynNQzRjdN4
8Q3zJvsw2bKce+M0dC2Hn4RI89QqyZOJ+mwN/yBCXN8ncY0U/NbyUpPjyUoFlfO/8N55K9c9yLrW
lcdDMP7JisAu8t3K1M4u+PJ6ZWo/GFlEfF0Gi6gZD62b9I+dARpGcgaN9lvxkzLsE/9Y6V/D1/s2
59W6MglAij1F8f4qcspl5LpTmL/YtqGjoB+E/Ej21dPWkpg37UDnBnMPb35gWZcrNulWkCa60rph
ZP3sEXkxA+FXGn0d1bWe/RsXLbOoo0EO1Q17dJmumrpImsQCU1aUP4Xxc9Nm25LOThKXmz4xtv1E
8aftbanzoJkY3sSsXlFnvo54L79gsY5CPVR6iMySm3TVKZKbNy1Ym8+b+/HDIBfz2Uam1WcUvV2Y
X7e1FNhW96Tq/8txzB/x4ZgpXhDmfqviPuVs00lbo18bxnXadfYm8PKAvgdrRN/lpYm2D0UEvazZ
m6ifk/I59GlXdcLAKZoHUjZHLdEfstBRgTcDeX6JTe3J131bG+qjWFBYUTtbFUZbQ2TF7FdeRtdP
18tvW9weScl92JsMv9wiUsxz4qyfpfiNNgh70E9jJa/EGDd3LqAdnkiIe0F8Nu+rD/Md1HFbK4Lf
uW3zSRypTFrhsxfOJXL5eRo+ZSRspql4TsV6X2niAb3ztTbKW8eUqwV0CvBM7rNFkKhDxDDq8tS7
Ql/ZSIHWcm8r1W91jbr41vaduevhTwY3jFjz5Uizmvbl2JJ6LjCeRcWx+DWVo33ftd26JBBnoZeW
Lu+ZVOPShgLRcCUb0eCWU7mNxCdD3g7NaRi8TTFs11TAbu0VunvoHiFqI6e5OPKp1QqerKeDK8Sd
0wfRXqPNBidTNtljFxl2CWWjOG7uj/BWLPXR6MIJVAJ1kCSNB6LEP0G8MwyK2t/0/EjAeN/QdZn5
HcUDi/8M5wC1tFivvoPeMtexZOS+MyuWZmZ1aMXmM11wGy/+pWbfs8Yuw9oN6WBBUm6vS9+L8Gcu
dD/00NxPMCroVbYdpMQpFG9XojjQvjYlzNNiur//sddoLz4WSDoZzplFBmj/5cJLWhBAes1apOKh
zTf6NyRf/GFrjYmTJr+abfo7pJXtDwQSg/c7KO1u5ak3//7FnXphf+E2IaQbaqr+7IVIPpaG8GoO
+VoUNm/eKxs0yoq4KHKgy4yHUYVSopXl4E5DsEFx6IepvOha85zmbjCZdg1sO2//gnrbGpO2NsHz
Zl4ah6FxrhiA8eJ9fjnBSau1quL1o5u0Vu/I5ngQUUSiIUzxPgth90tUoAPwG2EflnK5DUTE3Foj
2gyT1K/Mw40zrtEmz4KTJaOmMvuzDx6zEwiImzTiS1Txe5n/Ea32hAqY0wsA2H+I1hrO8YbfAm5C
mYQEIw/B5esFNjJN7ZtudGWjcCR/OKjFtjN6ZwgSewpgKfIfwFaMxc9U/VqVllv9bH3vIYnWWBdu
7nF6FeEaJfHN0Bf3ppnVZuLX0+g2mRvBY9EGtqw8Gt3eNLZjs+sMa1/Q1Q8d4HFuzRHDnQhRlPQn
0/yV3X7r1qIHhMIdtROo3cWF6+vQ0fRbcRzdOn9sCyf6U2yszp5AvrzI3dZ4nsxvhr/SKX7TKP1I
ZPtAmIHqXJwxT5hGGFrSyS2QWRpQAgtaiKuhXZ9I7YFuMUk5yHbsT3aBkqFnWKtP9OurEhwlNXnw
N/DGEEJfbj09zIfK0JTJLaOvkAw91T+Zoscyskqn7Et4mAtHEB0ktkC9VsLBb2tb8v/rsuy/IP51
3+NdOxwYU8goQUHEOtD5cvkppjIi+SKLk9sO4Jn0cjrSIPzP9CUUCYHx0ZlJMzfX6eKyCbpeU6qm
El0t8p3ckG06yP8m3ed/Hwq9RMwo8Clu0vnAfzjQZoRSjyaUoosE7GMvG6GtpOZKVuBGdoW+Mt7P
vEcARlvLHStUoEtoOhDdoH3wBlR6H0LhuYleEq+2J2IqBanLQF3ru7m1Su+65rgPym9Lkk+5iOCz
9rCKgstow3QTb9GyXgMy3NqWcCnRTQoce2aBuZzAIDa0BJ8hujm/v4q9PciGV6TzfhZBuP33tfpo
arEjJitLxCbRRFdSp203PsP66fzvLCzOmInSmFKWKhbEEdRFmduWkqxE3dcunYfvO4aQLDN7bhHy
BlEoG5WWinOVMkaHQkTEVZr+eSA87FUepLAwUBRdlkKNoO4krMiuD59oU+0TBLnuT9X1MPjVXMnk
haiyAZm5XHerFoQ6qhPFFZHRjJJq24NpTylh3zdzvb0IOnibzLUcnP3yvTZUJLryZlLdEdHVWDw2
U2hP2kMYr5VBbxjicIJRnjsmieAXF5whpHLXx5LqZk25i/TwVHjmX6UG99qkX++P6fpgwm5IyRVI
2wyqXZYaeOpkKXS/hsulYgfijwLPdt/CdUfyjNsCv0XuncIJJJiXq9OMqpZNTW66huIM6VNTjufa
k3CjvWXXUZsBWBV+amFfAxJ9tuC9XvmA69mkGopLAJo7n9hl+joE+D9Mami5Qf3ctiKstM96hcZD
uIJVWrGz7LYaxs6vgy6wXCGIHC+M7A5ckmwdu+TX/Rm9DvzmAaEjw2xSi1oGYsMoytXYxZZbWM+j
/MCb2vbg1Wqzn5IvHWnB+nTf3nWHy7w95rcqgFLw7MZiBXNdy2JaygVXCxoVKahDLT2IeX+qTJG2
pM6h9RuGDLqknq3pPCWBXQv/Fb3CnU+/NHCfcCUCujEBVNVnuUcaYil2Ly5KBZ66udITnIxc2EzC
z7hVDpVQbkMPgt4eKMQqDOxqbTFEV8IsO0cdhJrL5R42tR6NZb+cSWNfrREiXsGvmk1nCH97RPzu
T/dtW7OPIapngeVLW03VVmlg9vpLa2rjQ1jXb2aN6kRVVsYu0pRkd9/c7EwuHjRzUzFsTuDsCOkI
ZC/NVQV6R02lwarYbYoWakp931Xdq6p7X/QuXrN2lSuYe2NmPClVCRA44sK1+UWhNjV90i+t8U03
vnal/4haSIPKdoaGLp7EUdu1Cb0eITZViPx5s6AMumwHQ947J5NA02XVTZBilc2J4GtfdV5pp8mo
OZoFQP3+pF4fmXmcnJoZnE7GfOlX+ziTijZuzJeygg8Om4fc0Ot97ovSgULlo9J60VMQC80+zrPv
Oa9lByIUtCuDSX/NrRJ5kfpE4dtzPR1B77JbJai4ujRnGUXulnndYdZZ1n+NHtVu+r/Nl0hA3TuF
FMNvUxrl0teVqZhDocsNhiHI/wj9cB80NF5usFSQOsR0fBgdnxnvl6nZQ17XoczUvAGntcNX5e94
JB2moqd63/TV5cYQZ+YP3mZ0+9ATeGm5riw16NoCMsco6XdSRdMDHQPmShB1DW7EDK9A4icCa6Zz
EX5oll94VaJaL4ZY6T9Gv8X3S4FqfTPkqf5VNilOc+x969tEj2Rpt14Y+7aAryl2w9jTG9uGgZEc
ginv9mll9mt8sLemASJmpNrgnKWEM//847vCr8W0nSnCq8mfnuBQz+1AHvuVyb41Dchiz5hGwFvk
sxfToOd0Qtay572AKigeJ6Jjy5aqmCIxmkS2Pun5PjZGc6vGvfYiKUDWMr3wnaZP261gRsa2aOUE
0a54jX3oyueAIZpZ8ebE1MwYsvBwdTkUsRjFqZvKcnJWw0Da+17SnD1fqp0gpE8CVDEsUmY5gumm
N/P+Lrw6aO/mUc2Z9UqAgS2nP2hDsS0CIMxGam2yTgy38eSF5OPKf0be6Hgbk0hOo6QlQzF8udJj
GSaQUZjBCZLh/r8kJeDuQqk6jHUiAr0N2p/3h3b9msTgPLkz0nF+1y1u4ljPtDYJ/fCk17/V4XOP
VhcUT7vwrZAh/g/KnSc4grrGhHF1QyKdhctikwEgxcMudpofIAhQxmZ4yhQVscZS9nfV1KjbWK8L
OxyzNdW5q3hjYW9xI/coExS8axml8Vj2n9C3icGtaqQXnRRy/vtzOjulC3fJtT8HGsR1tNKg4ne5
hoKEekhLV9Mp1UjkZOgrRR0dsqr2CxqtXzH60ysBwI3ZJJaCcXDm3Jy3zaVBuVVVoWyT5KSET9KE
5tp0ehvrtV7zW1vlwsziFEplrUIVnSbQl/p7oNxG5j9KfrjP423ue05CEa9VzEMhmSvvz6vjz4R+
HN88/g/uD2r3ZDBiIT6JqANqw2OUuOUAicqJuoUNNaaOeuy/L+FHi4t7pxfiRuVUJKdqfBGsaoMa
jP8sFLsKscD7lm6sHVlQpABJAxu84haTagjIeMihnJ5UhJCnLtyn4Rcl7V8meU0X5sb64d1hlZp7
yAlulp2lZhVZzSTH+WnMDWgrNId5DAcHjvYojaCodrK8sbUIJPv9IV6nO4EDzwJ97127BCyL9eur
PJR7Y6Jbu25+lIMzTnZNqtfaycG2SY9SUtqVuJfC5KCvEqlcz++l7cVKWkkDEYQoYXt4DWCISbJD
2qKv+HVljFfoh/cxIgFGOoYq05LiMIvyxoziMj8J0qlGQzWv/f3gPUXWI/oXZOtobzxpwu/7Vq/d
2jy4/2f0fcU/HIx0frE2bZ2fpEbYCLHF4VCdtDpKIuTCU+UgyvL9vsXro3hpceG4q2CIfHFimF19
9sVkI03PWb0rw03YvyDnAHh1f9/g1d1LMEJlnS07J27plL08+01aZB0Xc36qRN3pJGHjm/IhzVZ4
oK9THHPMw9qheEGOA3TQpRnPHzLejEF5EjxUmUgVd5sedRhbUWpl25T8Wz3E4iYf0JFJlCH9Cr45
dWrfKI73x3tjv1IRoguTZqX3yP7yQ7LRC7k6teIUqj2Phlm65QHsLEyZax2XN2aWJyr1N/gDqTMu
MV95QaGLXE1xytvRzsThhDa7HQHFvT+geeYub0NuJTLu5NwIjim4XQ7IUtNYm7q0PJlZ0u3KQISv
r53WBNFu7EsaNShqQd9BomhppQ6mMq7CsTxR9ttpXv9Ar+U5ehTC8bskmD/HZNqX/spZuOXXLozO
H/Xh+AW9P7a5WZenUciPcfSlrEiVVA+p0NlZNdiG1gJEPA6FkwnCm1+Fp/sze2sBaU6ZRVooXyEW
cWm+k40hSDupPHmNhlpy43Rdu22EfPP/YWZ+6JMvpbSw9N7eRGLFKtTyFAgUxEq1RC7X3I2F/t99
OzecGaDA/7Gz8NRmEGo99eLypBlHuazo5vosZTBXPuWJS2PZCjxm/m3LbWnO/B5zpwr4/sXa+W2b
xoFWVaehzpqzmkf6lzaPLYfaDgTpuVxsIyn6d1FQQjSq3pw2OiOu+Q+MhPxbqabVSYuCA9K4GVU/
TfpNwi1WPkEvQZDfTtleSNYofG5MLrSHFL8AeFCfWlZcJUq8ZkFb/2nSckQhzM8d6qebIYvPGt0t
YWMajiVQr7q/pNdnf84Yyxil6ZmH/CK4iSnipolQ16fRqKg4S0nwpdb16Hzfyo3AZtZ8IbjReCKT
T1zcEVmZikKYqgwuHeNDHYz6g1Za4UZBxJxecrH+lJf98CUSWnNT6q2wi3mEHVY+Yr75LjcUH0GS
AtECqFApl1yeRj02mziRrPqkVKVsI+RG4qeyfkqwqh2nEWSY0c0NsJ6WOnnS5ls0qy1SgtE/N6zM
eQxSZDzpSNgDebn8jryGsZOXe31qeQ5vKb43hylKy5Vr+dbKfrSyiAM6s6KSEZLhgomr3xK/wxoy
1s32/qReH9J5LFy8Mws/DY4LKx6tXXWYMqdSWz4qjRfBRaD/juRg7/u+5gR6uwKRuHapGOSIYhIQ
JuflcvLkMkwVwcKgJo4ItQXSb1nyECP3qzWhwet7nsehToVobqada8aXlkizGTSFVM2prv7rhi9K
+7NM3ypvxafemMALK4unaEb6cVDKvDmRP4KoGe5qO0B3Cboc+MgyNQZxnRlrHdfLvUE4QqVwLrgj
rgG7wmJoY0UPhdVq1QncQe8URVmRpQ3UlUfhVci2NLMYm9wU2TSUJhhVE6FBmW5+RL76P15HD2p9
NoI/41gfAZHn/7hHlnYX1+7UF0NCvrI6WfqXPto349sQfbm/72df8dGXvJuY55BIlHz30qH5KuXC
pPbrkxH/kGuU9IDjISy3BSkOpSHAdVWzEaFa8dbLzSKDb8ZvULckczEn9y+35IgAhed5JNfDxNZ+
Z31wjEx9U6JoqavWSuxyBZ1dGlu4yyIJ5CD1peZkJWQ0dmKmiqVdZ6P4UHWQ/iNOH48Pw4B7OKjZ
YOhbQc7qwGnaCrYnzdC8cI8+cTe3yxVycvDK2jCdJA5pj9BD5L82RVeL00HWE+AQSqHXiVNO3fT3
/kItTzGjAME2KxSQxQL3Ok/phwiQZ5evN8nUnZSxi/YCRYB9PAaPAOyjgzdW2dolc2OJ5pPFXUdm
ibryYs+HRd4raZL0J1pD5OcwbYS3ekyNox72CHcKXc35LqYY7E7dOUpcCJuiUGAv06POoSwmO/kk
H6KikBxNEORjhDFin7Re+87la5h5mSl9kISdMQn40st58YVRHRAX6U9R61m2LuePmlXV31G8rJ7Q
r1bsgZzVttTz8AgQXnqoIEpeQXZdn6EZJDMXPUHJcM0tvFDWZ0qR53J/Cnu1fyAH8SLQu/lNrYpm
GwpD7rah92b4yotUdGu8kO8FqcsDPBcScL3kVHlWLtG7iTwmCfInwyny5dKtEm/YabIyUkQIJocg
QdzFCu0urSR0T9aE0pGedmhHllaxTf2i/xklUfYSN4rsRL0AwVOi9bzvUZ5Q0H224x7dFLQNcXRF
ZTwg1lE+RkUXv0Cg0zuNpXo2LxJoynJPc3Rx/KSHk7XrxM4/CJ3+WuVl5zSjuBUI0Ow+bWDDz7J8
5d13wz9Tk4OIDcK6Oche4pQyP66SQAyHU2D9anN544/o8wRfoPM/mLF8GjxAK/KOSOyVL7x/LG8c
kwvTCxdNqRBe7BGhpUzWXrTYe6106dtgxS919xALfbTiOK8C0Hm7U4CdW/moi8KRebnd6wL2lEFM
hpMURagjqJsIWjggfk4iK3YuNI7S5EehAEzgq7v7Q70q2ixtL/a5mnWtURnZcOqMEZWDks6CSd50
yb4Vfqae4ciWtxkzGobVOt734c4QTQfMp5KsIcRuTfr78wI+M6Dxy9jJisSpQziZ9Y5amw4rkYu4
Q3pgrP9Sd1+5/a9jDJiU8Li0lnPIoZS7nHFjtGql7iYOWCRQgfI06aBVVvXv+wiioDlJovCAAex/
acVUgtQyI3M46al27gLEmFSabv5TLXrN31bW8cb0UYpRwb7hr/Cd888/XCW54TeQHerjKWzKQxho
dmV+KcejSmfB2Au2ZE0PWm25GVomAdVHxjpagZ0bh9r4nYFczapkf/+TlsEwvpuXIq9+MJlkxpZz
PA6VpxVlOJ18T+V52A41vGtJ8xCOXMT3TV0vJ6YwMg+ey3v5PLWQFVKyKZ1O8awKExJ9b71cyTb3
rdwIOriKcEc024P05RW+mONOywQ/rKRT7HfNNknC5liIam4Xptrv+1GQzyPlW2gFfX/nl4qx0XvV
2MDPZm60bupQbvaMp9jKs50fpOVzkyfS3hB7wwmqFhWbQGqVswUV3ErE+a5benmdkKnAtWhkQoGJ
L9uFuyJB+dyMlNPopxtSBuo2QP73r9raerHTDLsanchG64TO3nADRU/2bZrPXWUXa9m8G3ti7iGm
2IQYDDT1888/7NKpzUVflzLl1BCKZsUXJJAqaw3ucR1VvdMNz5BAFgowxaUR6Ki6oI5S5VTFb1C0
7KKx3iY9EjDBWpwyH+DlxNIVzftrxpeAjLq0FCqQXTd6rpyS77pwMLblfoz2WbUj/SM8TLnTHzTJ
TteI/W7sdlJ20AkCdQRtsCQQivqQ5Qwn7VRp+sNYjqqjabG1vb/Zb6wUHmvW65lRDejyXg5NkftQ
HeLKPDVSV22MuEnssaqepiZcU+S7aQlnQV0JvgNivktLqtwl8uDL5inShHCjGWGzUVs13Vg5Pe33
B3Vj5mguE0EAQ41C58jC7YtK3aRBZJgnoVTRjCb7hL7OsKZlcHNAs9eDZQjE0dKKIdRKUwyCeUpr
pTp2xGsh/raNvjaQEJ/vj+jKFhHizKZMmZgXP5n4y8kzBL9IijCxTrUs5ufY83NlJ8jmwKGmD2dN
0PCq/3nedCD+QVHMXSCgGS7NhXS6mIVhCETFiW1BcG15PwylR4xr37eprcTTaSx3atvR8FTafuXt
+adtJyB346+gLa/Wkk+ZJUzf6SRAQS7WUkKeNay7xD+POc3PU139jSd/jdD1/aVxccIpPIgcA7q+
gHJB8H05YKNp85RmoOA8hl85k0dNdYVv6KVmNcQpybRT1KMWfy6Cl8wfHbl69mXxcdCdyrRWArUr
p8aHADpm4omGwT0uFlqU0rqOcGvnRo0OQZiAb6+agn4yI7PjUFk5KDeskXzhD48P6pHLfgfBk4SE
DtvoXHaTzRYHztRtRDQyk+39/XvTEETPRH64YtAxl/OL9yritvKis2kKj9PUH6x0+hWZsWP4a+22
V5A8Ni8Y8RmMo0AEwuvq0paWJqpJZ1p0DqPgNBTf02kvdq9tsu+GXxrBiajbkQTlOaDuiUQJODXy
wnaFImL0RxeS0/2RXzEbvn8ORMEk8ci0Erxcfk6WttJYi118Hgk49mEdZYptWX1hF33wYCFC/GkY
UNiTLVKVkZTTsKfFwbHvtP6RqQwcX6tXuwevLjQcsARScu7pmYnSZnfz4X6mUwhBsEGNz16ffEbS
xo3NdjuKnS1/zivFUfJ9Ri2RiKUzxQCGyMlO1kLz69fQTEZDUkSk0EC9b6maCpVqEjQw4p9z/ZFn
00sUn8t4H6jH3DjWMttQoNAvxiuPsGtHSn54zorQ1AdY8b1Y92Hk0H/4Ji/5+EzMZoczv2nxtw3W
gCE3nNYsskluHdgU18MiguwCX6w0QFrnUDIHp8xEnjqdKWxWttbsDBZeC3FsPCMFhVmQfeEsishQ
Pc3sk7Mnpyjc7SqNnG3QHDNtrwgZ5A2jk3S0meeDLTXhpjIfu+Q/cF6bCkSMKjynXrxyzq+Knex2
8lvc8lAT8Dd1MXI90ArNa4DfJUHyannmscur31q/0zLrd1l0zuh5tjCi8v0HsZomHnf3p+TWxBMQ
zqx/cx1y2YMiCH2md3mQnrMBBKI0jONO82Fhu2/lhjejqXvGx6DoQeJqcaSjSM16KW3Sc9oljlKG
x3H6PKXRq5D+f40HwAGdn0DvyBZdHtSOglUXqDrTmeVIvB0bf1jZRLcOBHkvetSpoDCWRVgWSlOv
yGGYniswy07d67+9oYWkUcjWundunXjQZ3S7MHncBMsIME5AhLRlkZ3HvQj7Qa/v4vEw6Gcv/NTK
J2H8XIr/ftrh4AG5wPAAiCxp8gzFnNIUYO457mQNoZVOsC1BOYry2/0NcZVF5JQjF8eVDXmyJC83
RGHl/pirUXZWlc/NEVJokSSW9da0T1H1qZLLlWHdOPcX5hbhmVdFxpSMWXYWtZyW+FHpNm3R/AnH
AfHQzqoeFNNfU+2+seexycObvD86UEvVbr2rJU+asBlJf6Y22Wlq4WjTOfxnECYeBGZvlXNFsADx
/dKpeV4qqEmdnf3QaSJrJ6Go+0bjScbLVeQ5eX/l3jnqFz4Uc/yBb5uCt7moMHiZGUGynebnKJn8
JyVUw63XxN1JrrNhI05mve99cdg0PqWjqpDVXVnJsmMIOvzIfjzsVBKmTq4h8lAJSr2DcF+hO1W1
nCEq9GM5DOLMbRts5F7X7CiI8kcxraWD5fVQCPmoFGR60+4q/NUutIZxWxRjfKyiInqqy1CzO3DL
b4k0GY7HpACA63HifpB9itGp3lcpGntdS4VJKJuNL8jBA+nU4kEmperWUwWNtNG2+/tTNrvw5Ywp
VFpnmXoe3ksp0UrmtuGH+XlU03SveFK2E9B7cTSDtOaQJtKuq4zqzUratX1/nSxmbyDvTCRO5Xx2
JJfuMJgspU5VXkAtvc6q5HSSvDenYx+eB20fV9GmFOfrrth1aXu8P+pb+58mCsJk7FJtXpguBHMy
yybKz71p0rjxpQuLszH75JW75ZYr+WhncYHKWivnKAvmZ6/cKfFb5oqqYBveN3Pmxex+NWvUmPN3
L1fzo73F/m9oPfVBXOTnKvxhdp96qEqthzgh28XuuT+FN64akigg6GYyW/42X94fYq8c0VAgJFZ2
LuVQPXZmSLbfREWsT5o/9y3dnETo3cjWwBd5pZnhdWmeZCmDUrunfNAck+qoHgXQJP0mtfoVqFC9
ln17Z+JdTiQpYHoviPngAl0snGB1BJ6dgIMMNlKB3Hhgm9XPUP3cy62tJdHWTw+mFu/M3Mm9YNMT
cEe2duBVasfCg986RNlyuGmsp1FMHvQOhQoNTIH5+d+nhnwF0T9LMRefLhfBaCcz9LQ4P2eN6RST
vquLeDOR9BfMfld45VYsgy90waxs61vbjI4USOMInMjWLbaZWaZSoERFfjYBZ9dd6gTZ39D6rSef
I+vT/RHe8k8fTC1jwLbIs6qS8ehapVT4Z5iVpKR/NnUgdsokV1u6xxGpS9J/ZSmdb66PhhfX8kCx
IRPqHMc4ZK+T3tqj9FSUxf/h7Lx67DaCbf2LCDCHV3KniRJHGlvSCyHLFnNoZvLXn4869x7P5hCb
kAEDNmBganezu7rCqrUOY/wlS/++vcitE84UtL1wkyjMD6/2M9WKbjb7uvSjIHYr8aFkIDP9INvJ
UXXi5yF7kuvfLi+zPFRxaWUv0FJkb65PDumOWpldWvmzYjWQ/ohLYeS5q2hC9zJkQx+c3kDxNZ2l
czTO46WNovIknAIeAG2Gcs2M/54Hpzs0Qm8vttJnlyKo+ovKOxsoUX64vUFb/hryEOr3dKd5rNaR
syMH1Md4KoLR6ZnByfM7O2MsMCyl0B2jeg9aupX5cO2XKj+soBRVVhdrzjK0boO88jW7OSnDpzT/
mhl3QQCXxAca/l35vbfDQ2UDad8pDv6a3Fi7HrQqEKsAlozc2iof6arCmTjnld/O1TFIH8jvP7Wa
4+mxfRRq96lL/4bxwRzvx/pFZJ3rfJyzh8nIPFJKouLhIZLPUorWw3DfZxl8mPdh4ubSHm3D9hYt
5Vbq6BTT1/O8kT42jiOP/M4+7M9RPZKqZkwUIBEwe0mtZvcR3tod1VFcWsOYntVkys+x1jkHGifq
znTxZjRhcXsYdViqq2v4gd4JpUulqvL1KjwK5dIgvh7eFdZ9IXnzi2ZNqI08pz9un8v33SWuEZoi
skqvhoH8tQOmrjO1s11UvhwrJzDAJUPW4d9ZVLl2aPxTV2PuidH+lhantEDz1w6fhmHwhmrmzZK+
hDDw6CK8VNLPRktde5f8YMuxMLxJd5ocTQFefn3LK8jzTXnsKn+ohm/EV44nNYxb63be3qkVo/xa
agOk6SX9KHVlc7q9O79eyfVR5ktQu4fjZWEAvTbf2l0h2YWoIKGbYYcTY06lLLHD7qtDlP44CDNY
gPczSjCc7kvfC3hxnF5r7tokUSt3ssLqQdab8M+q6GiIcqD6x1HVq2HpnsAimmvp153fvPj1d795
wcvibUCWr+eOzUQORaXLnCN1ui8NBNhF4CYFwdoQHvNPmvkQBd5c6x58KDvP6uYZ5klFkB22Y/zz
6h1o0zG1EketfDP/aQVPkb3QK79k1de5tj06sEfHdBW7eXb24sb3wRyndyEoXSgXFs3J6w8lskYU
Vs4xjgFUweVgRX/nu0DoPSOrF9UeM4dqKD5V9cO5dPvPTfAUDrbb19UhSS559qp9tYzHlDIhUJhD
WZED7Tx7y6t2/XHJNQAq0OEHQo93X63TEIHeTkPlj3p20vL+cy/vsbNsFEbIK6DupaKEMgWX7toG
jKJyP9a58JUp8lKg8xnCt6DR7+L8MQrhWLImT8h/lMHO2ra2l9LPgk4Df8nw9rXdvNRsFCsL4TeG
Q4AcdYEnGZpg6ivcxWEu52G9jwZvFN6DvB4ti2tb9Sh1kAfWwi/QF4pb/alCsdBiJFcK8e6iulSJ
9KAGEPs5xcedC7q89e9s4+h5nkk8KAVd2xbBPImRsQ/fAYfH4CqvpCVHJqCmxHWYhRrFVB4aEwrD
pGmyYzHGtWdPQ3NXNjW8jejLubd/0fsQlQ++RFPUwGnXr/PYAOdgTIMsfK1QPwG7ezH7gv23fpTG
hAJxcbHGPUexfMv1HixlG4zCcMiZvt4DQ+0ZhR5K4fdNcrQimJPN6m4afGqlqpiQxwxdqu1eCtdh
MaFSE8w7a946bAyHLLW4ZRpFX/0ArQMJTouBw2Z2hEWZ6UaZyUOL/sfeWt/HfkwpvzG1/JQ3iWbS
5uWcKrBt9+X8bRwTXtaf4ZD9DCvlfrZqr9aGx9h0PFmf3DHNH5pe98LI4rmXz5NxGas9SMnW2ukG
IKJJuC6/o8XqUuGI1MqEz2S+K2cyip0wIxQ7O7y1bNjylhIdsCdi3utlp3oGrzIJvW8G/bmpVLeR
nX8qvbowk3u8fYC3XBaFGLAxywfV9TXZji5kLR47p/btQDoKufLk3vaztnbHnBLM3Eufy1KCQlOk
T2Z0um18wyUDal20aYFAEbutnh5Ky6UFMVcNiOZzaf6YrJ0HfWMfSeQZ0UBJmFGxtbuoVLkY5bmr
fSYXJZUG+PykZk/hHr5j41CA1AGn86sgQtPy+nPVzaR1czfXfgb+Xc6OE6yqqBXc3qtNI4RS1FTp
8wG9uDbSyFacVeDt/FmvPRHBDk8jdNibJtncsX+trOvfcty3pt6xY0nen6xM8mTtp1C/29F/+TJv
7KzjgVCORTZgZ27v7AByjbB2neRcpXvOaqNri1+mParC3IzDXBc5paJLhqRUOd8ZfWIIDrSeSmuO
0CywB9eBCBJywOJMZBW99r19vv3VtvfzX+uro5HFRToIxIR8GOA9TatdEH/E+oy1wnN529QSIK7e
hYVln5FvZggWuMf1ASlGPQ7KJms4IKZ80oSUnSW1h/STxnw2KBX8Waq86BLmTyYgmuNt61vHU4Mv
g149bxKaCdfWwZiUSglk35/qF5Dwp6xP3Hkqd6xsJJ7LFBIwkl+E/iDjr81IStF0qlk1vogVpoNE
fyo19YSswoOhdicnlB6r/AKNxZ1jdodk1k6GIV1ur3QDYrL8BrqSv+jh6TRc/wbVgnJEsevGh570
a2U/GaBukdI8Tk7momfTkXJXhYRqg+qqVlO4QhGP0qxdojo89cZnJdpLxxeD7748wTtxH2Qu7/in
whLpXjh7Gl+S5vOEULw9PWv1dzt8UWSm7Xe+weaXfmNtidHevMl2lKhSBoTHl9qKwaIudSfTz9Vy
7zxvXZ0lJfn/q1qHGZksJcSajd8Grl58duzZbdUvxa6HeF/Q5HPSxKSerUF6t45ne7nSo46hQZ/g
HKp99RhGdxB3uI2iHydjZ/O2F/WvsdXZifPSyI0QY6i/O87X0H6l9aZRfLt9Rrd8wdJxY7Ic6Bzq
1tffaBQlj+I4tb4g/peLH73xpQfvNIxnOf2shg9p+eW2wfcXc4FbLXmzQ76PFNHqKY+1flaNUCqJ
SoUXD8WhMYQrQCyDTHXkS/qYdOJspLFrABf43TE+iBCXrvoyJgMERl0P19lTGMZpSakjc14JWJK6
dZte/d09BeIOZS3zKYRL8IStPl3YToY8myZ5cvcy3oV3nXmygrMiPWhZj4rwDlru3S1bWVu+8Jtb
lqVSl06yUQE28pWg8wY9doW6h698jw9czBBhL2Bjvp6zOihW4QRJ4NiVjwr9MidgCi+zxP0YypJL
jqF/HLQE9DGJ1CW3i/KsSqp0tLNOO9VT+8BDJlwqC8MhWlqGt4/Uu3u5/DQgMUtWC6hoXRifsgRh
jgTZ2CYmm6mKk4Y3ywx3aOQnLdwx9r78cm1tHfh0wgjrrsFaVjFZBVeonrQeuhVeWtpPctm7NaWg
Nolc7q6wlMvttb4LhFfWV59Baoc5a2er8g0pgOvLnAMvtqq9juRyQq/eCayADqGyjWMw4BG5PlM2
0YHdB6zRzs9zdUmMSy8xEHSX09iwdm7Lpi0KaQshogK1zuqVkOfELKNEopxlTQiICW8Mnuz+sZHl
iyiTzyB+95KmzU/IfD9SECYRAjWt6+Vp1ZR0zpgK32AgnBHKv636kxiUY5WipHSoLeXYTEO79DCO
jGH7t7/g+zxq2VwEB3hFIBKkt3xtvZhgbslrPmGkw25e/gQSfSj19nNklP6YSE+9hVLwEL6Y8x5b
2rs35ZflZWCA4TvqW6vQay7LXDHSUPitkM8t9CzS97pxztAM3d1e45ZPAimgoLWBAAoMetdLTKIa
Xo2axF/O0CIMha15kV3T+6U7s3Mf318IbjNYefiLFtrydfG676Zet0tF+Nmczd5oCZMoo93TSds4
MpTLfhE/kVfR9FndCCnLTN4jS/jR56ZL3HK03SE7wzw7RZpnBqdRnOz8OZP+uL2Rv1jWrm8idjko
oPV5U5gKuN7JsUW/Vmli0oJapUEfEUEaIwFOLFfSGVoBle6bmTDfmg6HgUF5hsrQLXBspqrlPnsF
LQgRVlhXL5oejce6kD/PsHFeJqSuvEEe8lMuiZMIZKIYXX4p9TB6SidLg84jG+Ak0PtTXNuKK1lS
vfPh3kUeUGww2rM07IjT3zXs51n0tpZFpPRafUzq6Ag2/VTCvPqRelSHKp2rdv3x9nZuHRZag44J
sxwdqXVAboB5Tu28Iv+eHZCuMgOx7SyLnS7TL8rz9UeDThboPp1vgv+Vf5GKuoTcoqx91XgIo+zP
cWo8wJkLZy5lhnNbJQdTcqDUGQ4ymnRhOD9HM3M6yDvY8Q/NzPmKTJeUXkVdMM0+VAPDsPTrKvHl
9n68dwgaSFwmrKCiJqpdv2Wplld0MPPaz9NP8/gQvgYMvCg7857vn2eM8LZT50ZT4x3vBH3TcXZs
ajdq8FG082MS914X6ffUJg9OtDPc+97zYIyBCQCpTMfD6H19X4rAYfY/rSnkWLKnpuIiJwFByh7x
9KYZ+i9MAC7V+3UZPWq5Omoj134L1cVhLu2Yir0mXxjv3eOY3Nw+krVFogB6/3UiW2uQhYy6UvuN
eh87MtQsFwTM3Sz8M2x3Nm/rStIbYHCd+UlK9isnF8dChAmMLH4XS3/nC8Fz5EaIyNd0sBVqqnL1
pyz2sGWbRmkTMJMAkJJJjOsvVs5lCOKZwofVnYMADr8+diH4KT2NeCO3zmn39+1Dv7WhPEn/zyAQ
zmuDwWC2VT5LbKgUSJ8MR3yPlPZQ1SJ3rXwomLPW7J12xKZJOK0pR+AOCK2uTdaWCItkKQSI9E4/
Zji4VgEmfQ7z3Tme5U+tfQ9MbNBMwoCwHJhrU5ChKzR5SPGn8VtMcOol+klNzYNi3EW2cRLyi1Pv
kdpvuVWwRaRVxIxwl6+WZ0dqqymlaHy6uzT124Pyu+xydM6Zz1wGe5eSJn3X61Wh31kWujI2xEwv
SfFtbC4ZyGEnOjJxeIzCwtOjverF+7gUk1Cx/Bon5glevumbvMqW0kSfaq3x49C4t74kZXdWXjIo
H6EG+INcZOc53DO3/P835pow66wg0BtfbiY3gGG9F5BfpMX3WntS1IeKBPn2Ndg0SE+KvgkQ5nfI
jCwsLamrlIZyvjGfQju1CS/s9Iycbn5xhrE9li0NhQCxmR03s+U8CWWWCgBNKbK266XatZZA9mSy
s023RE5RcwqtJD+UYZsdbi9y62QuIwnLIDg9sHVy0UdinOogbv1sKsWxHdTCtUKc6G0rW8/oWyvL
r3jz7TRlVlLZSVrfzAI3ToyjHr2E4asOv81/MMSbs2BIYOZbtynMtjecNuhav5aFp0rRQetfY+XP
1tkztLFvqKI5yzgFSFHAK9criiunTlsr6tFmT+ajnHbFsxWE6e82oxnVWoZyDLSnFpjgylf1WTBE
YQ9dMy73FUyDP0cIOhnR+faubZw3qj3LiAiUCMxtrjLMPCucWqus1u/jwqUf6bJrmrJH7bHh4wHn
MYeGWAmHYT1g1ct6MDlx3vmRiSym1BWJVw3Nzx5Q1SlnROexGsxmx2lsroyKDMEMdQ8Yta4/U5rk
qiKkCJvxX230QcufpXgnA9k42yRYNMVg2mK+3F6ZgM2vGW2ANX4j0/zIBkM9SBWosQ5FnkMD9GXn
iG+cPI3uOHkjXTJY/1ZnAjiEM6mR0flF44jT1JozvBUw090+ElsfizsEIyQ8SjT8VkfCCGYrMNOh
o8AB7UpQP5az4WkviqhOdla83Da2lTwyQoFL+4UCY5bi+jM1VS9HYWwMvoMm7XPU5sbBkWrVZ1bJ
uEgkXl4kHMjShKSeMjlW73vV7E91CjfK7V+ytWyA7Mz/EYcsbBzXP0ToCf1HKxl8pTWLsy4BWK2V
8WC2xWfVTD9MHO+dE7pR7gUyRBmJQUgmLuAZvDbpNFXTOLrU++Yc83aChDvUShyfnCpt6W9V5XPX
FvKB2EJ65r2pHvLQIbeWgVTLlrQn0LkRbF79mtXTI1GVGPvB7P2xlauDhmD3sTcdyYPOoziMqRbf
d5XGlEvXdPdKH+5BMjbeXOAYBBOgLBcOtJV5R7Rxmef54Bc8tFZtf7OapzY3vbn9OYv5EgXynvLp
5oLfWFw5csaUHHQbsZhFSFT0X8VrGtSXZc4AqiXrcYr+vH3CNtwFFUNmEykv0d1bP7glUOAiMMvR
n2E4LPzBGd1gokixpxG64fl0ij0M/THS+n4iRbN6w4C2evQTGGM7AeVEOt8Xypfbq9mwQvsOFWmg
qxSZ1mmeDWCpztRh8hFReUTCdjyEenaU2maPk2HD6/HaogsHJoxxuXVlTh7acIavZ/aT3pTuoeFu
DqJSxU7g9d7K0txGBRcPoPHv1V0U5jAJ+Pd6X4pLAGe1q+/hcN5vGBZokpHLgRkntb++7SIKpTAM
OG7NJI6OAA9tWYmH8N2eW1mStOs0ZzFEDEQrmdhurdyaEpb2ytgOvjw9SVr0KEqosubkZekgqW41
fy2if4LhB0LMO+/T1goXBL5JeZO9NFYXSgv7SGEebPTrSaDH2DJ9V3qt/fP2wdv4UmBxKb1DDQDb
5Frtoekl1CcRwvTl8ENVJW43/3XbwHtPxFcCOs5fh1yeDOD6Qyl9n9RmEcp+bZXDsUpknWzfHD+C
WDoU+aIXhHbGcRyMfOcx3DJsU38jsQJJxJtwbdhqDCVL51gG7WtDT3MyR/RDJG+UvbinH53tMYVu
fC96fnwpBrmoya2bQ7EdpIPeR7Mvxs6Vh4uZ9u44nW/v5nJxVqeRAQCqW9zhZT5jdbFSiilc13z2
y+mSN39Fmo4A8IelLGyUO6beO1gm40nsqaahefaOvW6qinHQnHoGrG2fxqx/mQfzMKCvY0nz3e1V
bRxCHe0oCqVsIMydq2iBymVtx3Iv+32eOZ7VydGhrkW1c5U3PhA9GOb7oDYg317T0QRWBsm7M8p+
mA9ekflzKDxrj7hlOc6rDwTYFnpEzjw8NGs1xDSupTaQNNkX+XGaUbNGjD3MUMM8axqUd3lwVOXv
t3dv40OB9YJtF14aiDbWNIPgW4M0NSTZ70YDIYUmh3wxGWY3NcVdmzryzsfaOII06qD0gZ4G9vb1
pHWgCF0XplD8/Lk2Ck9Y1ilQHmzgJWOxN6K+ZQsWCdXABZLGr4EQZac6VROYik/NOI7HQzPGXpxG
Hyr1Yfh0exffU3swqc6ULtTJOkKz9K6u/YU2KV1SZ43qV5J+DsanSAqhfKpdE1azSv5ralwYf2E2
UE56UT5lfXCUo+I4D9VdFynPVdif5MD58/aP2vBhb3/Tmv+sMxg4K8dK9dMqPs7xYQxOknnf6ufc
fu30dueCbDQMl8oXhS9QpHzd9VzTGNkzrbtU9iXzkoW5G2if4zo7QMdj5c+p9Eojj+mm0+01blx+
ngfkQBaxs/fSjnFZ60NrFYrf5lPkDlY/MmYWaDvebOMkXVlZLtGbyomV6701N4niL+sqDYY3lBaK
/NkL1cnVkh2oxJa1RSsSR0BSwlDOtbWcalSUil7xG/SE4R1XgydG6cb2kDc7J2Tj8i8pz6KhTIHZ
WFc2VCOt5CDUFT+uraOR9CnsykkPJS2IwiLbK/punEeqGireBgVejcfuel3CGIrBmALFd4bmEJjh
M4PmifFZ6b8pEuo0g3/7aGzkdIR2jC/ATEXfjvrQtb2httKsyOiMq9S6RP95Ln9qResVynRnGMex
lE52ALNn+uikzmMfjDuH5j3rHf5t6VOgobQEs+snI7HazLRDwf3L/56S8M8Jti+o3u+k1ryvLM2d
gJ6ktXYmcjolivy9GScvNPs7UfowXL3Gp+ixemFK8/a2vB/zWn6Wgb/n3iwx8MpVdRliFsIiry/b
+qBl2NQ/1ravDKfM/pok0TGi2EpLJf2nc1wkvPsa1Gz22kP/2cj/wEb7mDDOEjh7P2zLgfDDwFwC
J3NgFll9r6yA7h6YEPtFXjGhRZGE0yGJK9eyumPY2e6kw0yQTedmV6Vlw41YhCqUYBdZd8i8ro+K
IoZMb+1B9bsOzbhe6gVAYWlPsWTrujFkApsJLAXLHNm1lWEwlAJQjOrr4o9xSA5GM1Nl0E5BsUfz
s+FClr8PThfE0Xtf3CSxFqGyrfrFrB3SPDyAaICjInRjWCMq+3j7SG1bI0q2VUJm8tDrdeXhqDGo
z4fLE9s6CSN2jiHTcKcRDjp3pJrwUxqi4vcjCQTYYKChjfQLCH1tNDbNNLKsSaUx/4dRWAfQqsdO
ehra7mwWewWZDVwZrwvZIuHzku+sZ+j1OupaRF9VX5HmY4kAVAf5gRlqx1meDgwfe4FZXcz4OYy/
O1Vy3w1/V8pl0Jidn4adC7x1iqhZMM1Lasyc22q3R3NQxKzOqm9Pd07z59B/TqxP0x5V96YVnWqC
BeSJF2flJZR+cqyxhVFUTrKPSj8+aXVeng27/StwzD3Aw3sIMj5pmdaAK4qWwbsxlMlM8jLFY/l5
Q1G6PjvpCRTwyWjS+1FuPoXxS9H/qJxj2+nu7MhHNWsPWW7x39bBEnt8yBtr54bqSzYhk7WvxXjm
YhiLpMh0v8zPzjjAbpG7xvgZApbb9+Y9lh8s0FtDq00OA0MrsjHFkP4gDWApwvQwdaihOuOjVqSf
JvsFLoBauStUpDfm7I+8kXZ0ZDbyGqY0CTR4l8lu1olnYvVzBXhN9+ciCI9xW/aXIKllr9RBd99e
7oaTfWtqDeNAiTOWRTLqfl7Kj9KYfU6h/7ptYuvLLaMCYLoABZJ3rpwCbMNVHuu6Lxet8dKodF/z
oZTuRmROT/p+gX7LHp+QIg9ZITNzK3sF6jDGwO3x+6k41kZ7MK3XytAPYbvTg9rau7eGlh/yJgJV
OjlN8AfsnYBVoYjdwfZvb93WQeCqg4fDwwEcX37BGwt2V2f9qDaGT59GoN9pAZXdgdhsXXNq8//a
WG0XghaVJee1gYHxOFVe1Nw5UvqgBM1pku8qFYTqXD072aEbPzpGf9/VH6rudZBPNTMIt5e79eXe
/pTVhsoLg20OxoAXMjuWauMtmxrDX+/svfqbG8sjRSAPFTWIruuNnYxmImdkY7MMEpsCha1XNdkp
mW7FutSYiepoIi/j6SsjjikEs8aW4Qd5m2VuqjTEmZVB1dGq+0MZaOGjqvQvvZ5bGQjn+E4LGEMo
O6t6tPVoD1q+ubk8zEz7Qa0Jwvx6ybAhBZOAQssvVd215ocg+pgFiffftvaNnVWVLu4Aasm9Y/h1
Wrl58k2HhauXdgKNratHV/H/FrO6GGUXFmFUY4SFNPqPwd4D+m7tFjuFvhTkoEwurl6BwAE1Iju1
6UfOj1qZAfx9nbWObO/nbx95egO/3CJMaZRUr79KADFLH+sFdiJoUhokE46oPNXHMo3FE2M2e+va
KoosVUbaK0ysgdVafR6rato6kWPTH+SvagODv/VsDQ9FUzxnUeiZsB+mk/kxNs+J6eaGdbHbu/5V
TyH+OBZ7rJ4bm4x03v8+tmjsrUtrnV7OSQG/kB+Q9eTli1QHB6t+dqY95P3GcbkytDr7Xd3ZFZgF
josZujQT4W/9/Sebg0KxY5nNJxJcFTxTetLyHCzfUR3dKqEc3fhG8HL7sGx4LQ4JOSL1HCAw684F
ZJWtHVSdCX3DmZ6wG0cv0MjuOOGNlrNBx5m4WqaHYL7jLuurNjImsndfZMn0OBjBqwSJzaEXIIus
rJChM3YiqFB1o7pTets+p3MK7ysAoPT0++ulDAI2Aue5gPyuL4cGUnIq+8zyFefVMhDONE/iv3Rl
AHcw1gNnw8LKsX7/4mEchNVaFJHvIDHR1Ieg2cHwbZ3ztybW6+jCKlVKTDgaNaNI+d5VX7oMxL6y
Ax/eM7QkhW/ihUiJRkYAhOVr9dc0sg9z/xp2ft/t9Rz37KxfNikwZbvrsNPczYPxKQ+n5yqO/+nl
nRBr68S/3bmVGzYKO+vroLQ48QzojW4T2TD2//wPx+zfE7COgeNhyAKlrCw/kelrIlTVx/d5cLht
ZNmS6zYC1Ty6jYT0NCU4ztefxurawMwmh0Ib+mZHPJLqmemkHetydrwYLHsUh9Elstu9Ct/7LVxm
/EFBwvpCMLqueM1am3WoS2g+6npelHywaHIiXPj7q2MgD2ZMwm4o21buT0tGzQr0WvPt4bsFGGug
th4/psFdOxz7cg809762QfLD28UEMnT9RFbXeyk3tegtddR8uoGMkCXxUe2y5qjH1qGCCHtu+53q
7/vzjkH8Lf8s2eFaM9AZx5oGjKL5w3hMOr8GZl9k96Gzp6j5/p1a7NAeoQVONWrNh6yFkCuWdLr8
GrSNRwpou1qo7MGmt1fzr5XVpariwQBIr2qwefSu0ZyXwvkYwiMz7bijraNHX5MuNORVlDVXz27W
5CJJIAbydUn28rJz49JwA3PHyvZy/rWyimjCUQgjb1kO7aDTkD7XGkIDSu0Kcyeg31vO6pBLETl7
ydC4z+lzu+IlEn/Y1rfbF2nrBJgL4TjJPy/eOh6cpzk2Wo2LhDS0/pDkcf9hYerY6QttOSMycQbM
SZMJEVYfpnS6IVPnVvc755MdfjCYPXxxoDOp1P5TKGnCjdVx3AnZty4tTGZL7oEvktc4FU1UXdKj
KuDDt3i0638gnppz6EP76YCg5en2Nm6dibfGVh7CDsYmSyqJM6E+VfFXvbqLUC43dg7E1pLg6l8y
SIhyqMpd+yGpb9sZuTndV4fkD2M8zg7qaY+KGV1a2gi3V7Rl61cBHkEZZoPWn0zLRNzhg3SmyOL+
m1nmbqj9nbf9Mal29m7jCHL0wAkQZ8qQxS/X4E0QoerhpNtjYvphMNd3Q4ZsSJKl9e+vZ/FyDIyA
WsLVrW5tzWhY3YUpYVfRAfLqDb9Xaq80IYCUguQvIw6/3N7AjSMB8BmClqUbTLV/9bGMWU9NUK+W
X3H7YGrJDc8SxkNGq90zJvnyH6wBYvtF70odb3UA23SA2rPB2tQa0Cf1IZ3KAyIGY+eN6mz/ZQKJ
2NPnWFawCjEWKkmElCBM4qKt/HrXxdqkz7xSkmB4WfPm3JWKu6Swn8sg+VCHe33eDX+o4kWA+DKi
BU/jao0CEXYnbwzND5ThYJbf82j05nEPqLz53d5YWX23QmtnIUr8hjpftF5xiy5karyH+GPnHdlb
zmr7EnlMjYQJHF/R5+6UK+V3c8hodAViT5lsIwkH28GngkoAH6/I653ThqjsklCHVnc867MvTfFH
EfYPBbWSrH12NE+dSlekxaW2e7g3P2hINYYeWlVznnmGENpO0res7d3RYVyFib6F/XQ9dlioeS0H
VaCBvXxqneDnlKle/ByZ5znwq4Z6dzqE/+GGAA9YmkUQusBvdu1moI9gtiivKMFpqmvJxalPP+XT
PxFkJrev4sZ3pYAD6dTCoEmxZfF3b/wZ+q+W3EqUcibp2ZZ8Oga9uZP9b5zRKxPLT3hjIpmnKmm0
lux/nuOzXZh3FP76Q5BAJYC3KXdWtOGhF+TqgtWBYJxX/Npc2A/wo9gB704Zhw8O5XVXK4I9Hpyt
fVMVyvYWdC/4k9V9sNF8ids+NfywTYjmE5rO0EPscupvPGy0OoiqF/TBojBzvZjGJIif+oIat35M
mJ/PCvg8pJJm3qs81ufbZ2HjnC+wfcahgQXR1FrtXA5QNtMzKsyB058ZGvKG/tDWfxXTa5NFJxmN
9fSP/2DxFwX8ImMBqeD18ipnCHu9xOIUqq9aFKX3Xa69NnVreUxH8AZlcXTXT5LEKCgcsreNb51L
WEuo77PB6MusjAuCl0CWWu4Ygq+5+m3sIjcLGi91/NuGNj8iMz8obpGWMZV9vUqToS9Tn6nkSW12
bOV/Wu27Vb+03XAahp0N3YAkmNxjKvccGZCZ5uqytbaVZEpKqc3up1MyiNfQbJBS+6csco/alddI
47kJg4/023fu3dZ20kmnzYsOOSO1q2HFDvxkWDozTERmgVg2Wo7qEHhG63ywlfjn7R19r8GK4tJb
Y6tv16Ipybw9tEcmPJcxGiimLB9zI6serV5xfiiANy+xFpsfnbS/7/O5epKaLv02oat2ihR77tyA
0DX0mlTdA7Ft7gOtWJX+MJDS9ZlOokEZRjtDi0WUP6b2mxp2MAXk3/Jgtxu7rHL1MFGzAAkF9TJi
iuuxtSQQ4n89azkhbDAfJOUQFNalbeGCVNyoEC60wv+0Y35Sle+3v8CW/8P7yaDdTQD8azmY1p6b
CcyN5dvlcxhBA67e/5d0T4NQCIgerUpK4KtAIDOylooq9a0gfygBI3Z7c9mbtwWvw4QcokAgB5Zv
+eZpmpQit8ce3RxZCs9gje8yB80SW/JSyN9F6NWjfBfXg5fAdnl7/7ZOCbNfxNxQo/HpVo6dohoZ
5nJbyuDIvMVBaSy31e+hZtjxcovTXp+RN4Z+bcGbJTpZL6U9jG2+GcGS0HuK8SgpVE4kmPDQTHa0
nWrQ1sEADwFQCxrwBVp6vaWdVk+2UjmmX1WGKzslE7CBm9b/oXAHZdj/mVlPfivtrA3JjJmotuwP
eaMMl3EYf8BUtPMoboUTcGczA0g4D/Zh5WkkGGMEVULLb63QzdvEG+rs9PtngZlTsOekyjDYqNdb
Ns0aw7RzyF2SwE4OjQdUJlfhrSik3/fRHDe6F4yo8XHWgLWpGiOJcM/0LfmPgcBorh8CxZ2LPSmg
jRfvys7qEATtOHd5woqy+s6yX2xYmzorP1iqP1ndTrlm48D9a4txotW74wwd+j/LgZNbzVXHi2Sj
CK5ffvsTweSx4NJI6JiwWC1onqLegfHil6OAVUgrYFKP5tpTaoDStWrtsRpvnDqgTArHjf4n8w+r
UMxpFTuwVTJk0f4oFRMI6KfbC9rctTcGVgtKwnmWA3rryOp9TbPnRot4pO5u29jwcSyC/j51BRhm
11X9FO7rppoKyzfaO8X4Wc2P6Co0qbPj4ZafuvJwV2ZWTlzvNUWqO5aSmXFwNOoyPTs5xduiVGKv
aabvXdkZd8IsnU9RVu24u42GIDAaZg8pGLLKd0r0mtNFwVyMtm8kjaf206XoXX1+JTVwba2+RNEn
Nf/eGQAZ9jSANiAU16ZXrkkVkphjC9MaNhWtva/r+axE6YHRsOFHoWdeGIzHUNMvhYNMT5DtVPi2
147cF51BOGigUrl2XEOayKroUxsse3nqxvB+yqJ7stVjS2tUDx5UM3pIljGrxC5fyvTL7eO1dUd4
ZIh9qJkuU83X1kWmpygiTrav9sgFZ5maerEs7wVZG+8nPRtnkYeB7hvM7bUVJgSyMhfAjRcOgrH+
mpTZaYAsI4HnKT4N3c/bi9qKbKkAQ6ZIbMWMwDrjMxIzlcZABt4MBnb8lNqHskRC8ALu/QK76qE1
68Nsf5b68bUSbo0cWu/sVcC33De4DqA/JGUOT/n1mlMDOdhwosgpDeZxcPpLSHTdhcfKNO/Cvdnp
LS8BlpIEDIs0mleeyOqEmTYDHfVsrIaTXdDRyRrNuMvVyvwf0q6sR04e2P4iJPblFXqZ7lmbSSbL
C8pkwQYDZjXw6+/xSPem240a5buKskgjpbBdLtdy6tTO9Iu1t2nJ8iHeA8QDWUDZU3m5uGnSUg3j
fxGnBMA66A63QmRFMXguM1fKFYsrw3RYREMS9eAoL5M/MMyDHbCyaejuutYDFlxURlinD4S6Kw/U
Akge6nkmTLmLTgdgUwtX8zQa1MlCMTH3jjuVn4cAjlSbWZ8HUJ/Y7cZKabU1xmLrmFkVWh3m1CaV
HpYz4KvCAsWCSDzjxW95vR1ZbR3h5pd32pRlmOjXrnjBS1dYbg1qQzrYw1SSOYKSl94ULtAU1fRZ
t8wDdmvFQC+LgMcTgNdD9t1cHndO6nJCtdQ9Ueb+5kb9fdKnNVaPpfsi68iAWUuqTLWRyEzzduw6
B3vviAjl8j3K//ejn0Sp0ew7k6zU/Zf0CllBGT2gBIFRx5dLAhVWQSuQwJzmQhiPjsVQ7pgCsbdN
Mr2zcRxOt23SojzQu8lR0HjjAsUcBP3UukMAr5FYbuhM8462VdhWj21Q7m5LWjos3Bd09WFh8LUU
JS40UD0B/Qr/dPDoDjibIXLdeo2RfHE98LYtCRZHa7hiAXjrTJXLpe9Tin1uVoduMKOZIzxiwYoL
tLigM1GKH+c7lBqji0IOCEaHDQVjTugX7hpFypJJg5eIgMgBWs5RYzxTFqxTQgGhScAspLkYB0K8
edj5QbIWq6yJUk4IaJABdSnpbVfuXhSuH/YU42TYOK84qEuxOfr20QyJKgCoAlQ29YR3Y+7aGaKi
8iUb/mgesMpsz8Yd9fIQw1q3AX1J14Aoi6qBDCgqlvBbMQtauVpGUGdBBqEOr45FL/uMqheb2PeO
28b/QdfxzEt+XTkOR1ENUidiGhjgSLrNniyCooperTwKS6tB2AqvFFg1NHsqT2vHUrcJitE7DXV3
EEGzy5L0jRP9ATPp3m+vZskEnolylY1jws/r2Yeo3G6PjvubWl/Mvt4FaDzJihVZS8sCsxbophH4
oX9V/vwspYFmXYMbBayE2RcPlB7NFK1pYx1pQITcXtWCJKTCZUsJ3D/4f4qkFINKQXgPD5vzuYwQ
QXw10Jnqd6AL94N6LZJd2EN4XchEISWFU1NTJ4DVWpPVkOA0tnRfzgFebXDARpNWRWPe/y6shK0o
yIJ5wkRnSUZlIYtoqw9XCQxR3Y9VcHJc9rumBY2KUQui25u4YDLQ0oi3EWUsvI8fHu/ZcRUGHkef
9sHJAFY+1DMzDVuXfuK2s78taGn/kKgB/wuwz+A8VHQwCUg9E6sJ5FzltjwGjbZzIYxVGDJsfbkt
a3FRAZLQkuQdfyqaAc+ST0EzBae0j4F2KY3HvF/xXJaUD3HA/4mQyz3btzwjFK39A/YtsCOkf3eY
VQwyiXJDxRpn3dLOwaeXbjjydvAUL0WZIy1qUWM1g/c+ZNax+tywJpz5D/g6/+FKoWCNQhNI6pH8
VA5JYLo3SFj14OTRh6a9N+uH8Yur/7p9OgspAXCfgSketgA4CjWjhoZNrfXRxHAS4ntL3wz7cxFs
RItpI+mzaedgJFo5q8UNPBOouEiDIxw/NecA+AnM7XTZVje+5vML2oaGul25tEuqB8owOIAA3F2T
TVWDbkxO4gQn1z614tNQvYh6rTd+SffghknN1gFBV0fZzy6odQvwyJ0GU0TgG3IqTBa1/5jmj9sH
tbQWtFZLyGeAEFAldyspazujNYJTQrp8A+gVB42mXjyWZrm/LWlxRWhRh1sJghb0RV6qeNohBz3b
CfTOetNtI6xoXATwaFcUYaGHGqhwVESQ8zJRfL6ydkWHEbm6noCj2Ml2WHp78I2ujRobxHVdTcoH
g2VfQKjXbJFtmCPhCe1YVl657wtDe84mY9jYM5n3BbH0rTXkgBlYIOMxMeMz7BzD3d7eF+lmKNmz
j+onWjPRDeuoyJ/a9qaxQ1fFCY0pj0mTvpTaQ5m8smHYO0jeT8G32/KW/LpzgSrJg65hIYaTJCfi
mL+CxPBCyVHZILZEoTakuQHnLgGvRx429lrktKRuADnIugQSR1fq5s8sn3LLD05U/ACjU6h17z5f
iwaXNA1chRLMDDcSVcBLTfME8y3aZcmpmDwmCf7zvZFb3zrM6g2Re+crBnXB9IBlVDJXgl0YzF3y
c86eCUOAPqIjuKqOE5v0T91jDiqNXQK+oWxFVxbMKvxVWdSEnoD1UbHdAZ+BPONMO6HpfWNX2Z4U
U2QMD9OAppEssnPM5qzWHoyFM4PriiWiSIdGd9VE1I0G8v7J1k6ZMPcDwMVJae6CfGVp11IkVAQp
L7xIH0M4L3cxNWpnHDkOzQxazJ+xQysYQtNeyQhd+1uXUpToiduJEaAsnZzcUkSJXW3IWmPytfJJ
CagmgYkdKTXVY010CUsRZYIBcujm/goi0I3WPRbDy+1bvLxdf8VIpTxTul7oRWLRCjpeas09Dez5
aCTlXVWivfm2pGv1RmoZdRfEgeAeh4ZfSipoi8duMAMJni8SP9L1nYfCfdZmYW6tvKwLCW0PtJWQ
hZYaNCKo7F2NNXaFwTnOp9sV/bM+DZFjP0yiiDS2c/MXZn5KhbZjQbWSCFt4NqRkyWT5QXWhwgXh
SvKWOzi3qn03ss+NFZbeHPJix929acUz2bU1gBzUf05eymana1vNQ9P1s07yr3bif2qKtT6C68uO
L8Jm6KAyxvar7bUkGRyLIncIuP33chhD6kZDdYTJHj+bPYnSlXNeuBqo4nwM1gOSF3fw8pyRtGg6
eHPJKWUwJc0AEl6wdqzNTl3QW+kSgkcELS0g8ZY/P9NboenpLESLbcZE5CTfwv3AYOS32yq7sHMA
CMMiw49wgJCQSz0TUnk0F5oGMznX4y5oIza8EeCn8N7waTNNPwvv122BC28qhi4hb+ahFAWWKjVX
YljC7squ0U5e1Y7NttYMOQ0WIGaMtZ678R3j7TMzBBK3+KQh4d1HNYBVGNHUdsG/Vy6lAoOvTab0
MdVIWbzTDjWmTjvaySgcVOPq+seIeeorIeUCDwGkSFONWAWFkqsoYhrGYKosLNhnoWkWB9srN2hY
Da3Jj4Jux8pt2z36Vv4MMOmu14CkF9vbm76kSmCVBOYVCHwwJioL5c2UO0ngaSeNf239F2sqQY/4
z04rwkt0iLhIhWIGixqXzaI3xGwUaZyl4A93Nzl/DOYs6vMVp2xpLedyFCPrYY5s27ksjUkGaMhU
H2vZhsBXzOuCKb9YjfJo0LluU8fNsZpsRpbyKJkbHDcsMY5vWNu5RQ3xJAs2zDjSa2o7aD2ipQLT
utN4rr4xa8vsTWb4d5jS9+LYB8LZJmteHFaH4wmkC4d+rNcQKgsvsQPmUTibyHlgPodi0ITmmFUy
22ksw3fNArOa9eQxsl/tvFkyNxjPBRwW0NLShbk0N0FR+h6hDYm7l4keW/p7bO47jhlw6Q/QESQ6
XSv7SjfvMmQAw+5fgaobWM5OYzd6R+LSdTF+93etZdtSLjDBuFr9oTIwfonGnGXtiqt7HatAMJI7
GGuDyBf+9eVKZeLe62cIzhu+y30H7+EXgTrEZCMp/OhjftDtK750hOfylJix6goYSK8lcdAbYTud
5jwJMVZ2WkVtLt0MvH0ITWG+8Q9lYbVjWmNbChKb+Z0zfeHtPXF/Cr8KG+8BYAL4PFX6aLayr8qY
v4/la6uBmGvY03rF4CwZgvMPUVbsUaIDrWqSuBnuWfq9Nd/IuKI+yyIwMUuO6PJMU/787HVkQTbO
xLRIzKEnXWJGel6F3bCWul3SFSSIQWGBOAWdJspKxt60ssAFD09HNkb1feT1m1HcZXHndT9y/9O/
K8q5MOWuYypUk4vOJ/DTfPgT9n1uvKAL3GzXWFeXNPJckPLo1IWB0nXrkZjSfMOn3wY47+zWQFy5
xuSu7h9A4Hh3JO4S8XCA47o8Jq/DbbYSUJrX5TbI9F1rbHi9AyBlQ+ZtkKw8DVeetypOeRt6w86A
dM/FyYalRtLbLDcGeZ+9n6kbm66x8adfE905dKWUql48FJ3RQA9/8KNdAFN7L1dpcoc6TmLpp7mp
d0yzs9D2RdyMWhFVbX7oqP7ntqYsCYRbjRBali4A1b4UWBhNM7h5YQATFYR1CeJJ/c3r8jBxaDTQ
dMWALUmDV40chCSBxQt/Kc0UlQdiAm6cxpyWkdN670mp75LG/9oPEwaw2Gven/oWebjWspcEBOII
1gFjuRSIGWBVywFuPc16HoFL/KG05jddq45o140wiuXFqpNtV6/NAZLHdP4iKWLV6tNEvdSdcohF
NvNPQPIo0Nu32we3JkIx0RnaThFPkOQkcvNYsG6HUsP2tgjVMsr6GSCGSAziGqEdTzmthqeE9x5N
4yAtdrMXgEPXuKPNl9tSro/oUorUmTP7C3p5OiQMPqU+gt0dcwNLK4gK45Wx/EAQfHbBI0oAr7eF
ri1NWpszoYwWiTl0EGr1aCtJASWqQGNurNxmuUGXaoClSbZO4IiAjfCU/NSU2zMfHUixyza0GvAd
tyIS/ZFla3X9xfWAvR58fkjxAbp7uR7hlP3Y8jKNHdAVlgGanuvN6kt5FdZBIZDFkYVbXCikLBUp
tcZ13x6tNBajByhjqoWth84c9tLuypx8NATlhss2aKg83T6va22HZKgXHEokJMB/dbk+UKnabdkH
2EliFnA7MDVizGxvd1vKwi4iUIQ/By8ArZlqas8t7RR0xwn8K7M8oMEw7Iz0kLsrJF4LWnEhRblW
qUbMnKA4GBu+j0G6n7l7JB3fafVKn9tVyCGPC5lRhByI/hH5y+WeKflo8cyyC7gcVvIj74udD5IR
pzzx8U/dPBXt9143wsk5iBFQ2GHfFv/aNfwhH+k/gHSwqWgtuJQPACMwTmlJ8X4ZG+LQTTl+nl6B
ilzzi5fOTaIuJR4ShA8qBbeZFn4bEPj4WTLvy8F71AftzrNfbmvH0rmhM8NH5hclamSgLpczAhbi
MzLS2HAo2p490Ao/tzqgbXwl+bYoyNcRVqDVDh1MinHCyJbG6/2Jxo6/b5l7GPUt0XnkjclK2mLp
VmHIKRKZ4AKRpD3KitI6zctBp3Fike9JWuShoYNA8fa2XblSkobd+ahuYPeghcpLhQ6+UitLnsdF
/7mYTmBM28xGd2D2zs+rnd+k0QwCSgQXa0Dsj5THpf2VEDv8whTejxt9uT6zn3Q/tawsloPcHTDH
zf5ed9F+9jxq813t0b3Ho57e216707t607CvTWavrf/6OAHUl3E3CnAfmnP5FaUtuJZ5KYvTAkjS
Q1Ad8iQe+/6BDvkdqDhzIDnok5fzvU/2QTk+B+SuAsctjMLKeV/fEzmaBySLmKUBLVY5WBubojl8
mIp4Yj8t/isYtrVYMTqqh4fDRnu5BIwA44PBTorNIYQ5ldlURZw4TqjV9zw0MObOecyQbbytV0uL
AfcVqvYYM48aqhLjTFnSFb2oi1j040Ekd24FVjR7jbtu4fDkSuCqolAL5Jfy8DRz14As2ShighHS
NpK0JnvXk/qlmH7dXs7C4wryX2yYjLoRIKrJBI9yPZ0Ss4jBgh9RTLrpv3Yl+njzY9W3kTFlkWvD
QUrWsBZXnJLyyM4FK5HpnLr+pGUQ7PKYiDocqs/UPvLR3rOCR/mgbTj+yiNwLVsw3f30B26Z2+67
IL69BWqI9/EhSBZL7iVgPyzlRMF5AITb7BZxPfRhmqVhKj5V4uDi8toe+PWKFQ1alPfh2wLgCeyW
snCPMN9DwI/rYEyfbd7ZTch42URFPboHYRkZuhZLtssqe7i7vdKlW4KAK5AUF3ikVawdqwZtRKM2
WGns/ugyeLnextc31Le/jNq4ImzJDIJqIsBTItM5IDO4NEA1c5q6wdwh3JQCzz0qzs92xumm58km
0wSPio52O6ewMbIrINq+8j32kNSiORhVQe7Sbso3/liyFWjC0vajwiQJi/GoYsrP5WcJtGuUU83L
uAnKBztxPhcuO1gsOUw8earL5ybT1qqqi7ruoTME3dUIbVBWu5TpGC0Ze+qWsWc8jV+J2A8WrO9Y
71G9qtP9UJOwGl5c72gabSjr4/kbO/I1whv5rirvEmoRQGbLKR7AOSiKXoEs3U+TsoqbFGj/2ar9
rTFk03+w9pgc48qBUxi9+NGuc+b+WQ5Gic86pBA8sdT8hdk49soRfqiOshKkLOToVInXA1Lrcj9b
0ZkCiYUynvUgRD7b1r5ixIr4ae/9CQMe+MZO7kyihxi327hHxn6AIEPcJ+A2K/5M1dfyCS2f87gV
3V4gonDMXa+H/1qwh1nBBmCwCEB46AqylWveaX1WjgY6ftxs2k9d+4vbIJwizVqG76r/6UPQB3kb
/gW6EEWh58LpjdIeSgSVNmYMc39DMz0CCnDbO0f9ndM3jgIcd6I82Wir9dGFlwrlNnTogBhESpc/
PztuzMOeRUmQkdVBVuA/zeJJM445/XHbci28ukA/w5sPkI2Tg5AupVA3yCdAgnBpEw2OfB52db7J
yJpH/5HOUxQLSVIZZKIJFc1OitOol0GiaQQXNZ3vWk5CLX0ekHVuAzCW51uRPTZ8n80CEVoVBX5c
0l2b/gAHBmaBFyH1j9lnSp/TcdeNkcH7kAXjvvQfMAHyqIkVd33hNsPzR14Sredwr1RiKdoJL4fR
LWNWgdDA8dHO0fN8XHEjl44XQBC01mOaLnot5FecHS8PxnkcXLuMa/EjxXB5Crq+agaR55/bB3yd
jgGkRXI8AaANxhe1h1/H1C4/71gV195rAIgYbf9gtFY0AYUSvAt2Eom78gwvPIYXEhWbnI0dywiS
7rEPMpG63NRZueH5H7MuNoO2NtZt8ZKCoABgReAIgVBSFNggVmHNtqjiaYqySuCo3irvJWhbzLzq
opS6b3l/aAYbMbl9qulK7L8UDOG9lwQFsP7Agqo2ggFugzQDPK2Kh6DJD3VKHhN/2NWe9iL49L2s
MOWoHz4VYxsmczuvPApLyopbhfwrKoBwQBSDTSaaDGRiPC71RNu1XV1+mVpNXwmVF6RIOjJQ3yLY
wFOn3N7AJSxjdc7jsW69rfDn8VBkjbHi2CyoKqJ+uDaIXH24cMpetppbB95g87i3v7L0iZbaPtGN
O4MamDrqRZ5A7Xj4R8QUbCuQOIA0AS+MJ89VrmFTV27TG1UdF3nng4G5sqJhsNc4pxauBARAO9B9
j2TUxzCNs8vOZlKmmtbWMZquP+lsS9PhzktFRN3fRb1ivhYs+oUs5d3gdubXFaLf2JlQ+Jrte9JO
RycQK5p/fVhQeh0pIUDvgeBRcVMOhg3Sti6bWLd3fT9ad7ZZ27tmzI5Zxp9M2nzvOt3ceT5Z6zq5
9jMhGYxn0hECElYFLTBchAmjG5p4Ko5VhgAmeEKmQ8vyjRXEerLWBn29n1Icat+yVwhZX1VDBhPg
Fs9t4sLdtMO9Vj0BZrBiMhc2E18MfAyiedRR1I6xBrKNgJVdbIj6HhibZ7/9ntN7miGf4vrfK7q1
Vt2b6zsdfAy5gtuMeBHNGZcPkGiEWXtt1mHLuLObRCaHXwMDdvv5Wdg9NBDK6T7o7ZOJhEspg9uU
zGBuHzfeTw2zBZwKtPRfb8tY2j0gyUH1L8n38GZfyghEXlOPO32cWcZGp5gWguz1cWhZdMQQsz85
x+Q5u93fFrqQjQVzNUaFAeiL8B6/L6VWonTbPO+62Cms56oLAIiyDsGQhig71MR5mCkN8zz72udk
4yZ0M2RPGWtXDPNClkF+hZxKLIuMiD0uv6KYGc2Svupi0OJu3HGLhzLs2badvtnWk6HpYVUNUQ2w
7srqF871Qq48kzOLhkGMtRCYZBT3f4S/8e0w12IOIoB54zyRN287ke2IuogVBmXkrYUpC6/uxapV
7voinR08upCuU/1HM/wSYp+mdjga7RZWfGrvQNCBvvqNjUf39sKvLbmsk2DGEBCwCDdV9qURWBwv
GxpILn85zsEUh5yjltaHc9tub4v6SN9d+syXsszLPQatVZ4jAoCGSZ6HPU+eO/utFOjABAMyaAGn
Wgv5+zdLPJdtinzDQxH8RPmrEdtxRc3WVq0EuPaEinKbDl1skuGAeWCY0bNnzo/C9B8mm64IW4gV
5LqR6oVZwn6qQSgYeD0QJxVdzF1m/vItoR+RzQmmcK705k8/96KJ6JR08zZHX2of+kmmG4e8acpq
Zw+i385JVvCXukMJJi0c+70tM85COjLvtSpKk6OnNBfOdnZNerKzxmw34CfNtb2hM17sSeX0+mFs
3cy697WSPFNLlGt0oYvmA4kSZOpAo42UiWK0KLDAmPc5d3H3FdPu7DA9mdsivx/Hn7N+l9V96B2a
epMbK/7iddiBvYU0CVtDyV4d4+tzkeU9mXBvac8i7iZJ2JtlcTd6yfDFK5I0XlFiHUp6pcRnAlXV
ycuqCUBQEGdjHRa0vjMBwPDMQ+5Vmw4puWJ8K+w50tbaFhaeN6TnASvGn0g/qrQPuCbM54bZxbQw
rShPcxE6w7w2wWnJDAITC/sLHk2EV8ojoDld0+ke6+O6uO/ot8T8bf7zjCCgDJEF+CtDMfFeknp6
Ch752HW+6kNcs+PQbMW2qh8EGjfbeyAg2s9u2N+b7WNT/0gp26+codRF9QzPv0Ax9qUp5rQXeQ8n
+UjS/rFpMUOv+U1ydNhtu3vf6u4b0X/q8rWO1aVDRAIE6irbFMGwcGkBOWnNQGvqPtZmX3+tMngP
wP4mn2+vb1EKInqkqeXA5EBZHrrbU0yBbvrYcSr9wMymPjjoS1vBpZlS09VdRNMoGr/B5IPhzMpi
iDV0PadmHwuKpi2HjjmY2cb+uy1cspl51j/wRpuf0fPiRcQyynvLTZAXMXzMzKMeBtbOabdBjK8/
oTsvQ8Wy8A9sLDEol8xi12ro5LLNpH6r84A9Vfrc34mUrqH2rx0OQIUl4hW5blSCr4hJJ4QCdkv9
IS40Tn5ZNSNRKRrjpRKp8TC3GJ4M+iqG7k4Q16KXns/d0QBj28/bR3Z17/AVCDuQpgRBIJj7lCCn
t7yhnTImYju3DhTt0g1JD123RnxwpRlSDPQCOSsLQ5vUUqdGJkBmzF7g6jnsa+p37hjxSgAtfXs5
V1b5Qw7SreAilMkaxUhaWpmnYmpEXINFd8Os4k85gHXHZhMo+2m1uS1tcfPAT/O/0uSqz3w3M/Od
MoUDEbtBmUSBy7TtzMDf2SBxsPsvolAUke1wSFkrr1yZ182Y1K2IkSAPazM5smLYeHReqVIun9Nf
MYqnVAPkkVmgwIiJ73xCc2RyNIeArES8i9uG/k6Q9ZnSJitmguq94JQM2Las2ZfGuHXr5ih8Y3t7
yxZ14a8YFZTTB3buD+ixijvzdzccRTBFQ/Zam+OKnJXlWMrRePnMHc3B0fhoqfOQ3c/Qv+x2a5PP
pFW7sHrIq+AOIT0HNAf6fZQXkge5SfNkFLGe1eRb5SVgDSNNMoRCx9RMG2jdTULNaYM5C2tR9cIK
wXyBWhQ6jQFXUQ0u4+Cn9Qo2xr3WRj5DYOQ2W0xWXgkJllYIkjJYCl22nasoI2JQ7JpRjUjubLkd
m+0UUjYaUUOwtN4HYLf4V+w/gPgYhQ07AUggSr1qBdDkLeiAzHkEBMEqwrrpq9DTs9+UVEDJj910
988qeSFOebn8xrKGzBVjLITYBd7chh0aXUOeFOPGSfyVh3LhMoOzBAqDbAHa5K7gMp3ZlBbRx7hk
xZ2tD3sUe/4VyCf370yEcpXt3hSgfjHH2GVf7FZsWu0xt38kyRpX+KIG/pXz8ZieWdqy6YGPNa0x
ztkXcEFvjRwT3oLp3w0T7Cs8CwynANBAZSQP+sz32s6DAoJT2+p+Ge3nZF7x45dWci5D2THek1GU
lTbGYztFpM6jvkGmNHm7rWjSGKjGApyUH7AaJNVVY1FqHCDbhkwxgjv9lXQg5oZLlt3V3Ci2WkPN
JzeZxEoKeOn+ovEXaVmUwIA4k0s/O6Q66PoenWAj6qq2KzYoVBW4s6Sept1M7ean41H7S1WNfCeI
lrSH20tecqiAVQA4DBBlHQ6ofA/OxWvzrBUadlYgb+rPd5r14DDkbYbDMMyhMLO4d+4CEd0Wu7TT
KJcgmf+Ra1fzRq4DtoJMZFNs97GtYVA0+nj778I9CvLptqSF9wxtEkihSj5YF61sl+ujOaomJCBj
7AXwFf2k2SVV7oZeVeiRldhr1eGl0/RkO1QAN1Um5i7FeUU+iVKzpnhKrTYOWjHS0Mkad9gFZJox
XqzxrTGc0gns1YlbpWsFmaWNxYsDThDA73GqyrNqszk3ysGc45k3D6KmG78I7tD2+5tp4zfY0TUT
cyUPgbztgDnYBgQCxXBlewfdRqMOADYxwezDCXMJwaAVNcO7Rn6W5Y9/PEopC6lGzD1AJQNO8eXe
GtYMLJPmIxKlYlcCRkFGDB0Z0oNprqjn9a2AKBRmMP4A4z8BKlGWVeVi8FqrGWLX7beueIS67u1k
3PXJL+bxMO2RxCH0U++uURjLNVyYIBtpeJkzAI4F+eQr2FaB1y4XaNJgPI1G+u6TI5qWIoY3/NuQ
OPv+n/099JrhiUC/G8Ad4NdQfH8GQrC5KqkeN8YDB4F2QvjJHLNdxdaa6q9u4ockUJ6DChMjrtSl
+Wjia/Iq00Hj8AU8bvW0z1Iz5KsO0cIWgqcWqHUTETuKo8oVSA06jph4q6ONznviZrd1iwyJuLD2
mrADzyMfs/eqWPEalhZ3LlQJAYwUgGQ0ZOpx2gLKTg56+gv3f7Le//kKoOcSBTbJhYEwXnGFsrIj
PYiM9Jj80vU+NLM316yjyVp5Fa6sGAwYQD6YEIZho3CglUeBg9lYGHlrxJyQb+Zkh121KWzjySbD
Q25GPVmjablOqQMggK4hDNlDLAo/QllYOhipbo22HeM27uZuiqzK2fssiEqThZlmgm9yjPSev9Y6
spT05+1tvQZygTJczprErkoaSDW4wpxJrXLc2Y+7tt935KkEy3LZAB1SbCv9NaB/+Pgtm0/lvrbu
MppvXfe79uL/69QVPBeoK/qwb+j4wbcodzGYSoxyYW4SM60BYbVbavcCeQjshbGW1ru227L1GvuN
5mt4PB9J8LNnn/qTrIuZ5LXQQQbyEGjPqL1NKY+S/PPK3sqvvjRp2FVoEhQWD/BVEC7QoVB4U09f
rZY5xzStvwpBjad8AtGJU2rFl4CZxmbSLRa1TJ8PteE+t5ihdczLDkkobY23Vtrui+8BKBbZAOA1
EBMCLqnYdodbKNcZ+J7Bf26HT6IU29yzdiurvko8S+gt8JgABgLIA46Py8eKm0YCz3ugryM4avv5
k1e8YpA7mOK2ufmn4s3WNIcQM0Bvi70KXqRUTAD76DrB66VokG6mXmUyrC2v060z2VHnlJv/nwjF
NtiOllda39FXENeEifWLkrUpxFe6+YFaxiMPDxH1aHUgFcW0XDc3ISGD5ZZ4qw3xQAJbd36MAQjf
CzNdyd9cGW9FoKIRjBHA01LsGiaLh0WQHjPzvXG/unxYEbSkenjXAUFDng3Pu3I8LW1YbjojfaVo
CN0MbqKFDB5GJHz9n+GaH2v6K0pqytkFBxrZ1IoKoib2Omk+ZlUkIbzTleTDtd2WYuBqIm0tTZb6
qLtFmo+zmeAy6b/Tyti7pDu1hfVIUX5l/GD9EKAfAFnIU+6t1UKva1iKbOXNZYnVmOD2oq+2F80s
ov6G74w+apL3WnusMVgsP6RDODoh3ODbd2BBYcDhh4YqiRNC+Uw5x7RxqGsMuNy6h/aLeooDewxC
VhonNACugRcXlAbADMBiYUSADFSFAQao5YLiJBuLpRGii1hzWLkffGtlVQv3Dsl1iWRAKlO2ulyq
TCl8hg/BWRrPTv9a21sMUaLNtphX5CwuCIABdEGgboX9u5TDHI9YJdXoKzy4Oy34jAENmW+sZCWu
vEA4s6Duh08G1AxQOor+92nfkL5h2Svm18/ZA8WUec2IMwNw9Dwcebex1no7liVKZhiEJohSFKVo
M6cGqWGRvQ79MfjC2QlAZbQl2/XWdPbar9sauCZMWV7ZTFqXoSPvNSPBlifwo1M/8saNp70WAXrw
fDhpaXRb5tJlx57+XaFiJwenyXqWYYVpAqSj/anWwxF9+hZYwa1xmye/U7FrEPU6a21A1zDLj9P8
K1l5dJjLLH2ccJrGTwxPPAzAhmuf63R6zbqHYUxhSr3IH0gUZE99O6x4w3IvFYfhYtny3pyZUpsN
tV402GvQtJVbxod5SyvwBqzs7oLHANcXZgUNgSgqqR5DU3AMvM/K7BUcirYbmt6eVQdqYu75tsGk
6/lerBjvRR06E6gcJyedU+QaBDbJowQdOq8Crr6BoBpUHdWnLKO720tcMpvAmQGDDT5XtCUpAjVj
qEBCAP0R/GkUO6P8w7431YoQ+Z9cndaZEEVVaivNprRqs9ekNotdP7vvxGwMIDYAALi9nKUHCCcm
x08hXSCh8peKUaLjpK1xKV47FEQN7zjtkoP10LefHfeYZj/r5m761OSYDzLqK1fxo3J1vcq/opVV
eq3plBbvsld/fE7Y79a9t7qordFslIaTft+am6b+6X7qf2R9ZLdvqU3C5CfjU9jWJyf4Yvu7jK8N
21w+3r/fpNyTogBRK4ZOwDxkWrJx6hyk36jKbbTAftXmNYKq1S1QnhHkaDAnwKtgAluya2wBO88G
QPPfU2d46ToKc4hmqIjz4/iHZMZB+HejscvyO0x45RWg/TPM88myDj0jm9uasWgx/iqG2l/uIBvu
uJX8NKdBU/TU0E1ro8R5W8o1QktaRbAvyXyR5JGXF/zMMGmk17q0Q3nOLbZ68JRMbF8NnyqrCSdz
Vwef2SFrPmPg1j3/5bf3Uw8KkAPYVIxvt79j+ST+fodqudDEMfa6jSsHwo9qjpxdX2Ky7SNzJ9yK
58J9crNNx9vQdDYYJBGOFWaADenW9h7y9qQld732A914drzyWVdZjMvtUf2ZbJi5xVxszzCQb5iM
WLZ3E7lj9TOcxJZVJ7uvo9nlx4bf5cFPM/uGqUrUiJGYmixQPvV2SJI7Pu3KesMcCmTGY1qAtLzx
7i0RMn/aFnQt/bdovM52UvEhmDUBxe2bKLgm6bybWn8M7f8h7ct25ASWbb8IiXl4Zai5R8p22y/I
7bYhgYRkTMivv4u+99xdRbEL2UeWLMu2OsgpMjJixVpVVHutxdfkq244GVFqmJzWVJ6E+4LE0PXu
yWmNuqEFF1JosZuW1CM03gPhozk+k3dtIpBvOWtiY7aesHs3oucxntpvdeo1iGys1qXxyk66zbvO
vmnmQoBPMSTWVojabGnbiO86mGpISvxSEhut/ZXltsv6H0h9be7vlUVXfjkZM2fCNVXoVYstnMTH
sgi1MnU18mRVEI55KskGSe3owJnPrBNZa5tfCrsvTc9OMeOVZqUCppksfcNSSGl8ogwCl2+2utY9
v+SYLmzNK4Imq520xa+whlKPLhN3WNvBS5fApYXZI0LXUzRFdlhBqo67fFT3FAzhAhz1spWstBos
7xbweIDaeWpMnLckCmG1ddXzNGxAJZ2DCsXvLXZkQaTWbtbtJPE2mmuCWbftr9MWvTA6O6KSiTJE
g4J0qPbUHRkkYHe16tVnCMGOhzImLt4YwExV5YslfW3oykZdchCX1qcFvnD5xdDkltoMU3Rjl9sY
rzXfGXR4dmgbrV0v0/t5HmNc2pqFNwmal4syme7z8mgKj8oPioxORwoqOlcaTj0nXlw/oUdAXgms
ph1/z/DMMymDNYhshOHE2g3anwpPKMcb3KyNtsT6sM73z/7SNXE5zJnPySTHqBki75AUjzXU3dKO
e7H2I+qZl8QCcZV/397y6ICXx1senneuCtUPkiqhCRp+d29Ue2Dnet1jfEtb3w61ei1Lsnji8dJG
6hXdwcg5XW8YoJI7Wkd2GqIV23E1ToQrDDwp7o/ps4XoZskuzMz8p0oKwHAILq40f0o0VxEbq3rq
ugOOi6sPLjd+69FGkwKzcMsxcTVoVqwJsd8m8aeTefENM0c6MCcXRopv4BBL3mpHRXFlKEN7rPlW
f2jPzDezx1w52+zQSAVKGmsEAJ+ULf99EsBTcz3XcdITKe8U3F4ykteH+EtfuIb9pUO/O91WbKNn
uzZ7zfjJfim/gaDDkQ4kB1cJyBh6Nd1Si7iN+kyq79x+Tem4/V+tEeBC159X5F1XRQ4+j8rbPN30
3WPSbrv2XWQbMEPU9kZEL1J2auV+L0vCT0Xv2tUaAnwxiQDeJfSDYlNOxAzXX5GrEM6RY5WEzjFL
kbVTx0AnH9Q6Fe2PtO7QQan4tR0Y/ff7w1+6mDQAssD2DFA2Lo1ru6wdE1oVDRKiRoq+7SeZfgFf
qwdSoxXvtXTiLg3NjgLJRQtwUYX09cBdRrhn2F/vD2XJY11amG30qK8Mq20wlMyAoi5gz4KfsvyJ
p+9VsTH6NRjqojkQaUB+D492dEhezxxViC4ZfCRhq1QeGBb8KMtd2ox+ZBmpV4LPxNfSeuWiW1ou
9J/LsAtiBWAZro0qhBbc5EhGpnnkmf0Rgutt/GI6K85/MYbQp+Y6wBgggTzvoEVlSu9HDTkJM+tk
hHrS4BOVlF9qUp9UUCe9gAh5dGlVOSdNydtnPTPS/f3lnOZv7jYuP2Gaios73WlsTaJdmoaW4ut1
6ybdvi9Gt7CPkv4PexMIA1TjdKTrwX1+baqT26GQKzxMY7uyD5TVhounsbRywy0+TC2EZVg4C0I1
8xYaq+lLXAgIAq0x7OMDr75iU2riT/W7AKRCf1G6zCUfwtik75Hsc2cXsYA/2e/353XpIF5+xeyY
lKMC5GWDwDqOZXNrltDfLOR8DX+5mJsETgSlVAAbwIY8m1PRmX3UpAjJ8iTQLMkbejUwJHRqPkd4
vhm2V9kPEMppPwZ5LVD6rEvPt86l7dnWacXArdqZMgDDUwGtsKiVDl1J9xQs9vKhl02PZSm6NL6r
7Bfpc29UNhkELSTk9fd98z4a6AvcGcq+KcH/3/lx9FNi6T5T0p1OqBdTaZ+iT4D02/sr81/mDFE0
0DXAZM3nzDTzom5HxECcBnH7XsoPQhg7CcQ8kSu+Jtme9ODVYhvr633D01rczheQnTq6yCf96ev9
3wrHaWTctWGT6I3Lcgc9VlpSbUdJMzf3TS3uvknw4P+ZUq9NmTlHOoqLNByA8AvAviV2TFFW3Ne0
he+NZ/YY6SGjbTmtjMcIU3bojqlHz4wzN4mjMIp/RtwOrNhei/WmSbpndBr5hb/qgXdXZYrFs8Fn
GEeGZ4DYwdLwCOmIH2uQ/QB6wRQndD/K6ejfn9alFbR1tMwj0EP9bx495ybgbZwjntWHoQvU0ig2
UpZIfpaaxT/4ZUQoIBMCkS1uvtk4JeCtS6d1ppwABYVzdyC9D8bKQO7NIC5e/mFcaP+BY0ZHL9L/
15OKzFJljmmShVqUNC7KqKNHeANWpUKsPQkWp/DC1Mwv6sWIAiKlWVi1ubnN8MgJsiwmG5na48p9
s+igUHz7n2HNqWvlLpMiNTXzUGY1eOpbu25zN3Yaq9vUpBfVQyQUTseDZCBp4Mlc05nLCQcVIpQB
jCBDKYEEDJ2S2k5Lo0zZU2HF3bF11EH1VZLiz7FWaJXXcUuiL1ZckvqPIicVEjamOmxH9CqVrlHU
5ni0uQrCl9gcmmpXy6ypwbUgQyFDjEk5ySqAN8ZaGf/STYggBrE20FrAN80bdiuR5TiBbR7W9odi
1gdQ5AeRDta1IZNDqfzdQD48kZB0y8WpG4sHTgI9Oxc8gljx70EKI+PDIc3H/b22ENBpePGiZQDA
FOOGT6NweN4OLKahPrF4o0u7kIuNmY+BwzYQ/nAZ/37f4MKOQ0ULwRxwmxCemoutlAn069We0LAF
Va6X2NbvhCU/DYWuHdnF+b60NH3JhW8yeBRBpBGWxgPPdl25RaoyGr9oZelDZbyUHopAwoPDCCLw
+ny15W8G36W9n7Iv90f8Xz4E6EM0S0BUeH7TULtgFqMVDYf6YVCDbPByeQgciKp/Ud/q16oKiheI
HaboSpVHNyevheomA0TJXu9/yEJwORUT//93zK6h2qpEWkklDdHR7Dqjr1RHFD7E4MVrxBhLZYAJ
5jX15k1Ki3N8bpvraDI0W8x99FzvTfuRdd7gy9D16dz6e917Cv/Vfo2HQ4H2PC0ou+eqd5WtVW/E
j2INprSUkcDXfNL8TrKjc40/Wog+Vyt8TXcYcuaJ6HsvHamNNO7Idq10RCEoMb7r5tPQQQ2pb9xc
IgcjWaE0W0oso9UNfOFAg6PlbV6EaEU2SIrW0xAyjT9FgQ5Su3atPsgNMFH4KjRClFCXvqP/g2tr
3me6oGYX9cTPh5sSJHWAFc7yEXLS1wXTBQ2ZnaEU1RwpaNXub6+lSA4XMfqAcGeBfG7OE2bkYwNB
IBmLLg4m80DD2iAzeEpMz/haf3GggWAFtbGSmrx1YMB14GqecCrI/c4zGWpTWamuj3WYg21DkzPX
STbInHfYZ5S4IIAPVkZ5W5sHuRHSzNrEjwKmslncaHDdpsB9tqFN9gnqHx04nU+c6641MF/K9miY
H40VBMsUu1+vHmyCWGl6AU9837PYrgGZR1WWZRvqqXFUUuDQneSj7rVNr7I/98d3u1HAIgUSKTyC
Ea2qn87swmtGA9WJbbA2jBv5BG5LxB9kJeS/9UPXJmZBh53ygplj1YYW+nLzhiHfuasqcFQqqKit
HLqV4czpy4sxMzuDwNbQ6q9xnm20aA2RsmZitiFkZqal0k3DAT+bERtuGn+7vya3exyLjwAXPX34
HQ3A1zdZ0kRl1Rs51oSNkasqnd+AcFugHdfIyyCt+B9HrldQ7Gs2Z5cFyoE6uldpG9Io9TSz2o/o
my3ocwugftejFKjv7g9yaRrRAoT2nEmCDXLA14NMtdQq9ALTaIjRDEYrNdzalN/uG1naev8xgjan
ayMKx4+MWxwko9EDSYSG0+M6CGnvdWsCbEtn9tLUbNF4xlDcFThIdvOLgVq+yTdfpFXi5WUrFkr+
EKLAmZ15BkWvkoYQWBGD5FO2JYq2qbX0ve3WSCjXLE3rd+EYHCdJh1Jt27AsnMKN1PiVgBkANb6v
UlWudEXeBolTgy5wgeghhDbfHLtstO2QpcbYhmMV+0WCyrfyLnCB3N8MCxfWZAbLAL6FCTox23Kc
G4IpAmaS+iGGzKKi1oHkFHtmE9dKAtWKH5NI88pYezOYCIZ4+OtgGB8wtaMBD48uw7kWIokp+qgK
uQ3z7HvpYJj5KU7WECiLk3lhZDrpFwtndiCWo4mCUTrSJuHJMZf4M5VWxbImt319SYGZD3c/WkWw
D5Huu7YTxY7UWXqEDUJ/R3jLACzsoRQrA0ddp+C7pW4ufkOoBek/CmhZkPY06EqkpMr0ychKTyWj
V5EzE8mKZ/l08ve+bDYDKHxVpKst+E+EnL5U+9FrDSzUn0gE9NHacQWAGN/6Yj0a/cb8sEM7alxD
D7uVXX3rfDBBqDkgIgZdF3LZ1xPUtXphR0MPPG3meIn6PKjKMacHUH8b5mredfLP8zGD7Qw0ImgL
QU57NmZJkoyx0Vk3AXEEcUe6r7OfpRMYP+LqJyJiF6gKif5Gw+fKKG/9OMqZaHv8lD4Hs8/8dmcD
+rgsoIYT64dhHuvsfeXU3gZgMDC1kOjI6KIzYHYz1WDyLnM97cO24T0491kmKw99hkrIiXa2Q7b4
s/OuSHan+Tq1heWaWWXtVAkFWP/+t9weLXRYTCyyCDwByJ4zJMiZiDM7SoYQeQqF+GiUAmPSaMrM
B5HuWkvQrQOGMeiHgM8avdUAes22j0SVWK2KIZTyfK/TsfGYAp8xpMPoDsVaHLg4NAi1ooEEtRe4
yWtr0SDKzm7YEKIqJx9GMzIfB13W9iCvSZ//YRbROAohJaCQEOjOTBFTzsBujIGN6C4GHDzfqUap
HbUIKOb7phbnEM1Ok+LXFEnPjmBtExBxR+oQpiVp3FjdJRkzgMobQKQ8iuC+sQV8yNT6iwc/SmUT
FnI2hyi+cISGbAzlQXKendhsoFhtxGg+Rs+nI7zYGln2jKRjDlqouN5YtLXqA6ms/J11PfC+Vhnl
A/Rxlf7ccprTr/c/8Pao4vvwHES7J9gK8Wi7nvi660pRAGscRgDqHKmlFxP4d01f7XbO0TIzqRji
hTZ1LM5CFEvEllRp0hhWwPwe0fgyHkwwMINkuCFnWeer6jS3fhYGTfQtokiJ1oVP+qOLC8+gqdZl
mj4C53DK22PebJVvqfljqLcDsIW2/jqA/6B15T1LEw/JSJcPL3XyUelrvSELL/7rL5kdWcFMI2aD
Bmx6HGjd0fxpsgcV7+PqZ7qBDKdcGG6+dbqnn/fXdaGSeW13ts3B4iUJJODGsHPeGNRHsl0jNjTa
ICf/Lf61xsq1tMBAcE+wEih8ggfpehtpPQTUaVOIkGQqqgwlGYEMip4cUkVur5b1yot/ATaAiBA3
C0IM6ChDzuHaHmnafMQdIMJOU32T/M6IW52j/Xeh7Lre9kBqa2/uT+jCQUGJFL22CG3QIenMLtPR
URqicVkg9jWbTSqnbDNa7RpaYPop11c2OlovrMzmscqdBPQ0vQjtuvRqJdqWbNs9ZBrw2kfbSVce
eEunBGotIF3FYwuX2Owazdu8SBXmiNCxY/ooIxh289aq9orUaNtGL8M+Tcv9P8zjhc3ZyvVKzTk8
EWzKfYpiKBu2tCrt3b9YQakBKQygS24wyAgooX1JkFRX9fYht8UbR012xcjSpp9IDhy8VhHkzL3a
kEGBoZORuVfbIX6IFWujRtprbtmFPxII794f0u1tjK2BVnaQPU0V+/lNgoSTVEaMyqGAH3e53bW/
MM3FI9TZqrVb6za+mmyBxRtpWzA5zIkZ414XehPZIhTgANsPkOdAhaIpPUhgj16RyfHXvkWe2uIM
BMR1Ph4s7pgrIcHi7KIkAf0oaAQiYr4+4hOsUrE4HugCma5DmtmtS7RuBNefgdBZ2B/3p3fxfNuA
4kxXIazN9qXIVAraSbR3W/3QbARVZNeumbTiuJasAHdnTZKYeK9rMy9iUEmtDJ6APtDiL0WWVSCM
7l7/fiSXNmYTVzmdZJEcez+jkuKSvo293lnFOSx5KkTgIG3RQE2B0O16eazMKmyNDrDSg3kM/Q3N
0bJHZx8NE5+nDEG2zG6coI4ttELqNXA08Wi6ShSPQSV4FhhEcja84bWrVKPwO8kk55jpuZfkEHa+
PyNLRwe9hcgOA98OTbLZXYjSS1U4VJWBc4kiH2SfaFBt0UjcpXkW/ospUD+jcAvClTl/D6SOirjJ
HBmixd3oqXnSfykbMBIbIwps900t7iXIzYBqaeq6NWeh22AYhOSNhr0kd/GjgM54oKut/C+76cLK
7I5oa6pZBB47VO1O3yQdK/dm3unb+2NZXKFJvxyl0SnnM9uztpoPfWbGSqhQ6KikIKcMmFDTR+Rd
zJUjuFAKAsrkP7aMyfldxIZMR20zlWw5pHg2I2dv10V/Uoax5LtYE3J36keija7UiL4Gi3tFx51G
HBSuFJCNoYqVGx3yQGB+h7yC0cRuWxtobSn1VG7df5kVCxQwMmjLwTB//aWdXHZSq0Qy4N0ZOyit
ZbyNMm9ewLHtrCTJpwmeBx6gAQVgAUE6kGCzI4LSv8VaJ1OA4lC/DMJ4ryv1NTHCWAEoE9HzVIts
V0KqpUVHE/N0xzigMJmrVteJLqqhgU1eTyIsRtV5TEqSDeqJa9S4S5EOSMkmkV4TdBrzq3pEONAr
JVPCJC1ccmxNf4iCvtnUfCUmWDqUl4amf7/YXFEUZaC0LKeNXDzThHh5TFeyKwsXI64n1DKR1AGt
zZxkievTe3LaFXETH4q22abocnQNTj2r/HJ/Ay7F2SDHgMtEH6pmYXdcD2fs68QZegxHBueap8a9
b7YJBOiHeni09VryWlLyU1vruhcZ9oMJZclvVNLYyqwugLmREwA6GLEq9gp0Wq+/g+VoxomHVEHd
0nTjMn8YdPReqV9rO3cB5vSqg96iPTZWfc7wjB3Nxybvgi7vn2hZ7qUiHlaO5sJ5ufqg2fXH6tKR
uDqdlwTSeWSj5uUxwix0I3czPoLP6KSvgZ0W9tZUA8To4Q7wxpq5YntgupyQBjZj6uvpswzC1Pvr
vTyq/1jQrqd5wJPLgSYhatB1Em1y1GCcIew4+VL3NV7sBPKu0aly1tiIl7IkVyObbTOB3CXL61YJ
x+LDzL5Jj7GDNIkYz6msb8uUuGULAXjiOVoVoB/kEVoixFlh3lsoBWByQfMOuneE2c6crK0QBWJq
CT4CQAUtAqOkxL3MMsAorAADU1Bk2KJDarabSBlMt0i1kzas8W9N22bmhq++YbatrAY3ijPiHqzB
cP1TlmS8/Iq+774NPSIlAdKxE8961Re0aFa88aJbuRj+7Ao2uV0oZBq+BdSlZP9C9Orp1rvI/z5j
Os0zVNpR9NAQvcy2cR0RENdCsCc025OuhVKz0ccVZpUFd39lYraP+17N85FXcBfmrzxyQSeh0p8x
t3G/7O+fmOVZ+89gZju3pdzgpomdS4XXC7ozbOqWZvkETYL7hhYgRNfTNruhEQSOLJZxNjtkBats
X9ON2eiepv9WUR2TEu4riiel2rPI6Gawt6znT0hn1fq4GXvzm0613waRP+5/1aLDuFjLaXourjsF
jyWFGphoW/meEB/qLa4uDpz8aKSnQnnSkvC+vaW0FuplyOuZIGxCK8DMYNGlJEXSABd579aRi3aN
kf00P6jq2qpbs9dmDce07BYuLM6uHloKeRymeW+SKGBV5VrC2bLshYzxVpd+ltmJd+qWlXLpNv1X
o13J0Sw6/QvzM4/Q0WpMzKibYEFOvU1sJXWbuEqD+/O6eGBQh0R2ATQpuGmv17GVwMEl2djGOmg+
RxCmd7YaSMp3yhK/FW/3jU0/7MbJXRibrWHctYwIBzPKSvaj6fLCs1NFcWmeZ/9yn11Ymq0dt0aL
jwMsCaMNqPGS2UGt7RrzBB5rxoSHXM2KxUV/cGFxtlwO5TTlFixafbG1o93YvzUU2Pl+c38Op59z
bw5n3lqvVSU3Phespm4S8nQrt9Dt0GM3I5Wv0L8WngKVPsL0/9kg84RaNOhp1hoYF9RrG1An6hEE
r+WVyHZlY8xxVVQpSTQS7EKVOwHQGJkj3Ej+cn/mFlYINVhNnTI9eGvOw2fKHa2LwHMYlnVtnBwg
RF+j0pDfk6FO/Zg7xt/nsaaiODDPiNYdbY7c0VPNbpMK9nprOxrHAa3WklpsRsna3R/Ykm+8sjS7
WLkjlzUSZgo6dAOo3VaO4hbFQ+rr1fcmfwKYBpnXvw+DkTOzDJDpTi+4eRsd9CuUoYQCWsgKwfdy
zfJXoAyLjYN3WNB2sngF3W2OjildH3bxoK9RUy7smEmaB91LoMQCcenMlUh93polEiRhQxjwjHWQ
t5CTHNtgZWrX7MwcCXWskmkl7KDc7BtJ/NRVth/b4lBpB9YqXgZ6CIMakotWlifGnb2dZQc5ybYZ
niTKuNYxs3DtXg175mUoFDnihBsYdizOsX5QSvFAQOc9KtqR5LrXFHIgpWsaUIsn52KyZz4nzQhK
HyWs8rzbtGa8idBvnoG3se3HlQlfme/PrX4RVwxSmToWVxQ0GRKX6+LNah6FDgKGlXWdAsGZG72c
yM/374Wdvk859BUwJJn+odZbX+cH8La6QilB6oQwK5d2Cfwq6hWbEu13SOx6ZsZWBruymp8RyMVH
GE3Zl0i5K6FEmUu4cbCH+lFPzaPR9iDO6fZQMAlabW2Olx73GDxK05PULqqks8NTpb1ZoeKASU5s
MJvgxUOAwwYQboAmOw6VJwQE8gzLGzTZa5w1/qelRBwY86BjqE/YpxtMtuNkRlv1thIWHYfoQ/rA
0fosa/2jaEykrPkW9Xg8qM1jI056k4VjqruC7ExJuN0aA+riGlx8y7RRLtagHpR2UFJsBC3fcDn1
GlBf+dYYpKDaAi9G9i+XwoTmRfkNPInzp7wcS1XemBIevMP3SvO42Ci6W3QrsaM6efyb7X1hZjaq
RrGbgoMDNCzyBrh6SqB6y+o2AdlH2ktoroYol5dy9MGgMTLyqDEwt2kZDzS7dPzGFtkB9BLRFtRC
Q9Cr43diDdCEdJroQDuqB0IVLYgVS+GTRu8fY4p2wfsndCH8ndJpE/snKCUVY+ZzOBIBpq7HaphF
1VNbl2Hc2WskJUvOBpRuEx5kwhPNmzOInXa9paSYJXMcd0SLrb3dQPoZ5aA1BOUSHAAZVAB4QfaA
POS8sasEp1qjEKaGVqb9QJcaGm22XH1UtdQ1nDAjqp/LP5MKecOsCYyhjL0CiK37c3oT7IOoEllQ
5PNwY05Iouu9DpC6iIjVNGfZYK6MPlCdRH6k/WFm7Mfq631jN4GqDcgSstdod0A5EUIX18YkIo26
IvXNuc9YKFXqCxnKTczazmVg95UEw76Xuby9b/XWt0xm0aI+cS9O9L6zJH9cSVxQbWjOjRg3dttv
WX6qsxccNOT1N+34VucnJp/jNuiVfssbMG9sdWON3OOTjfPqAOIzgNUHeGrSG0KH4vXosyZN+Gg7
zVmQL+IJwn0QAMj7rdW5keHqwbiNpcAqTt0fCDOP7EjMDVWC7oWxIDEOkE6RuVudEmUL7s0uO0ES
RKF+NxyV3O2kpyZcI3Bd2Bno1EEpCbEUEr7zggPtRBU7AKOegWQbzNLr1G8WZM6UEr4CXmNljW4u
36keB0FWsJEYCpZrNjlVM/IIMN/mnPZsZxX1uci+o80XPYjtto3jU5mhG0Ax0D3K/7TS787+xnPF
X/mIGxc5fYQO1Ao60Wz8mu3PNGrVXmJmc86AAwdMdq9V6Uv8YpR+qqve2IJsCmJRTh9EFbdc4Azf
Vj5g4YBMyBn046D6BRL3WWgZEdDt2wVpz3r6LeKty8vfYMLfa7RwO0t2LfbEsmQ/fG3qPWcPLI93
dQJyP8034jeiZB5T9ZVWk9t0LOYENScN3a54t4Ax9XrXIrFtdBXV2rMGfrhaOwG/I8XbAXERSJ5L
B7xt3R8ybM30uZIH16YsyDR15S04zfvs5GjQs5UBaJ/O0Fzl2+SgGwJRTXeOy0pxU2fUXHRsDt7K
7E9DuTGDPkRtYqDUoHZ2PVTUN0ZZVvruDMbLJvZoFmT2V6I9WhVIlM5R6cul33UfK1ZvN53zySuP
ZcfWg2TczKqTdpmcorwGiRVBN+PjOHj60LuGcYSyKO5C13SHYSdW4+qbAz7pZNt4K4GIHCdu3noJ
FoZWHUjvhEl5ttWHSgKdfv2dsIccSfb7g7xZQEjmIME7tXhCnQ+NgNdjFEoitM6opNBSE7dK3+ma
6PHtWHBo0fMFknysHGBn1waMCuWKuu7JWWuZqxmNa7ON7TgePJynxGvqj0vWUIIFaxL6zZEJmQXL
uoTuALwVYM0GGAsFt/K7+k0Hj+Iab9CioWk3AkqHnT/3wbk+9mXRauSs2tWkOEDPDE/NaleRlWN+
E/JCxhseB4VEZPzwdJ+d8g4Pd8OSSHq2QtCOu4meB2XUupXk5SivyGowVCunbWloJmo5E9MD8C+f
l/ZFkG2mgC+bcg6L7ojksOXpaHdmx6wO72+9G5eKkVmT/wI8EL5jvjMafTTNImvTs4EHlV0kbuOh
7O1aygvf52t35qIxbHS0VILm2bams34xqIG32OdET89957ipvWs74beVsgO31cQmRNcAGTevcAwO
VXqgzRGvgg5/Zk+1M4dKfZWdy8bcF2A6L6O9KVknae31cPs+nFma7u+LkdVdhftygCVAvbRNXG2q
bhNZx7za6r6EgOVNXgMHro1tdqST2mGaVDCMrRNumjx3w2NPBnctp35bTsZtj3ScjEVDLIyOjOuR
EZoVSplJ6Vm1/Lo70vwccx/haKJlrtYTsFmr7iiOvbTj2yxEyp39bhz//ia9HSu+Yeo9wgmESzan
V8nF7MqCJ4YikexsjrvaeorIMaoeVOX9vpXbIwf3i40J2BMCUdRMrq3kecwhMjBk50TaRA/6Y5Pt
xmiShf9b/MhE+I/6PCJ9ULjjyXlth7Ge1ODfLc4SenCF/aLlD8b4pHeeU3+ZGMHTldm7ebPN7M1m
j0m9NRg67MnRo9rnvlYdyap81/TRV8EB7hdAYQBRQbYDQersqBEzHjWrlpNzU7/Lyje2Fn0sDAIt
0vBP0EvAXTznX+oLp+wBpk7OhvUxtM9SsSXRWuL+NpiDwwVywwbkEEg9FPCvVwbBXCFFrEzPSvxa
Drlrp89K/iCP29L4sNVNedbjo34yfjo99ZDzub/95jOIw4UAH+8f9J2jTeeGBV9w0kDXrDzHYBnK
DGBG1ngp53P4fy2ANgjDg5X5dZmVQ8WGMS3Ppcj9oT3lCa7n/uv9YSwZgc8FRQaS3FPDxPUcVk6G
vWDK5dkyCEofH5W5T7PtX9sA9xHkpSGchtf5POCNCymrSkmqz2hlSnPHlVE1itdI+xcGMoUWKOMg
A4A+29lmyLScKj2UrM9E2adogMiSLTDM7v2R3C46bqYp7kNYjQb5+WwZuVNXQFwiv2CBuDbNTQm0
cHke/O+szIYid1LBSxlW9AQo79It0QN138JNEgHThIFMaEEEzYDIz5ynUdokbSKY6JSD0AHHcDam
6pmmcONnkKePm9brSw8KMZLmVsW+KFZgDIsTOfVRgrIDfnUerSuZmRlaTJvz0LeOS62KQulyVNaG
uWwGxT0UcKB2Nc+VgGsnGscYKZpa8WUDBJQeaLsh/qY2LtLe6puc/ejFj67xk95X1sgb5tfgNMfI
1ExgaDTsIBl9fbQgN4n0cIQMCRvrnSF/i8w0GNWvTbq2K2+3/rWhaRYu7lsFadBxKs2e2wLvPF1x
e/ZsrB3ipamc+vMmeBYazOZ9KYkoDUoV1p5Bg5G8om3Q8YVImt39jXmTVvqcNNQowUIB1gsE79dj
EZwOXIbG9BkyH2X7bn0bmkNkvbXJxvqW6p6SwM03m6xyG2VbSALsCk6g+XLxMWoVEgwnEO6ZVnki
meRDG8FDrwm6T6mDvxWvXbwth9/GCFFkaLuVO2dNhntpjuB58L6ZWLuw9tcfzzrwBleS3J3l7mcP
PRaFrzVdLe0pJFSMCSMCVjdz+veLpQZFuG4NadadkybND0NbFvu6sGswmDsOmhaUyl9ZjykQuAwU
pvVAJDnJUKKijOzZtUG5boThdLRDLOdm9jG1kCl6lZONg8hZciUkyl/oF7E12Rksh91bkbklHgcu
t/wKJPS+3gTtFy09Kn9akO+p746vgvngFI1+shY3fT67733qbG7UoZclNSq7M6fbMduiuFHK78h8
xLU3ye+8NMbBoS+UP1VMuBo/QraJyO8M0gnQrEZ4DDCDJr0J28serNp3TH90XnvUTLJAB3JEP3B1
Q7kn8T9sX3NXKVxF2tbZU5kFUKFxskABzyz0PqLntHE5a7wIXQH4j3nj9r8zuu1ONguEudH25Fca
k6MNZCtYuoZozenNEz9YsglEiagEvh2kXPPXb11TNHyM8K3WPpflX8TsHvRv6U9L2pnOpqjbs919
Tf+ayPTTrK4ib4H7BD598lIXW1MrSR5NaOQzN4C0aUT1Q0+dNzmNHxwi5JV9eYMImKxBOhRkpmD2
ml76M2tpTYrOhHNVtRyo2HNjND6Tdd9CRG6+pdoTNA6adVLfyf3M9hiYG6aQdgo2biTbuEWYLvXI
3YF1kriOvVHT2G+/oP0TTGdAbCkB4psnna1EUAuOBQ+dT31fSDyhR/p6tOAgpHotx91ZMh5KNQZ7
8lpu5qZ8M03opYnZ6ZGSylbFELXnStkyTGJSoL0x2fbxJpMOzCshBOvy934b86/3XcxnEfhmTqfg
ExlZVFHm/TYgYgNjmp50Z6YFVu5F2yZ/pLtMPlLo7qlu9CRXgcw/VqxOQdStVQgQTc20UBeZXTS2
JEeF1sCxKb+GvQnoQ+zqP+RA1zYk3mdeJD8r4wkE8P+Hs+/abRyJtv0iAsxFvlaRVLZFWQ7dL4Td
tplzMX79XTRwz7EoQcQcDNCDgXtcrLRrh7XXap7U5NzUVLBkxuOF2PLGyz0Vcf7nI2bWtashQR3o
OE5G0nR2gK4w1oVKzlq9eL0/35snaOr/Qo7QQOfwbCTT7005LzTUP0BTkR/EirP7A1yxouEATb7O
1DYF/P6VwHaUoeSdgaT5zMsD3uNAr1Za9Fypz1U5rnlv5/m5KKmZIA2Hln5xDUg5BOhpgFpMvq1S
D9132TrPHIim3P+yW0f74sumTMIvy9R0lSJBMwaZ8GgtlzsNCf/2GMh/sthSxwdPcMo//DBuk+jj
/sBXR0xCkQ5p1Ql5CHs8TwpWRtDxplRKF8UvM3YKncmqf2qGI5RObKnzAOdZSk1fO/ZIDE5dlNgB
gFexI5dzDf1a7VW9qN1AePQH1zMFq1cfM04oetmGV9CVKfo+bxylg1KihY4ksfm6P+ur0ryBT0DI
r6K3EXR0SAJdfkJeGEEQmrx2GwKMAxU4G8S/CfSJg1x0JE1gOsGj/BAOm6TckMAq06MsfI8DMPFt
+WhCj/bTF6gCZTdhYUPmCc2fL0PRB3xTKF0qV86lxpsKReraVerAatV9KXzz+twNb1w314q31Elx
dbunhdBVqJQje4ps/uwhBvG+ALAeuppAVcvUYGf2IdPr4/3lvj7ds1EmD+7X6c6By04GcH26XfpN
eEs5J5bZlha0QnQB4tCxE8nrzEtZ2ayz8bkPw4X7dXvDf81zZkrRQKNpPrAWLphNoyBbEYGDtytj
RBg29ZhbUsjUuIA6IU3jP3/6cq/Gfzl/BujS9gLLy7cqNDPN6Ihyn+RnCxHFzU2YpH9Qg9RAODu7
EDkYiEI9Gmt3RIKm8de9V7NkSTnv1iDwylFnQ1c2qNxngzSGEVaceLXbGsIHCOurdUzGBN1+5hKu
6zpAwnZDpx2Jr+lyoQ5wud210gQc0gHcbUX+Vw892+8PY1hbXF3JPvSmVPiyO0lZZ6lVK6e2OSn9
VmvW4bHcRd6wKlK+H5OnAKLyKIz8DVlkdyi+g9GgLTd5u8oJ7QD6A/99uZTPunlOpsd2SgxDSXVO
EZT3sW6MJuFuLEi7uNNsoYM0cDCcQl+naq6y1DgK9beHjQrQfZiSD/iatA6PXYiKQ5rQOHHkt8a3
TF5YiSpaAk71/dt0w2RPDZRQHUdKGWQIM9vFpcjX9KrjbsDa9NAgcSj0J2VwW51J2Xu3WC6dDsaF
F4LdnDL2qEcgP3bFsRPCWCFM8Bu3+eYcqBgw/pxS7zQcu76i8ALWofYfO4ZhA5HDltAPCULcKWF2
eX56BWnzTAMpCKKHEaRqXWCbvhyzelm3aHIZZ5ObLC1BKAJ4E9zXy6HE3KwCaRh7FwAJq5Ahkmb6
LC/Xjb/Q4HTj+l0MNP38lwmUWtmvCi72bstXJCkoj7bNsAQIvvKgpoX7NZuZg2zUNd67GrPp4lc/
+ii8BT/4erWAJpqutoiGWB0jXU5ClZskJqBbcvM8zFeBVsQ73omDZYxDjlKO7Fv3j/r1Y4gEBdAH
iNaAQwDl8+V4Iwij21iuetcPyZo/JgDYe15tp2ALA5drRf1oCZFyvYJIAUO6Bv3jkIHAJbscsVUB
p25FuXcTw/RtsD4A0g/6n4V5/VCxXR47WZIQzSDVPOkyzC3kgC7mwAg1LGRbkk2VpIaDTLDMOrGI
rQbyo+teEOJ1Uuk1rYfsuzWawQ570lI/7X0b2GaftlXcOsjs+7YR98lK8dGRc3/5p8lefeXU6ToF
k+DxmB2nsNVCs1SCwTWLjppmyMQUxHGdYRmdEy2yAd5aepiY/xlttvQ15AA0eYBD2Ja55dfaWq2z
haL7rQmB+g0UwAT0sWCDvtzdAZFx06nx4CooJnjPoYZjdNCVF1E63V+5H4qj+dKBAAnULmCaAMBo
ZsLixAMHSdoMblDkTpD8FSvHEAoacdY/Vkfi945pvAZGZ5W9xILhbxidUn8VQYdHsiAfkLT/tD9Z
SKgxIeP6BR/z2hYBDfeTI0VHNhIxs2XoCEnNoewGt4z9faghmW6WaJoNsmThqbq1pShIGoi4QJuK
K3y53nreELkT+OCOBn/w1Wotp8Hz/ZW+OQSgElhmJJMw0OUQRFCbWu0wl0AK4MtnkobJiOPCRK4T
ABOAECU0vBAT5mXenjrkulRWuja4uQfqPg92YeUTiVsVGvNZMDVea2HdrjMhqFg6DLWt91q65VVV
s5RH8oL9uLWBCFyIDFkXAHDmDDFJ0uVFFUmDq9XkUcPBSZr0ESDj1f21vWHuERICmg6MOnDS86JY
khCcDV0c3BAixBkQevGY2VX1Pixh8G/dy4lRCo8LVKH0uQMMETRdLpV4dOs2+qpi08rwB0WS0JJH
8wwtyKXc3LUPhWD314CzG8C57CtG52PAhq86KWJS8U/Nzom4CQsqG/+U1r6/lDcPEOiKcIp0lJph
9C/P6YhGpDRFqcdNo60EYkRZ2nrQJaEtpz7iTV/9HMDwMYz+I/j9NnXmr+9/wK17AkYUtP4gGwkG
+mlFfvkfXSSVCnquRpeQZGSV4hcrQVaWtOeumD4Br5YIKnYTpxVBqDG7jkMVCGkZEkT1JF5LhdUO
VhVSmVteqtPoSSErdDMBC78qBPRxNqWljPIO+Noaye0w/tvp6ygttxVXnu5P/zoZO30YoBFoOZOA
+7tqPJNrXmUaPqwXHvXihPwECwRbhgDts1I4ofa3W0pn3bqkWAiUiQBam1hELldcVkGCEKvKiNvj
24KnOKiKbLJkiZfg1iWd8FZo9gI1A2hNZ8PImdkn4ji6fd8mwJFFEvISZQXacMCYu+Dz/jre8Mjg
CQNRjdQNDvKcGJgHRWz23BddKefiKg/jZyMRNHDMKnyfZlG6SiuJ2C0EYRYs8I3VxMDodFOBAAQp
1sw7SMVUkYoIA5sQqig13YG6nxMM5Pjf54ds69QkMMGCfq7xr2sygFZJ9fJ8cKvYMfUvFC1ZJbox
kGyica6X+khvmCEQOE0HRAGL2VUvgB8UYheZ1eASMbFJ4KMQCP02wxrQxy6Kp6xAPts7//cZwoGf
Cr8T2fccViNXI9osIQjrVlDXVd1BQLuFrWVocXLaaAFGfMscoPkAmApo/U0wm9nhBC0ISY1SHdzB
JDZp8se8yyytjxwv0jdxso8Eu0IlqjtqYbfKRv4iIIj1Pk39QdRYiOyrOxifzfjv/hLcuDIXXzXz
ayEC0QlCiMe89wF0M9qNHHVWB8Q9OK8XXOhb9+X3AsyOrWfg0IoNonNfVhNaZw2VZf8TSXRq4kxF
HRa/WhjyxmM6sf+ipUtBc87Vqz1kPrQcxxB2h4uu568KT7TNYNMmH5pu31/IW5dyatqRYXpggeYC
UJ40xm2l5KOLIm+z7jxjcAQVAU2kjOXm/lA3ssYo7WNO0DzEvEBVe2nn8kGvA3EsRjeGgI/8ksZf
CfnHH43ICscHXr0kwmtW7Hhqodre7Xi0uj/+rani+UTFHEA7FLhm1lw0hLoDORpWVe3jFQhA/hnh
6NtjDf3F+yPdMgrIncHGTUEX8vKXE5UDUpqDhHej61l6Up7y4VHZjXIIXKvjB0sH9Oa8fo02O6BV
Pxa+kOujq5Ud5eiSHo3QLht/IfKSb905RPDo0USRHkmrmf/BB7iZPlhRXbW1wNYBQi+zcE3zT1YV
0K8M6VjYkbZuhYp10WdVWx5i/PjoKTSKt2W9KeWIRnsf4jHy+KD157AwwPRDDvqSVs2tC4vsGnQ3
gDpEeD7bZ68v1d7QvNEFmkSkSqUcG/TeszauJGYGUB2r0ejMcoP/H3IdwBoh74BUGyhVfxbw18tT
DnVRE3SjuOQtRoe/XFuGD/gKNLt7K329f8RubDp8BdBmwiMCTmYOp4+Fxh8QwoguGC1MWwpScOzw
PLSrJlkij/qJqWeRMKoYmgor8SN/My34r3lFkdl1Oukk1yD+WU/E1Mo9+H9JL8lsHCoR+oxAkPaV
EDnjqKf2qI2S01RiuvZhyE5V2Gf7WA/Bv9Po8c6AD+eQtu0cJQx9WiVmc4hkNbOMRKr2RZwbdlY1
RUJH3ZPelBa6dEhgKjaKl+kxGcTg1Ae+QcWkza2k8YMFK3XjlAPSPIVlyMShrjI75UXDyyhoMsXN
m33Kq0M6HA3oTiBEXogAb5nD3yPN7RHIzfISqkqKmxJnrDIASUb4KJUdZPlaCh9Igt6SNmRxAG48
34n+Dt6ugZAp6YU/98/SjcBi6mhEZCOCihXp/sv9bVDaqUwTHyJKmVWryNkuIQuuAOO4ExdDTMf5
1xHiQjr2ZhYrbqzt9PyBVDkV4EtMzC+kh7ThAxEtCanBZNhzHbyPFU2iSYTei07/l7nCqYdLg0dv
jq2U4jquuV4qriYKe0VoGYnDhUDl9nL+zxDzfZVboB6TFEOEbcM0KCgBlHR/EjdCIQXAYHMq/EIi
7OqQKn1VjEYmqG7db3r9u1ZfOVWHr8Zz0n8liGec++NdGxsMByQnEuyTEZizRNRcHqtAyzQXB8UJ
s8c+XYvJEn/W9bJBRlokCqAZyCECR3l5RKDvUesx2tTcLtA5HTKOhmvUDaz7U5mu76UtA4Ybtmyq
FuCPOemnUKcQNRR0zeWOXnLajnuBgZet0t6epWipteXGuqF3a5IGBvQDPAizlzmJW3CZhr7m6mW6
LwG9EKxMaRea1G+UZtFoiIwEct0AYl2lXqqeiJ1CakzJKyqnlngF0hCONkdxiPdZH4S2ro6GU8ad
tO4KkrKkIcEDUXi+KmXo1nVaHC0cmGli81UGGBZZCrzBeKFmL0Y1RugPaQvNrW2DvEESsVT/ddpa
E1b3d/PaWAP2ipOhAzKIVqyrXh4+6ug2ryV3DCxNVGj+T+8dbVgC/V3vI9Q4EFPCSQaOGCnKy6MZ
TE0oQ6pLCLXKZIUOrJzKlWLaSNJU6/szuhFvTWNN91pBpQfAhsuxTLxoolZrkiuNr2Ftvip9ZEPk
JI6h7FzbLQlZQ2oKJDE3RoBcVqEur2OVgqUxFACHOVeqFQPt0H7e/64r+jRUU4Cux0GeVhpe7bQV
vyx4qaOjP0RBxO3QysQ9WjfdsSjf6nL8aEHgUiIRlrToxvRFpkSP0IZANemxKl9zsTuDfZXqmfyp
jMZCHHh9nYE+UbFQsIZIH8+NhtR2XQUWb9mVhC1Jc9oNOc1qZlSBk48vvUCL4W1hIW4dBjhe4DjE
Ukyv2uVC9J2fSRF+4qanoYUmVelZUZ5E1BdjJnA842Jk0PahNKGZojwGnS1C1t1rycavmoVr9pNy
vLxnUJ1AA+yEBUaL6Pz8G2Uet90QqG5XeSbElsBcV4Jdcd0OZe3maiHSIhc8YHPUlnpGrq8F1c8A
D+/a74VVmazz1ZfguksaPCcAv2axXVzVqe4LoeoSCSrdgU2EPxyNEbUBSajY5skDZ+KujJyC2PdH
vj4BWIJfA0/Pyq9zKfKYKLWKJYhNyFJaA1rteYrAkqXmVoiPdbAQBt1IA2toKp1uA1JYuBDT+fg1
oGcIEiAnle4G+zw4g68UHe4rwY2QUBM6mvEMVLK0NhVHLBaK6jdsA4aGuQOXx9RoMEcTxkrqCX7b
6C4opWmYKtRU/3ZeBTZD0QKzKQsTgcpOVdgKhFn+wUzklV0ka9Mr1oN6CKON7ye2afQL33Vt7afP
grFHD5ExietcrggEYnkWqZ3uCpq8VupN4aPne5SsLNccyEDd3+8bzx0ESME0gg4ZFUdt3hfdBpLa
KdpA3CahXrmv0Gc7pd2iwYmipyGg6WPVHXJ1E0TDjkgLvt0NRxac1rj9SGRg/wHpvJxr02XIu5st
cblid+iM1T2IPOyj5ilpP5PyRF56m9Osj1bjBM9+BU5m6Be6WqbXZnbVLj5h5iiJAVgW+rAjLgRC
JcGR4xcg/ZBlPBh8F6EJ/v56X5u7ywnPLrZiSGMmCCNxEY3qrCvAjkWKAZ0tRr4UP9/cWlQd4AfC
y0SGc7a4XcbHgKcqcfugYEPxEqCeo++kkbY7NecbJAsiVPOJlXiHuDnen+e1K4F5/hp7tqqgbYq4
yBXimmQVFsfcg9TlvlswHj83dLZ3gAsouCZoXUUDysx4oC6uZXWiRCdVEHFCysQDxahPvBbtSVkd
lZYZSahO8lIBUCDkcZwfylrqX8PCL0qwdQrcW/diHb6X4CJ6FUwThEHI3GcPUdqjyarNB9BQmfjL
0PwTE+Ca2zDIvDWPIxHkrWMyGuBBAXLSav2OfDVtExYM3eZ5ysJeqp4NsGC/qcEAWs5xCs5xC0ay
ipQUr7vWjUTfxo0vNI6qFsjaSSEQWEzI1OmXciFhXcyTdz7WoJ1CI1627RUPDFhJpUmoZcT9ayc2
Xmdlod6ie0KRUgYSYAjZ5bwkGYv1NH+LSN94VqLlAuT1OlmmNapuGhvAa2gc+wq++5dU52APgO4p
EgrA2w4fVdrVGe1TT8seRti61wacmCNVAXvex1KSlKyovNTS86iLLa0xIAfVlVzYj6Lix7RDwqu2
dKxNbEHMsPvQ9aCGJm3aourVyHJuroRRU/331AR1PRUbLS+dMFfR5Tykeas8QyIu2Q8eMEgLqfcb
N29SJQB108TwDszOpanBC1QHMmRLTmj6P0bI6fnxu0D6BcduMs6zE4mkPn4/SIZ0oBdndy7VUnRn
+mZ0EjTtVfD4g9GF+oINuXG3UIuZ5I3QUoSrPf3895OpSK2v9gJSQWnEWvCLd1vD7K2qPf/nO4yO
MFCyTRbaROfG5TiC4nE0vyfxiUfIR/mBY4Q71QP8N1zYmpuL9mugySn5NaG+hw8IfUb0KPEPL3se
q+f7E1n4/erMx2zDAk2SQx6fTBJ/mKJATb35z2g2SBb97xTmDpuvC62OkxufenS6iVD4oTxsnN4E
Ic39udw4xhhoAgEimzaJPl+ulR+q8DeFMj41arEfxnJdpHJJ48bb3B/nxrOITDvcI4TamNecicYr
C9RLPWK4MHvHUY6pV2jgudO3A3d5+gdUPwsTu7VJKGhO4QfcECjTX04MXXKZhwSk6Srdk2RswZf9
fxkAE8FpBiZQmUcastgCVOG36Ckz96rxOPrRwgC3lmwis0EUo09UOrNj3Gi8TyrieW7OZeZJj8I4
0LBOnUYBZd+zWopLqYobnuJUeEF+HB31kByfDSiB5VSRy0CYfLd0ANmnajXhS9W9FO2wAeduX1pN
82TmjjG8iEiIqin1TEcrCxYtSTNcH0tkZaY0/dSYjELB7IrleRvn6HwXXEAumFL1gCSi1SpaaL2Z
JnRpXUGs+lOHMFA2EX88nl+GgqhDpgZaEp50jrgcVMPluMqOyXcQSo6fOaG4sKM3MoMEtg+1w5+k
iDI350QQoTYV49EAOQ2rg3Slmq/mPw3pEYk1UrIdSXAYESbcv3u3hgWDAMISeDUyQEAzCx8RJc91
6C2eavANWABgp04KL9n2lKo7AQ+SbYjZ9fBMumADgmXp2YyzJYW56x2dlEmQoARABtDWOR+P0KbI
39RjeCrCwUCTJcFh5rmwKTRvqWH1elsnWrxJRQLsIBD4mj2a4GXykqyNshORIAILol6K/BvNDHcc
kx0YxtBSaN9f4VsjTsEOugsQd8DGXRqb1g9TIxST7FTJqCrR0aSZsvdNK29Yq0Jhnizs6NJ4089/
HVxFyyQl1jCealipOIJmyJY1G3yWMKNGcpZP96d3oxgCjsr/nd9P6PtrPC8pxjAOMZ4gMYO/65CB
b3YBwGq8WKdoVfNYG254meOqqixwecjAmnb/G26E1wAXaegpg1waMjvzbs+0TsQW4OjsNGWGtX01
PLTCu+cfpOac5rum+FcXHybUL797CeVylKlyidVhQpU+3MU5HF0/3Y7VUrv3jZ3AV+EBJdqUGJ8n
HyOeSCXRo/wkgR+JQ+kLlmrVF3jf4n2ZHMhCdHntq2ERJnkcFDCB/poHuFnTRHoFEqFTADRdfJIN
vNnps18sdfrfAFDD6TQRyaLPHLwgc+LAuq74EEH25dTxd1UFmsLbdRZOdmr/+S5t8zv0oDt4rrU9
CXNg7Xflgg93nTyTYSfQ+gDCkKmDeY4n04y+L5HUVU9gZaZt/RSWIYVATyER/OtIoBKhR4/mkFG9
9RaO2rW9nMZGbwooPREKIn91eb064FsDwcfYunRQi3dV3ipCThVxgxS5kp+45iC+WbjSV48vGofw
2E3MIlB1RYnlcswYYNTYT2LzJIMcvt0kwq5UGTrnlCVAws2BgBgGOnN69OYLGw8JsFleYp6G4Ntz
0cre+xVFz0RQOfdv7LXVmKb0a6TZs5M2lV9DAcs8FRAkz19BBqqtS502p0rc9yozhxc5+BtoKlZ2
3aToA1ji/ri6LVMLKv4xDWAmsaYzM6nncRaOQhxDSyqm/WfePg3gbxoWuT6vfE0VhQdUA5Bdm6ja
Ffly74Ie0NrOj7snQwiixwZtcJZcomZ6fz2vNg5ChAAiop44jYUk12wUkQtlF2QqlA+tVrM1GLwd
z4+j6t4f5+qlnsZBSXjCYsMHm7cJq9qQJJHQqCDx3UscYbbAQuPP/TGuO4V/BkEbPZAgWLWfs/Pr
RclQ4weN46g+caeP/6p/s5bCkJvKv9Q7xvFGK3qaxLsuZQAuU8kFqItWE0moqVEdiev9IuHOzdVF
kuz/f9DssCK5IEVDIqlP5Us62Dn4KyJ13yWyA0nw+3O/Oi1Inem4dxLy8Gjem8fBasx7lI1UHfrx
oAcpXpHJuj/AVeCgARGHuh6SsOhwBbj88qCAqQx1bXDon2tUSc5VDiNZdT24lgMSOQZIJRm6FtRT
awZLAr9XF24aGXcB0pl4olAtvhw5UEK/HdFAcyb5xmjWYnkwj/+HhrmfUfAo4VWAJz2/bp4HXGcU
YX5aGQCmYkP0nHKUlaKVWo8bncRWspK4v/rvqzpJMQDLhdgISKLLuSlIXnCgNPwzkjJs1EFmp7Ai
A2NssJKifwpyWvfHu7qGIE9FzhMNnqiFg1tsFsAKcsiHmoN5MdP2dXQctE9v+M9BMsbAa4M7DpQh
SgOzQz+Y3FegspmcdUBXeqWl8ZJGzfVZvBxhuna/7nnSRFEZyVVybo0YHNAPqZEx8L4KExPhCUXu
hUW7LoRiRmTS1EXfDVAR5myXIplETa2p8blW3L5hXEBMZ/vdSVD2aibZGpwJLxU3OaAtleZE9UAz
tbHyyu2LvR6AtyZ3/vs24kYAWY3vAhfpbBsrOW06GZ7UWfegyQp7ioZLSAHZAHa+3x/pigsPOQK4
xWgcRDsU7v2cq7OII17wsEzPyCQPYHfO/eJL7ZpQYE0g5F+EAy1sBYSPe4WQ+m2Q+0GHgqPXHXSJ
Qw/CEMwIt6kWkn/oc2zKhQt0XUCYfd9sKdCCPfh+ydNznO/6bIA6jUCDUd34YmjJyWcuOcBwZ3Tw
0bXwHPTwuLqFp+3a9GKFdADCka5BA/I8Z6OJodClYzKRzoIIqG8hz6YuEX/fGAPgfWSeADyHnMjc
kSvQheJD2Ss9G2JRrOBE+wxEiObCsbq12fADyKRdKSHunIdDpteTbKiK7Oyh1v9oCpX8BmhF5QpF
07Bg+j4qia1uULknBVa2qKWAygjuwdKuw3yuuJFC/bSG+CSyS4FZBwtfeP3Eg9cNIB5Ui5B0QNZv
MnC/rj73yOAXBmnPYsEM+JhBFXasHN3S/+KR0+WObJ66dhPJ4ZMQmLRsAmuoz34TMCjK+J6lCDbE
jGiBKuKS3NzPJlxkfqZvw/ML/1DG4s1TXeIoliDuq7qzAOphX3IK7wN6tGCtOkF5hnnjeshqO9ZK
NKA7oRBuvDZZge0vS0sq5Cx968031CjguuaJo2t2kK6T4LuBmIvxCCFhG3+7qQ4Q9AhRiDABHIS8
qD5wmhe2QGxBhH9YvAmqU2uHsqghLPcvE3M7eAi/0hZ8Uh969GaiTI0E230TcW2NgbCe8CvAiEzA
1Jl1hCngUStp3Tktu4xmeqvbYpOIjhqF37VaTioYxmfbCPFCRPXzkMzWG2Ey+EimlxMO3+wZkEJP
B1re6M5a/+ppgMWJTu5v8uw05CcxPCqEht6L2b+EgsLgnhemZBePyoe+kYVtuhefImJFBsQ8HnpI
m/lMkx6DGuH2Rt2phqPplnQYQmJJvQtRk8IOj7LpkIjToqL9IddXAGqWyrP5JZvW/QW9zkrgpUFe
C9fQQNcZOK0vD3mm1R3xKqE7izHoAsBvWqmPpgoRNkbUVTAemhLgmtAirsageOM/6eRQVj0l0cp4
SAMaxEvJPmV6s+dL/fuLZkFPXwE/PwRed27BmCA5XQmmvGNsgv+ds8IELZq+H3xLRf52r2/04L19
8QJaCUdNRCflm9BaJGeescZhPAyBPRJLTg+ZisfBgmiI4q3jpMTJgXbADqxXwUKd98rpQYYQjWSg
y0FhD72Rs8g7lkmoFlkXnyNP0DY9UMCsGnvD6oD2WbgLV3Z6GgroFDiTgE2h5+Fy52oD+ujI6MWQ
RkCaDq9iw2SDR+z+AflxRi+2A8Pgok1tFVP4NnfjQPJepESuc7Ds9sI689VcZoUYevFKKvVcY/lA
kEtPuFqtxqRpKpaoSWigWDsApd6WAA9SYQyNgmXozR1Y5g1QKfAC0rVWX4R1tIqapgWTjgBtadoj
ZY72NMWTn8pCMbGRIJdqWaoPdUKLZhwyhtb2DjYJiKTQAZaze09MIfKcZswChQFM0P4N8wgs6WI1
EGHBDFx7AJPRRRkTUBRYAfz7cs2boYoLxQ8mZ+iBO13tIK3SdbRx6tbm2Yu6qz8BlAGOZmGvfygK
Z7sASDFS70hIIH84p6P24TGJvY6cWRqw5LOyQqsu7NaqglVq++q6qXZ5yVpgU7bQgAYlQG+1ChNt
cIX6tP+Tp5RMwtojmNa/0y2xy63iAGZoVDQ9GAd5C4if/1XGtAK9zUelAO1Lo7dun0FxxgPVBUgF
D0lqUmktvnvGCrIE6qsRs6B/x5MRVmc+rtrMjpIN12nrL+B/bi066scTBg+rD2aT6SL8eoc1Ac1j
QcnRkQ+4l9a1jqJ8DaprAtOfiVYFJsPK0tt1x1dm814W7UI0Otmb2dJPtnHq6gZn7lXfBY5hn4uQ
Jz8rxqquX4rmaPCV9iwmz2LjpEsllpujgc4a5gMcT0AgXU52QL4nMzMV1w2yfGsfVIzUax67eu13
D0stSz/QqcupwXig/g+AI0B+4Ku/HCyLUx6avgYmTqafakD88mc3OXEnAVPc/nPfrA027PbKC9cY
OQTQYESLTbR4tm9s8MVnzCPTTjZH0oHx4lzSjWXSTW8JHzH9jO2c1WuBbiqntRwAOUqqosz1cLAC
qm0EexM4u83AfAu5FeXjUXt44xlr5N25t2jr5OvUPmhUBJu67Rf2elw3q7d69WiItvJPdyWECyvV
33orc68gaqKBQUNmWP22XB1QhDhIp4Cl1AeNzzHZoKDIj/o3WGmtDS4T/gI0tXY9hfAaLVfJ/vUb
ClG9ZTxUlvRUZ1Z0bL1N+XDK9gW38xfi5Izjc4V/xrsWUcinUQjddyvFGU59zfK9tyU0XUmrwDkc
c2MVsK+DuOHOqnC+TKpZOd3glDNxW9oHcJ6xMF73VtQAkMg8pn2I9rjrH0vaPj0adsCszLFNprPA
KhyARd82JYUqKAUXLbglIOXmIIe4cbQVCGhNkIpTwGsp9Fve96s1bvYJACXbJkh1xgfT9XdFRn3q
GtvUjunfziloy9AoiJAMfKIWuCnML7KTNypKGiktVg/HwMp7utFD1KzgMYD52QU289R51qfGOmrQ
smP7d/EjXW1fy91DaWkvj3Jrt/TJt3Gj03PGlI1gud62eCZnKGDZHf3sHLzftuB69qqj4AaGAMtD
21kQYLI3zfY5h3oJ01aBxYxmE25ChzwklNkcUDIWANAFvQyKMxKBqmW0WuZt7GL91FFlI9Ls+7Oz
5Mf153P3qimUBlsLJf2Nceptf6vSYE2rL72jq61OZToC/HlgFLruPrQxmPIP3tKZKNSpHG8VfRFm
bqIHFWSP1H5Ci4ldWrG1z52WKey1BR8iI9vY+m4kyNatK7rZKgc2ug+hI1LpVD0HNKHnFPsrsfbh
YYP/2ekoSO07SpFywLdYPsPqr/XPB40WlBn4pVgJgb0FVvYxrhydPmT4T8nepdSB2/MqJPb607Pz
j85BNpKmVKWdFRa2mdgP61eWfKmrx3z30DDMtEwYYYm1CmubnIuVeZSkHWSsrPj5awOCK5z8vbdn
fFscPldrtIMU9FNcA0C1HomzXSXbnJ7MTz+jwXdoDW+e80yO77lTPDe5lW1zTiMLF02kvd2zYU2V
1XYjZBakDgwW2A3LDg8yXTHt8z1mJ7RunQDYotvGqmtG1wnF0v5zgH/ePCRIfz/Wu8SuYkrXGxsc
X5Zp2YT5tnxEr4UVPxZ0PTAPa/P9FdB4BTd79/z5lj6+QHfbDQ7Ru5X1zrgWcRma5LDVMf/7LtOP
vZqb1aneOLEmTmRIswdrANGGVCtGe5ZQpx6snNiyx/74G7G2zZfBs8h09u6PeRUY4aVAnwByAjKS
R2ROEp6g80T2VCDfBlY/N80LvAC/sP4faefV2zgWbelfRIA5vJKKlrMll10vhCsx58xfPx99MbgW
JZjome6q7kY14MOT9tlhrbV1f926/74f6TPUmc0OjCFMLtinEGrmMVjqt3Ie+153NPtVEPwIFE4p
3YaNbpO1O1/fNhAllFWAO6jZofQQDPaoOT6SEqITJ2s3ZJeB7SEREvqrcLwp86eq2Ir5y8JnTq7Y
/DOn1gakglCywUE+f9vaiGJ5GWVEbDBBlWqtIOYH+yzJFbsVP3pzowsWHRUQiKd9Snbvxu+JsBuM
j9AH1pjfZPDFlLRtbR26nO+tTHHplEwf8N0HzuIcPUxbhbRCd1RehIfiJq64QxXyu/jL7puu7+/H
Oyt1ULBrWb56JS7F0pdgYxNGA8xLflGTQb7tfIX0II6SrJLpo7Wt/0CT8+9lY19lG/4u1v4uvutP
2nZcD3a3hIa9dkMomsCoQeiE3/PClhLpqFcZRJ10ieImm43QjpATo/FBTzSVuKHJrHpF4DEoBKVF
UNh1XEqwXgez0dduI9f/QGBIv78/M8ql88WK4HkhmqPR0FKebYk4RkImdVF/jGVkwR2pIcd4Eyt2
31BA9sEN0fgRqaZoNdEQQvM5HH+j1V4oT3SAzeM3unTEPEpa8Sum4pPa8vDDGrN1Vd5lyj9gaQ7s
5ED+BV0lgjrRUzB0EJgdqn1IQK0vuK1XLAJzIYFHlQGveT6XTAtFo1PC/pjHTqj/bV/SzLeVj+hF
OX2/atc3839HmtuewpC8UpYZKdxbqkNK3Pd+Df1NJDsiu/cz8Lfh6OTdgsVTrt0fEEhTjR3VjwvB
GpOSdoTb2FOrsSP0U2x9WA/rEsnnl+BmvO0tu93T7Vl1tDfZ38f+1s3x5zQ7piLY7wglKkdGdR+0
b9/diQ3aDmzyCDB8b3pb4YYgs9XvY3PV5DtrCRp3mSbg0E/EIgm+IL3eZo53LUR5MrRqd1RbNyal
jSnqgzp2hJGI5vvtuXamvw41s4Pd4NLEryFzJW6VN2BEhbEy8IGEBGnszagujHaZKMOoUPOZWrVC
f4VNcm5UyqKrFEFhZjGyk2PtSKq/itHs8LfNCLx7lafxOv7TJ3coBDpNs6rX3fgWgg/toscwvVHU
OwupDTe205ug2mueZ4Owhtrk0qvoZ2Md4+zg6uQnf9f+W5XfWf6fMdop6W6INn70qHp0SO7s0tVu
O/VBrO7DfufGCzjDS+22aY5Um4B1TEWRi8ZAsVYWokmGajgpvl0Le/1GCOgs4ECP0MW37JHWbMF7
/Vr/Kwa4I4TIG+s4Il9/j05/6pRLGs2XSbzPD0J9nLZLZITnb12p64mFmDx3fSVoa9cQicJbu5f3
koGH+9L7u7Sw8xuaA6CJWOCD0yAncMobL9wYS/Wia9Ecq4MeOCLapCvmGUV9bERDLfiYvlyZH31z
KB8BVRWlU6/1Y/akbeiDocrtwsG7PuxUtiX9Rv+cT3PxJUuALqvSVhHnPIp2lfdk1C/hn8RTtkqy
TiHSibeaT5HTUbV8v1SVuWZqp3Yi/3foWQ7VzNOgVAfOQ2fdCw11XLsfVpZ2GPKVtEQWvcT2THsN
SgM/j55HmN3zCxY1QCHHKWHLw62ETh859YM6bOvkZhhujewEfO97A3LNzgKspxsIjiUafcr5gIMv
Rm475WNr7Q86Daf8Zzo67cmqiwWX7ZpRRFmJEwNiit7bs2XspLpS1CEajrXYKutIdMtVGyAj2uad
tTAnaXLB586XrvLMo2qNlzgXetT0AfZrnvTHJjuo48/Y5VlYDfRyX5vuKhIfdQSWo/0Eg1mJ6vb7
Bb02NrVdaqoUl6hyzr2MUlIa9pDb6j8rk5wjL+X3I0zPx3x2VPl5WgAXsJqz58XLolwNezpKpB2c
yKZzNKJuT9+hfLGwkFdSSBTI6NGrIxQggyGcbZrUVaXiQlM86ltNtN0bCKCAR1/GFXfNsq1fNKFF
od7Jb1OLkMSuP7zfKVCYylaLu/Y1XCILXnFGzr9ntrhCPdZiPOKMZJGltcRehbWXGo2GJ2JO0FpJ
BnXZUiqKozW05v3EbYdT2zVyYLsqHfLsTk1Q9P9+P65cWsgJ1Omg21hTZ83ZHdIGEaR2Ww5Hyp79
TZorQIaiQqU2CF+lDKFdu2bib1oxKbdqnqs7t4uWJCqvvBLnHzGdyy8WEmXVoPUKsyfgCK19nDoI
rbeq024aDU7Uxn03BgeuVezkr8mKHgfRRjMp7TnaktK4dOmTnH/JZAm+fEkDAIdSgYHrVqyEW7V3
MmVrZDs1cvSV2N/chZRQh3vD2wf1IXbkregMvwxl6cW4NNvnXzE7uvR66IpIslgP2cbJl6Xc7tp1
sK8MZyBbkkS2Oj5K1o/G+hO2Gz14pgs08POifkq0ZoG693npz68sHwMKl8gaf4yA7HxJhG6IGgj7
LAkJQoO0p7UzXoz0Z20h74ri70aLN227FTZJBBsemZuNYtqlfFKkGyG0leQHboZfbai6iuPByElL
1nd1tM9Lx1sw01eWDegXEQVgZjSXP5G3XzYvkpRBK4d+ODbyUypUdmzdq6VkNzXFIboj5wtMoitn
5Wy42S4VlUcoGDKcwsIIpmGr6VMzlVKljPTlD9dqnDx4/f6+Xlpo9Dv+d4pzJxaQZWLFUTccfa8E
7OGvysHf/f8NMQu+VbS9BzlmiKQJnLT8RfHk/2EA4gscQrCIbNf5gbKMrPKaaZvMiFwsMVKVLVyg
y/eaVfoywuzIxorZKCABh2Mg/xTkaEWsawekQ7+fx6X7cT7KzFZUQpN7xrRQGl1KzYao2sXlSS3H
in9r1cI1XJrSLFhyBbnPwkAajuJI6yXld9dqsGXdhef56vH6snCzI13FWqoXsTgccYaIRz3Ss7r8
6/tluzrGBJGeMHhYldn2q0HSUNFiJi4Rsan88ZulyvDVtfoywmz7KcMWWmgwC6t804ofabpe7CF+
1dTw+RMRhmYnc4+QxqEa7dCD8SjLw285DFaN1TteX/1pCrFeSxExvNsNC7tzdV5AalDvQQMAxeHz
i6MWCLzBFhmPZXHnRvdl/SgJSxKMS2PMTkCT1VKQVfF4DM1fWdPalnwjLPLvlgaZuUKqFbuxaIXj
MQYxqyj7NpfWBYTo7w/a1T2aVKLAGhAEzffIHAWhb8RyPLb5k+q9dGlxK+YnV4PR0/IquEtUpasH
m3osCZ+pQ9NcDqJWO89PhpTx5L+Z8Fyqx+/ns/Tzp1X98rx5QacKeZuxNcnPyDzpwgIx5NrPp0kC
ERXagaI1z7qWoQzjvtbHo6Fnb4pfvlnZf5bChW8JvQYOCIABQPAzb7OL2nEs0MI8kjm1rWHfaK/Z
sPp+ma452kgaEBLScg0E0dwNEI0wkbMGA9OFcK+dzkLUnJa4Fvk/tVMLF6pNFbhOooyNdNAHy0Ih
RDKoo/at6tooA8SbIs7GJcrE5XMBoZVSPUVt4LMkmM+3DwmxOm7klD5MjRO777VdDg8kunxlgXp5
Jd8wDcTMqe/Aop1HcUNuBUouZrhByUqEnYcwtbaL+9vYelGKlXpXqNu0Bh5mU8NaWPrLi83QMG0U
CJF05ZpDcrsw7oQIU3gMY2iedNJr0fLTtnK7VyklSjfBStEPbv12EsZHVHs7c8G1uCRXQTf9+gGz
RR4Tekkgb9gf1WBviqC0IqfZyr/L1wbQCaDBwu63N/Kf/jCuNf8NvbWFBZgO8LmzfDb+PMVERBvT
wphIplw1xmpAxfAZtFrprlvSXK/WXeXbzS5bsjyXlo5RDcCgZF5QHpsfrbgnNOzkeDjSDSzW1kW2
1ggcwn2YH5KlTnTXjrEBzBBcxoQ8VScr8sUKsfFC5nbqcCyUbVBvBXc97MUfVr2QyrySB4HqMKHV
6KOM2uccQG+EkVdCVBOP7tNA/JNMFVn3X7IiM+hnH51re+OK+AIknnUzqAuu/ZVJ6shb62SxJrbO
PE0hNEID+pDB42Fj2XF3r7sf4sH4zxpOdEKCgIfyOW4Q5PDZWlIoSMoiNsRjSXQrrYfnoH+q5Q9v
wohtrSWG4yWCfxoOHg4LSk2NLTzfuiIX5bJDbfTYOB1drHb5Y544eQFy1lr5yaEf1y0Zaprprbii
cs62KuE6WyqxXTmsiNOiVzBxTtna2RU1akkceo7rsWxuum0gb2rEardmdGsaC5j0Ky+BgagiZVag
+58EsvMJZ0JSZYk7yketXovlaxRujd72BacEtAr8kX6YK3mV98fvjcBljgs1MJ5/IIlThWvuB3hq
OkBEL5WjJSEsv86AhXTiS7EEkL2SugHySyIbMVy4QZSazmdHlw7Lc9tRPA5uNa5jTN+7F9W5b4e5
aNndGMi3mWkNu8CiuxFdQOT7qhrKhdfm0uLzEXik0LNRUsDNOv+IMqZtiSDI4pGmiGE8VabXZvbj
+wWdrsG5UTV5yDBw3EfENOaCEwYiOGJWFfKxj46I09lBoy48XFdHABULboC6wAXXOMrkQEubXKYn
PCxKXkmtWgLFXlkoKrdwjsgCTpWZmc/rmbKnNqWsHBUVGEK7a4FXLUY+V048/sWEi52qj1MN+3w7
Qk2sx0FM1KNS7kNr13S6I95GlRM+g5zRb5vBaQxbXvK0L80lImhEhPSDmlxtcWZYpEbtxRi5iePQ
rlJ/FcSH/qDuA20h+TEt0ewcnA0zO2thrSZeQ98+yrnNuLYa4BIoMn/U/YQ1W7jEV9Je8EDRoadX
DTAEdZ6lECrIOlnnWkdlpdjpNr1N+tW4HR3vJDzU+/aHtq1OIbrFmm1od3Sg1NMNFC+vcZr9+Jz/
jO2ypqPe0dO27t/vr8OlAUXlG9FPfLtJnVad7bFY916S+b57HAsQtbe1kewzFQgsWgFNHG8MffX9
eJeXg/HIn1PRgQzDJTw/UwmI0GgsLfeogpUOdULqBRtyua9ISWDBgO2oogh56HwA1UXsuq1E9RjZ
wBNTKh+OZtjoa0f6g75Em7s8qww2KXWIaIWYFOTOBysHBb0fQCfHyH+Sk9u2WQ2Cown2wlm9ZNlz
Jb6OM63qFz8pqbNMbl1NPda0A8ofzH9tckJSzu7TdXUcDo15syiCcvnwnA85e1ktc2jTCu/3GPx7
q+LXTLhpzIUn9cpZwHHgZYPGCkD30/58mZUnFjm9jRTtqOpowWrI5XS770/bldMNSR9u+RS+QO6b
2UkRffqaLnLaEdaAWdwn7s344cdba7Uk7nzFw7R4ubCWPFwA4uYiogR7muzCizsOoPI+knwjH9ud
6Dte8qGCwdPtLLRfhmKrBNvvp3gF33Q+8uxsmGHn6bGvacf8NyqO5VGV9zpvZ0PPgBTQ57v5blmO
6B6QQLcAML50C2HKJw7g3JLSvZgynAXnlkj0E270ZRurzDB7q6uEo0kD8h74pXE0f5XCtgwetcx2
pfymU96z0bApTyXZJmqeaDMSWL0diLmdy2DZ77SwtEOWKb6p1F0U3oJKSdKH1nTafk+DGxgfx1K4
98c1vdvjv+ifLazhdE+/mYI6s0pDng11rpfCEVjzP6Xey3T1S/aNdUdeJ38S9uRG2+a4MOj0Q78b
dGY8Yj8x/Nhi0LTB4L9EsbjyHnXlmXp6VpR2LjzL6RLJ4MqF+LpX85xJQUsk+jrkwlGTnaLauKYD
Qtxq/rYHyGxr5W9R7pvfrv3b0OxRtaNVQRulhWlPL8rZtDkn+JjUpCH1kLSfGWhNzHpdd2X3WLxa
gW0i+dD+Ep36V5GsSutFEBt7WTn/YqmnswmRBV+J9qa4l+f2c0DrXXAbjmgV77T6Ry+i13joXjzJ
BpPW3Qr77+d48SwQFFFsJzLRqUggrn0+XCKiomzpgkuoQI3tNU8Pgslrfm8tHaEra2mRHMS14B9I
TkwZhC9XLzMLmgmlkXAs6Mp7H1o3uruWnd6kn/fv2kELLO/+cyg9zW0K/aC680LMUUGSlEVNW2jC
MfbWTf6a6QfRe8hr27c2jbU1Y0fv74N3Ethdu62W6LQXL8Y0OL9BlCHfBPTqfL5piEoIzRSFYyY9
tBJCklm6YAouy8f8eJQcIcBAFiR/OTsqUu56/dA0/kk273n+nCTcK9FTLrzpKi0V0o3gJGtaeDuu
95oq7+ZBGR0mO+Q3mnzQwjXamQsG/tJ5nCascXRxxXH5P8vMXzaZlvVlFriGfxqFJ7/e98WT2p36
/kfFowJlN3Pk4lWGtapUb60M1pi+Y6M9vobdh2E4LThABD/pL2fn8V+hcwL6l47ZptPvKDW3HeHr
Yt7qwnWYPnjqYEowR6ODubCXZ+Qu5LjWO9HrzV1Jm/hNNRzDRtR5bGge7ZgKzUm2hecMmBzakXj/
vr9+n8n4mYmhyRYMsgn6QoFz5tQadYcMVaH5J+Rg7fyRLmL1yodIu+8+UJDrPsYaYkv1OuZ3UvFe
57kNdA/X+1eWQa2zUUJYaZtEtdONWTvgvCHAqOtM+Bifi1NiOUCmRf0ZJzlYI5EgamvIx0BApa17
a5mOhVDKXv+Rj854H+wbF+EJmimvshtf37jxJvjj8rYd6zvYFQTXia0IZIlX/kfnrUL3z/cLcYlA
QMCN9ZeBICN1Da3u/L4ksq8a3qBymMc78l4BANXHBtycVnq7AmTKXQB8MbazFxP+grDT3BdIr+1z
rTvNEhzoEkIzfQswHeB7Fk7SHAw6UAtOxyEMTjVhRb4fpFX8wVIWf7VwM0S9nUfH0nNkCWzfzWSV
IVaHU89xO/eCtRxvBERlnDRaS+2PbqlaceXWw3TkLw4tJhtfcbZQeVgAok+Ck78X3pC9dx+rcCf+
o7W5d++SbSUiAn4r/B7/JtHPULwDKis8wQxZCF4unTkWaQKUUpefhI3nmjBZ3+tl3ZXBKR4erRfO
qXabnHAjm+FJmHjr4waiDs7duBLNbfFitAvm/ZL2wAfQ43TiEoiTkO1sIQJ6zJSSL4QnOuH2rVON
TmY42d/K/ZGtheHQFSmqPq1dNvc8nkL53Gebwlt3pp398h4i7c4VePE2Fc0LnuvS0R6/P9AXwd3s
62b2v+z9alSmr6P8AmUgBNOUYeugEGTPLnDQevX9eJclAJgt9CNUYLnopCTmjfuKcmwG9LSTUyjf
5v5K/xDddROuCvGQ3bnuhrscHMVyJym2f8pCZyzoYLDgME1zOjdmU5t7Ylp6B5ORvziael73bhil
p1T8Z2HmCS8XJjk5mpcjkDeennNUSWarKrlBGOlemZ5ac9889QdlUx+sG1xyr9xlK/UgNAunbHpD
5wOiukHNDiAvtOuZfUZipRYUxc9ObvkPmGxfv7bZf+UFIItHX85P0WdK69ZsTq6VeHLd1tmJJ4ee
4fJop+FRrdbSq7AE3bjMk83GmrkMeVuEsTZW2cn43aFkAF3t4Pu3Ufgq1A/6W9U4NMyMs/X3u/YZ
k8wXkRINWW90OyT0Is5NVtgUSmoFRn7yId2NvDM0TEv3rbDJW8dXbttqlURr8VH5V6B5hBtfR4h2
7IQnz7oVtJ+BFAIFswtkNjNbR5g8REDAidOdYSCZ8dpU+5G2M9W+DSBQ3gw8YHQLG3AnQidrXtyl
3laXJ4JkKaZ3OoR4XfO2eDkdffyg64qTH6w07WeW3qlLfT4ubQdDwBkj7wuE86LZW5xWruBaY3Hy
qtru+5cSpmPwLNJRZ9inT/rz99tzWR9BvYN7q08KNpOK3+xQQIdQBlGsipPiwvOx0Xhv93659Zt7
WKqr8ll61ta5bUURbskfvdgKCxfg2nStyQHjDlBdm1+AvGpdRerq4qSNq9y1u97cRr2yii26Sn8E
taNVS1Qv7TLKYsoUaol9kNggh39+ImNLqd2iGYpTu1L6TUZ0n6IVKMlr81/x2pBYhYm7TgXHFVdx
upaCTYOsgOqMz7FM1+MDKkeT9NNHEdr1WgZaHsLmjJzSpHubU8bO6DnVY/83zZ0erblmn+e/YCo1
4x3A/zLZ6b/kymmFHSWoHHfuMVvIJV0ycfC9wbUSSFLEIyc+Tf+LHy71cmCOrQaFVbFFWCxx+SNM
HK/YlNHgKB2CDFsRdRR/E70P2nOvrtTuRflrkPfQVl3opJZdjcAZ11ayC+kgUpm2Wu4p5Y7ySsR7
l53Q2CHo7huHRlpl1oY/1Oql1+QTqXxuNs5nMbO9UhHnSGrq5QmBgcBaGeOLYtwhVW2Nt9W/8RdZ
aIJwd5v+zWLbex/NfRhuJGPrDo5h7qqQ3uc3srgdVoO+Cutdl26t8TEWb1UBMb5N6Tr+s6Y8ZI/G
z+BZQeJF+eF1Po6CHQ5r70H9XbtrI7uN6TrwoxcO5RZpcd16MvCD/xbhlk7nQvAaWdsqeoikzSjs
3Ggja055nxGm5PdDmKPIVTioQY1bsp4+P8W/EWBg6g7tq8vbqqA2t5FaZ+ge/V9IFRWWTCTKr8eO
HKO/pNJ5mZnlUMAZmB7oqYnQPJsxlJkSVYJRnkSI4Gn1j65Ftv6SPmtbvhGyzkIweMVBPBtvzkJT
UlFPOIflSX6KXr1Dqz2P7+pdZzpVheLi+zjssevZim6hmUZ8Ib98b9Y+az7z46NPMCgqvxMWapba
0GI57ZKE+VqH4kN/qpz+kK7KcSPr+IQHdJcgcKKssIcr2/wTf+SQhFYFgfp9/UcMHeu3sUuSxNaQ
H8jaNb3iXBtsrVU4ELUsWmKwZtEDck/SthtvXadeoaF578l28yt8ajkQMMvdJZXmy9rntIdIvtBq
DUwNkr2zi90NsZUYQXWiDZHf8yj+0zPLMdN418i3olg4CK3cl8Z/9mUZlbcBT59+7Hj856OaYpto
geaWJ0ldQwRrXvseFv9P/+C1L/oSFvMyPz3N0ZxUH01c2YvuEYUqk+QUwurkE3NVf/1a3uj1XZn9
INWq5rsx/K21yDMCw/BuYAmm8RJZ4yLzOPuAKWf2xXrSDtTvxCyqTmq0j6VJhwLph4i+z4dF1TB+
0sUR/TLV2RGlWKIMicpUxWgvIXwdouzdLzzvVwJGXjjCalwJaj8X90BPddHVa+/zzITVe6EdY22n
PSQRFVHjpA+HotkK+cYYbAAYRN8FqmL+uu7fe4p5w1YMFiC9VyKV6YMMvEE+h/Tc7HUqTC8eWp31
NTB4jX/fb2ilIPHGQH+I6dOSOwLSUSYAlBLm9WMMPz2+STXne/twbZdxSiklIp2K3zFzShu31vNC
q9lllYp0sXH91zH77VY3JDz+cwsnThQ1NwOsEilddR4YFXkU0VLXr08hkt6/MfsCKRSCZBJcpFa+
n9cVH5/ByApSpaJbMHnB8+PrG1XbZ2NRn5TuYEpv5j+hlcGbbySy5N5W0dA19dZFFd3I0UKwdM2T
PBt6dnMkPU/yAFXTU/lb+hUpiqMMKxVFqtq0acPtVHajrrIXXdv295UKyj6IaFl2MJdc9Ksm5OsS
zO5Vq9IRSZSq+uSi0NKtIvmuEEjbhKTYnmo6uDcOsvai5Bjtzjha7cLJuvrSWsjwfoqNYzJnO2Ap
o5sJdVOfGrrBJvkhV9dq4bj9XV5r69IKnUqyB8ReXP24sPeX+UySrl9Gnm3AkEJZqagknsIKEayp
X5mROAl6pSKp379RtRrrj7T4nQwvVXOQrb03/AAp178vfMY0zNyuEWlKKnkABdDH7Jnyo6BRigy7
1kY/h7sW8YJNb06BxdDdpOvxQ8gOkbo3fCd4kx5MOurlSx7w9CRdfAGFe2IK0F9cvPNLIOtRoMhV
Up2kN1CBjx3xdC2jkiWuxeAQrlN161ZbCn1VvxkOrl1u3RhlmvBvjYN2U5a2uArehG1/R6s5rXeM
YEvNp/3PNFXMwoQu+L8fOZmoLw9N7hayFWosE+2RBxjKUIOSQ5GTDPecRXWJq0cDHdFJEp4jMlcJ
aYw08jXgHSeagzkZfqfv3qfhKjQW/K5rdhWoHXBnNMyn7oXnk4rTuDXypq1O5o300Hkxcnvr1Amb
h3gJ2DdZ6Is9/jLSzC2Rxi63Yp+R6hS8T5cK2sarih8LZ3k6q9+NMjvLnhJKrQpO40RUehJ+6f/C
Ypd2G1m51VNbzPb+XeWuvh/zSooBDDG6lvDLNJpWz+xH0wWearQaQJvaX4dc0Ch/15T/vk9s0aQi
jBj01OD0fJ+sUku6JBSqU9z9CAz0htonREbR8FPwz7u2/3+Z05fhZpvVBX5cjIJbnYr0b0Mrwcz8
lUfBguW9unDgSXn7CHXgwp3PCR8oHGudOTWWE4GaRQwgjv4zmJ8rS88pzJoIxpL3/HyQXOobYQjD
5uS5KP1pdl+DkVrSo7j2lJJvtEgBTTDZi9qzEY1Wk6ppczKk50B3svggdDe0TFlBZvdUhLMgqQjV
JkGOV+luxjd5qzvB5lUfFpIzVy4ZiGBYEbScBe44Tyu7SmG2kZg1p5508Sjd1bB1vz/tVx6LSZdg
qsRBjQK1er6ew6hWeTI2zUlBNIxHss4PbrOLq0fV3Xw/0tw0kRFB4oPMGgBB4ou5Rm8bNy6de+Xm
iHqc3CU3eSfe+aGFjH39FNKQKlrC2swX738GBOI1FUpouzU7KnogymFdms1RkIm0W+PYqtXCvbo6
xAQWmKgHFLrnR14c4zSyghZ5D7Kjsg9M4T9eqs9JICw1yRJNieqZM6VbvpAmQYl41qhvBOuxUCIb
1e2FeXxmGb/a2WkYxAxoNk3SCp2S2TDSaFYj70p7JA0S7HR1ZRY2GnzCOpIOvrgTb+Vs3/zKDtV6
0WOemw2GpvvFlCqAPjN1eDs/gY0Yh2ZpoTKkkxkJ1sNdJjpZeN88R+qLVh3VZt/Kd7r8qCGpeV+i
ePb9sZxfgM/hKX6ie4DJAr06G97K/SLMiv4YBL5TwGVozBO5okqF+LzgmSkKP2u2ygD0IGuZEzQc
NYLzsUy4VJ3nNYxFbbV06YD2pLa0pLEt+kZPBSpyU0abrNCXx3fcJipqV/Uft1rrSmkP5Q+/uony
1w7BNzBjyiGStlmKhJid144u3YAreJHqGz2DCigDY1MXjNGFZ/0/S/W/nz/bKa10O6E0WKra2MsD
HqVNPs57jqx/cWRbCtRnJ17gRFw7mCwZKAG0RkFKz61G4Ktu5Pttf4zMVV3tEC5rDvmhvZHVdf4j
k16G2GmsfRvda+8NVdjvz8b10YHi4sfyEoAVON+wsOxrQxxrdDHKZ5X+A2V18AcXJXbDdikvK5It
57t00o3N90K4Rj4t614lc6mr46WZoWso8ToZGcSUQSucfwY0Qwu/sReRXo8EJ5cREo+jIV0wAnMf
lUouVUMQAGSteRDmKcMik4Wh10z4J/R2UOK7Ydh04qMUrr9f1It34HOYqX86LammEPl8Mq3RigBN
LPGo3Xr9XdCt8+C9lRRb+wQejAujXSRCP2cFPQuINt03qFSfDzc0eo/vw3BSfiyknVHsKqi5SuLA
nw/QNqjHfOero1Ml+V3YNB9BUX2AKnfCYbvInri6wtSHkSSa6pnzpKgyRnQxm76lRyHA6+PtGN4h
1R0pi7OeFvHM0rDI1IGhuyOjgHmdLfKoFSop4EA6atVaHZ7So5o6pvCcPMtT9tvHYyqHldc8TPrS
lLtWUZQspCOubfPUmx7/ljBE/QQQfAmvdNPNDRpYS8e4+zda2zp+khuGFOO1GtPpZalx27WlZVnR
fYTSxFWZTThRKtny6JNwjPv7pnotDwVAHoSYvz+7FzTH6TRxPSaOGHJX/Of5aUo76vx9VElHo1pX
pwQUa6yXjkJKIURTSqZLvMxT/dSO74mR3liPC8Nf21aDciF2EJQyr9b58IikefBhSumo+MiWgpwo
d6UfU0B6stqffZfYhLM9rQNrjQZZ0UpBUTCZGALff8bkDMwP1wRll7lQtJSbF7gMoHWRr/bSUdY3
GbquHanpj/xVjjZtdwp4v74f7jOvPh8PlAv3BmYTCcOZc1I2mlnlkSQd9ew+knZTv3fk7Nz2fvRX
dQe4ZtR2Cj2I3Y3lrqr8FL7iiNp6tO31IwRv3bvVNadPAzsc18inw5tIyl8U2+J91t+NtLMeknWe
LSzShc0mX0+8b3H9SKVjgM63quiMUsmLUcXutLkzQQkd2GL50gs17fhsbWjCC/MbAjg0pTkOp6zQ
ZxhNYzzmVWFrw4+wfhnCbaFq2x99HDjipBKZLh2Ai0oIR48cJxaMznr825ztSKzWeSsXrXgMtX/e
ByJfrbk1xk3c/xn+1G7lGP7Scl4kVvGvOW4TtIX3DyrozNWOkjY2lJETnY8UBWNlY42vlY8dI3Xt
pU7eli+EzZWKRv7JlxdilysTPh99NuG8Lpq+aCVkA9vVSOKmgEjsZoGdq/u8Vh3d2JWRfADW8/3R
v8jWf84a/U2Q0LBuxDlZs4uHxhzMDJdr2MTtjWBU9piNO4n6phrd+8O/0tqEHhC0/qBpFVVM45m4
dVvTKqD9UzcLN/H6JoDYnOpfE9h05sCqnicbkVUiy/Mb8dixfCrGXSb8bP/pLQXfF0Q8m12/ZPQu
XxLW/sug00378pIEKhACScXtFFC5MKVqjWxX298WBhyXcDcMb0INWGdvZt2vbDWED50EhhQFwjH9
GNS7Oj0t7Mk8u/m5J1++Z3azxaLtAk5/P1GhhvRgRJJtZWs9pXDy5EmPgy2H2WrRB7zARf7PsBML
i8gBkPps7ce4ywqp7fqjeEMPIkN9Nqp+68lQwvKfofmuGJtCT+5DGkMILxa5/T67y6t9NO6V9g71
saR47KXOrv2jMmx19cEMigWLd/k4Tfv0vx8426fWB+lSiUQ3Yae85Zbgb4PGPwipPC7cxoui2nwp
Zjtg0BBFAHvdHz34te6LQe8GSa6pGkf5RtCPBon/YaXgUrIEyU1ZOLJ7J1TPofRUxi8SPQC994Uz
IV+YYW3Sq5rShjxUpJTPz6gWjLmpeFJ/tOj20a/TJIeWp0bqhzWY4ybVir81WZiHUivctSj1BwGp
GBu+50cXm8lCnHb58kzfMqXdOSYELzNLGVpCn4YVgnpxlLLbWqoi4arHC7bg2q38OsrMIpLPjgMl
ZsbaW9htW/rJSraoELR/CN3bwupeO1lfxprXLPWwVBIBnZBjJNwKybuZ/B3dn/pPOb0NFMejcOlH
u/A+61/k4R5Vem1hqlccEFYUCoqEPwunYO5Nt/xPvdLk/miK77H5UIuFnaXtOgt3sFK68GDoqEJL
wUMT1asye9frj4H2T/+HtO/qcRxptvxDS4DevNKLYnnTVf1CVLWh956/fk/q3ruflOIq0buYmcYM
BlAwXWRkxIlzturAI/DQUW5J/oBDWi1deTkODSq82/NWeXmv3Otc5Pf6bDXcYz+0EAwRglmeITNx
ewavkhy4PBGxIecAYCxYyqlHULMaSq6IHEhIAdaQ7aZuM0cH4BtI4WbIAJVYIW20rR1j4sTdY3Fm
l/z/M9e9tPGgyrm6vPZQPogmO0XuXmkkS44etcLKZXD6cz+ExounO7zi5xh6z4DLQwt4VuxE/Sjz
GhTF6EXA8a2OLMKu63wGmRW0oiGvgPTTlbRboeMAbhN49zoZKhTp76K5Vwq7QFI3O0CmVJs5swsi
EO7eXgxx7wIh1KFI66E5G59wOSsFJ89KFmM1lGRyMxWAHFU/qtFqNjpEAEDAHscFCCNB4nzs0Owr
3DXNa9bbAmgnNtSty006arFbqY9rjSwqM6Tc+TxkamWw55KELfL5l583qXMF5C3ypt1yjyqF2aTP
YmItKBnnE+Qo1tcYzIBrqBxuT8vOHoXiIcqVAKDAadHp2kJrq0Lvuel14997ofY21evr1l2q0pFm
xhIQ53QZNaOzAKQUSDmiqRQ9pZdDNIxSn2MZkgTyAkrsxJzmd6SfVTGc9CPghPLz7aHthY94vRC8
KsoXiJepu3uSuQqCtNL0ClrD+mVZYtFpYNfFLgHrBjJHEob/lGIxX8R41oKiqlgB9I6/1sG4Cdpa
fAS0aqkhN3JRiF1qTK/POij9x1E2+dqrud/FBo0qlpTOSRmWnmAV9BBQYSDtJDSqtED9BHlrFfTD
6lrdb7LCPRfaAOqUNo9RLYRSaLCM2PFSQ/IQAyTLKnRwVKsxOum6iSG36e0fTpVWa43GEllPgAZH
LdOtEZH4cUz1t1xMJFsTAQbdtFz1p6iBOgCoEW1UjQZH6vQvqE40HjcmgsvNRYo0yCCbI1LArsyv
Smv2owR/o0jt9u/OFiSz6AQA4RQai2TqeC8J38Zpmc+vU1H9UMThSea+tflpau976Y2xsXYcrI5X
MSHgRrLnamMV+gBQWlLPr3LkGPIhq6ODgSxklaBjdv47FbXdl+WPtZ+tUuPMdStMxgdc512QmESL
PkIyHCM0hFyepGYa402DkPVrK7sRsMMjNHxF3I8NWsnm7dhthyoNSg5YCPkXP77UI5qlWhWM0B9V
FjNeCntbHHrdyDUpoBMErOjyW5RqUyZZaQALjH6246/VeIC2QKeaWn1fV4yB73kQlNnxLpPR74Fi
5KWtVUMBN6nG+VUcsu8NRF65pprClj6ovyaugQyrNYos6NbuYp/ZpOYa1ERig/5+EF1H3C/Ib2WR
Vze4QuOgLnqP2wC2HRc3hRhDVG22CK1vxmLvxGEYMKYY+xpsBqdc69l1vjXDMBbCAL1JCDVmh3YM
leIuHx/4O2FwUvDWQjiqa45CBhe62dXdxmqh2F3hsw+gjlY3lq28kt2G5h5HKUpzUSo3egS/mjem
+b1WyYzQkzVi8kFnI8YVrmaZimXOVuF+EfpDWxqhMqqsfq69O/d8ZqlomgN+ojYyzOzK9b6Qg2a7
xcWrHlIgpyoNTYPrZupT4maKWSre7WXdn1TQK+D2RaqKZtPhok7nph5j1MrPlveH/KXSTG59lgBS
ZwSEeyEX2PiQyJCINbxQLuczTWKg4/lufp2rP3N6pyaaFRHdbfSghEVv1pH7tx7+3h7fXtaCUABC
9gPjI/3kl0aneqj4YcK5ARPNqs+O5CqyV0A8arQ4yGIovj4OBxD2Jn9uGz7luK9uwTPD1LXftIZe
1MqM87IdhOQ5jZa3jc9N0knawTUlagN9kMzkU9BmxMcCfaczUGq6byDemqFduaXNIZNfk/ax5V9E
qJEuogfs3BIhzyJC3Vv29en99jfv+vOzT6bChL6dh2WsMVfqhPyojq6oePYHjlXW3psaVCVItyma
0onC/OWaJMtcj5vUI1lg3Clu4oDbQOrBuPYeKR4aFwvIZMQ4AOVT8d2/Gd0rB0JVIPvM2ogeRe4O
bz21vkPvTNDdq+Pjsnmz5C94Cd6ejZ2jgb58FDHg4MHJRlOyoTUtERqOzIZXbsESPSnSoU2haiM/
tAqLPH7fGICLgAXhAuMpXxOl25JzpYJziBbkyo8laJ9B2i3/xUPDo5pYZBYMc6eY9cy1ZYuiNFvL
I6Fa9FbLq85afcVB7ClobS4gK3l7JvcymYTi4H9GRwcKciMNeTXJuDCzlwjSX6LWe5BJPVQAM3Ty
YPfDA4T4tOGgY7NFCw94PcqcWvfQRV0gpsMdFFQZq7sXluOboK6L+jJAD3QhQ6kmEdre+CaVrx8N
LWqQUS0gjjsNombp4CBHYVKBEGisBQAKgjlYAaqTEbTsPHvwAsEOO4EgeLrdGWjZ0UgkrHrTPiXi
M2/NEeQnY0jqiYwH1p4fvDBF3Z5Zu9RGJ6nYYK320Fb+8NESJqK0D3kuSH91ip0BfY1eC1ZlmTgN
yg+SVxbSxuTChPe/POxSHkVdJ0CkAywUuskZs2waS8YiiaQ2NHipUFTWIb6AopSOUJiyAn4qbTCS
WQy1hwonKDERkcwfdWOjGfz2Zqac5JUlynktwoY6pjSJoMF6gIDMYSrsiAlCuzKioBmQNH2QJjmU
kairct3ijs9FtLCL4lO5BlNHgA68wijT7lghBvAognw6EoaU08Hu03M+UZJQ+FCXLxD+yy1Y/Z//
cb7wngeGAh2GEuJHsP9crn+9yGoGOpkklDSoGnipJWjHggWSoA4SuEFBfIHOZIHUwVCXokaiQzC5
xX5Ow8aWxbtKdFrO19c/vcDIHVCbGXZkyOngbQdZFlKKpezMyVoWTdwmobGGI28LLGYRKuQkvw/e
FKJ8oOMPQBwvJ0sqoMIgaUkaZoOzqui3Q0TGcHx7JtCmgF4miLsZQApcmhDaCO2daZ+GQBaBOnF1
WTWSnTkC5zC63UiNnKCeLw0YQtokqEOlYTV56Mtc/n2tgZrFQw9CfUTShT4bRWHkY7cOaYgK8JJ/
vVa63favyz/SJ5KlgDcRcfcDqIJXJTWMQdaLTeeaLAQsTI7veP2LyV68sxQEsYCVwCWg4hlPzdSS
GVIh1VnYo1rLvbfoW9UZ9YDrg4G4XiZdP+g8RCBDeas6m+qqB1lJuOiHagrmJSjA8HWfDe7tU747
FCQNJYBV4VPo2VLFaSyWrsxCzcyRxzHGEc0PjNwKywY1loGXM1XtYUOKAn3+EgBcaf79fEsShOiI
YKlA4CuXK1Lnab5oCMsBGnBTzdR5xltvbwjnv089CiTUr3E48Ptjd7+iy1e1Z46VndizIZM0KrA3
uBMNykYZ5RnP5XMWJvz98iyUNp7K/77YyPbwIsEyoaeKiiV6Y4uaLOvyUA6EyKp+/iP96unogUUc
yUMUFXFxULdfN3H1oMRGFlblQ5c+9Inzz98PrlxUK4HuRlhK92lF66y3cRbh+9e3wS+U1+zttgG6
DYqMAJ+twT8Rjw6wBLWPljKZY6UtwtwcofbWeX+a3lpFIOvM9UVrQLxn/42+GEavrnOYRTkc4CCk
v4h3vzRaVHGSr5qGMtOHHMx3HFSM07f4Lb+TH7N7LuggDt1/r8+3re4YBUUHEr2ADwJpTdN0NGWP
01RJ2xHUjKWzRc7gZSzykasdjVIJLhIgQQGpwbJR+6HM+gqw53E7zgH/tP6OGNuZTkwg8gGiBYkJ
8BOSTs0TZ8HZa2juRqAqq2k7yoH20b4vKWF1gnQzutXqA0uN5HowSMBjtkguAplKGla6xa2uZiqU
iaL6fub+gm6RyZlJFvos5MZ4UKbEb5PuJhigvdgwAkubxykYRjiLqBAj6w31o3sgBtSn26vPskRd
knI+psI6wVLGBX9QhY8lS1mdhvNum7kKKciAQPMro78ENwxdQpn5akAt0diOYCPzO8Zhvd7Blz9O
jaGUxT7edPz4wAV5/dwkdxtIJibn9hCuLmIyBISmpLNIIJWBy8MpxlyyNGm0HavOj0A3yx3BNZAh
rp/d24b2hoN4BWVNAXRE6GK6NFQZydC2ScMf08pRJlDTHbPKqfL321aoFPhpi+Gyx8sBCQuUeKgj
GRu5BKB7xx9jvxDuUTBVV3dyIs6uPGZf7d6IDDQrI6ODDQ0Y4OWIIAZboJjB80coEK+Qd+StaAS8
hHE10wkBMiQQTqJZhJCPyTIde/Nr3xuLGk3H+ms6FPbz5q3uJ7QyP2/P3PVowJtF3sHo0STM39Tl
mTRIsElqOR9/yodH6fH2j1/vMmSsEHejoQfvOjiay6mqmqxS6nqZj/PigK8DHUuL4q2KM7GC8OuD
TwyhdYM86tFoSpVAokKPSjyE52MKHIRV/8JFc0B5+vZorjcZjIBDAvSVpxuAimQqudyaOoGR4gBZ
YtXSH3og7SGH2zMiy521v7REnPbZDTD2hVpq+jYfpY/SG/9En6Ul/ZX9VDd7Frsqle3HNrs0RfbH
malC3AY8CGAqe+weJd7knNEtbdWFBG1lavbtGdzZbBczSG22DX6t0RYYW63yWc7s+WFmkcXQsOir
AVFhRwbZs0jryNw9JI/TYA7f04/RTgLeHQ8gkBp/3B7Szm19OYFk15xNIHppu76uYG9wu9QF26In
eXwI/pgDUP3RxtiDdDsgPTyaJzKdxsFIeWE+onWtTa3SR3IJFbbtKEK+OICzA8zN013etLXJSX6y
dibZ45d3OUZLXojALJyQXZejNbKyTDkOZyA+bpJd/xlqe6lhyp1m10CP9NrilCfOCnkJ//ZEXwcq
l5apddU4EbW8HJbl3NEzL1E8fVtZs7u7QXFPAdcLjDe4cS6H15RjnA2TCG9YHWQPT7sjKIVUK3sA
mb06mjVUaHm0Wz7JnXV7dKc8Bz2xgBT/FxEFEiHUDZaJaTJ0EIU/ZqGi+npiucUxuUd12ufupCf1
xZwPknfb5p7TRJYKwTnQkASedzlYDVnDdjSK5Ri9gdHKH0zjfgkSlmumCT1POxbYFtK2BJwLkGuX
ZsRmLqtNhJkiVJ3aj50eMpr37Z0SGFbnT8ESaI/p9+aqXvwgHW4PcW89z21T66mVla5sW7UcVW8C
PTbk3AL17baJ68cVPCgSMwC8QzABGXzKRlkApif3sNHZgrn5+iH1Bj/3NKvx5Geogro6IzQgt+bV
VjkzSN1DJZ/Ly9DA4GyBy4JxBMTdKTv7dWpXLF20RsuEX+de3Pa5ee2d+Ks2t8Nk6ofNT4PWzgP1
0B4Wr/DFj+xe+4zu12P/yLqY9jwNUl6EHQalGiTUL7eNrm59I5FRGm76NrzIge7k/uSnYXffH8Z/
rQn91y49M0e5FylT87qumuXY/+1942XAXpXc1BGOjT8/zh/JffH1Ur6wCNpoVCJt9nS7nN0e60bY
M7V6OU4tWKZs3WsOamuala3bqi0E/Ytsoscgf4SolSU9TYEQ6P8PfvXUagdEGNInNEdJsiHWqfth
Obabp08WYuaVdxhHhByBqx1L2vn+2wY1uXXaTNmqw0b5BIaf6lOBOld1V03PEDL+o/ImtHFTlpAj
jcz+76n9j1HqYla1WBWKoYdR1YQuz/cWrl+61/mcCbDbHf8Lt4f6K/MD6RO3JteYNeuuvD1qPOgv
d7A8jEtu9B0+YH0AsDLoLfU3Gmz7GVGwCVz419gwDg05m//3eb5GAvXdxKfgXkX2w9E5L02dfmA4
n914B1sScEVNw9680qeI2rmP+nY55u/gcDkAYnVo/MhvrM7LXca+IWf8ajy4ooAfRw70qpMOsk4J
rwJcfwRJ+IM0od/ElD7m++2HEZtqqAXzb3W0ol+EO86sYtaVvOuBzqwTT3l2NuMIdQN0ueBKLi0N
9IZ/Cff/If6Ti6ZYWPpL+xv9WizoKd0k+l/b9swqtW3rFBnTTZgwv5EDISYBrqi1DtOxO86ZCRBy
5YdNaaevBuOq3L/H/mOYjixHzkgT4H6WI/8U3RGaPM0xrMaZbd1s7SXoTBZz9G78cWaQumng9YB+
LGZoEbpDbhn3kav7IAtuGRE6mTB6EylETAVc2dBtobno525GeksQociUmzr0nyqHaxy1PbSo19QW
tKFub9q92xkFB2DXkSLEU5HaNVnTC6NQwxzasK2K4Un3Dvj5j1OX4pIoGToe8eO5D/bQD47xXt+N
Qs9/n3LUJC6G5iB+X7wrzaflYbGBTWqfsi/hKX4drL/4D9YZ33mAQgxVg1AA6AyBbKHCp1aRG6B3
JfE4Vt7au62XvPefxmamIID9rX4z12fvgXhhkBz7s2M9DLwwihEM4qloxqUjfHO5WXypL1Djlr7i
x1iyCQU+a5w73gQ88oClKiC7QwmPCoPlJteEbtLE4xw9ToAUPeR3ajjJLsRDhHvFM97Hx47FBb6z
9QGlQ90WLXugmxOpEyZ1daIPHScchT5Y3yFmQNAOP9RQHYK0927v+52kBSneA0NloIQI7Dy1N7dO
VYwN//84QjnhZVpdgbcm6TBPPtoWysbusn+/YLFnkFommmug5KZx5BMnqOPQ6Mpxie34GdQH6HRq
QE4Tm8NqtqXV/fwLJpnbw7w+3idiEvBzgNSNkKhe7h4lTddxLlf9yMvgTXtfWWyp105RBnoA+wR5
JjyW6DEt49zJ3MDrx4XbzOj39DQ+SJs3NMAJMpIx15sDlk4pebznQbJAbciqzJUSDEboMqg/owo8
QtYY28XqWBWUDJR/jkxQj0F+EY4RCCc0rV9OG2oMWzeIPcLp9LlRAzTBKRkrMiHx1KWjR0oCh+vE
mE2gnZc2xJkHwB+ZB9wnXbiBv1Hyk8L08lc+MVnyrDvLhGZqVBtPhUGZ1tYWmlFtkw62OsFGy/bi
oqAm/27xBFQZD7KdZTq3RFe04mWe836CJcXUgbH2Rs25HzZr/D0XDPzN1eUCGgFSPkV/O6AGKNhe
zt86VsLUopchTPlDkjoxmvb1j388PZQJcrrOfC/XGnyVz2sSqkHlds+3f/z6+1FnJiEpno0Ar9ES
Rkky1Hi4pmloJGGjaKbae+3GODTk9r7YY7qMMirg0ae8yRXiRoBw9syNRR2WwCQDmPcx9x1Ewhin
Zc8KWDmgUYuoBYE22RNn0yTkUS/kXV2HvQlhpII3k8TXpsPt6SL++HIoJxCcJKE3BqkZ+oGtRhHp
783K0FjcmL9bLeg1QJCaZwGtaTsoNIE4jLz8yKMBcnOXg5klZZxXUECHRNbHR+S+gG+zM2fmW5o+
/wCooRUaSBwsD5G/oHzMprYNJ3JRGaqaLUPlxuIeRgeZSVA7J496MB2k5xpI5cnsC7ep77fcbFmA
jatLkP4G6gw1Ut+lXcyV4WB/zE5i5Y45fgz3rLGe9vL54tF2qGso7QaOKwejDFtndAR3CoeD7Aiv
hlsHJf7Kn9JgO07HwdecRxT5Xc5TfTD5B+hvfPjrly8gNzd1f/KgoeOUbuqyMv20wh6KPSeaIuDT
AL9RIH5Frbo6tEZb6ZANfQav9uEhBlPCu1pbfzpTsCpTN6HU7YhIX/34jK3Oym3RVKwGzHUQ5MO/
57ZhR07k3N7ytNcmgpRgYEMdEqBM9DvSs9bqfRXxcx3OT9oQtFYDybjEij7yhOG0r/f8pSFqz+ti
W2XaCkMQv5RHm2u8SXWVV56VNqYvh9OATvMLuhmiZHA5y9nYcXKkL3W4alaMZPHkgqQa2jboY3OW
f2WewJpiVCroXhDC4jFF01GWsTFx0WzA+d2nR/CfozXjLX8cX6Cnu7FeInszSEiS0MzFI37VqYPE
b3ITSRx49+fgARoMJvkHRBvmR226ItQWguYr/WA9Fa+Sn2SE2BvoTIQSsoyg8nI+hdxQ1U5L25AY
i/3hEPux3x1mHLG4NyExcGgOehAfh0Pug94DjDd3cRHy9uLMYcKC/J264y8POboj0SaCjjacI6TQ
L7/GiLVB5tSmDY8amYH3IZxsBQLlta/gv39+I91sJnYMUt3/+iu3/kzWZq224EAe3lIsQEKtxVlx
niAxzlgh+o7CVKHLThWwRsAPAFR0+XGZNovNNG090IKm6KECVYJ5jHGMrs4r1K1QMABpOaAWgMBR
2zuS+3EB+X0SJujKUBz0q2iGG7ly8TNmEQVf7TfKFPmUsyu3FsdyRA4hAUzUjNH6+hH/jqZA/0eK
P6LYBWUTuETAqJFAozGWUz90msIJSVhrdt27eMbfadwjx4gfiHu52DiwAgwn4nod9VbM3OVgdKyN
WPRbGqZmZLOUIq/vOOrXqZVHlJ9U6kR+vTO3H1CU83/pbuGopn/bW9NNAqfJQj8psFDkSseRvBzG
Jsqt0sSA7iaPHI6cDD6Rl+K42ojtBMiPmhOrMfn0DKEnDgcNlGiE2RWoxUuLeVf1XdvzaSg+qeih
PPJgin6LHYCWnPxY/lSeZLcw0YH3pQVZbB7azGW13115dEwuNNyJyDBh17sCS0W5oEaZkYaQNuDg
gmJnC/VHUGcV1u3ZvcqPk60ILXbUPHB3kHTu5Vg53Sj6BUm/cHWWF/m9etJRhBuf46f5WT3IruZv
XmHn4fTUgZz+m0lKdVX6oO1Tq5uCKcrgJNgHZQqeg7bya3lcbNBAPCFRkf4UvO1oOJyDhqMpukdl
+VgdCp9Vvds79thb4EshLSHwZ5eTYKQzqtZ5loVrkPrZyyhi0plVZTISeldBkg2sqeRFjz8ujdRN
3EV9B43glWg15k91Zlcv2cc2mLM3P3axmz6Alv2zfuE+uc+ZFX9fZexPE63ySAOBYPya/ksTRzSJ
KAAqq0/LIYUayTsUnNqP6DEy2+rj9+1ttbt/SbYes4lYgWb91noRRTtjAqT4S/PHt9yqH4Am74+s
AHPXCxHxrf8xRF3VqjhyNTg8MkTafxfZeo3sMdzup/uZ5bKvLjpyTgAtA+YebF8QNb1cvYrb5qgh
AGZ3+ZY8gAq/b88Y/Ww9Lc9/fl+ndsckLEA2l5gxyc3DQGWEvPvH7OznqbugrtIM5Rp8/uSuTvQ1
uDIi8EP/zn0YKDfGAVIkeGCuv6JP7acsmHgIuoViiq13e5RX5YXTMFHNJEB2RA70MLkswS4k67XZ
cfCp+aulHIcfqQVikaf0pXVYvA/72/7MILVBFK6bDElfs9DeRBOynOWT7G2N3YZabinNY8eUGSb3
3tUxPzNI3Ytonst4OcYIwXDgrE+GGwd9+Huz8OJ1+kPE8N+7B+3MGvXEqCV1wuk7WWtC0ZKBBZj+
Ktbf28u2u/nPrFAXojRCi1Xvliwsff0RGh5H1kv2qt5F7wvKA4NovKoSCRbGL5Q1zPEO9VKncTJb
Qj1x8EZ78dbnnNWVcEoG3Fos6lRvZQXVtAS7Q/YggZD/hHSu3du9mSN0zgPDQQNw+7raif2D83hf
+gQhs1f7/BGBgA9CIDOyVpeVVNz9KNDQolECDV0EZHXpahCYNHKeotNAcycOlwNw81Cdmn4XXhEu
L/GxCg3EHz1gM33YeMPf+qP3ylfJGZzxMNrNffyr8VgByW4Udv5RZCOeRcZSJKZxseCjuIfOBVmM
3VsDdISTL/Jel93b++2qOkO2w5k1mvl3FdMG6MeIuCvZSq0UD79flVkiZVB4q8nZt83RNNinEPPc
HOUdN3HFWpQY3OhU9uwvH78FN8FGSB7mL+mBd4bv7UfnlIHiCX700MA5ZndgmBbN2Y+94U0n+Cyv
xIuM8V17Efz5d1HOKy0gnBLx+C6bv+MeuINsSQcJTUxQYgIY5zX1cxR0JL/64hwhUMHBZGpPiQPM
0R/wevYIol7jX5LFP/IhQIj3rCLFrjM//zzK1fVbqXB1jlWS8BB9b8nfmvW5ISwP/uSMNWJtQLqZ
Vo+bopUzGOMDMHKZkud+CKZsZs4XM1Lbc3fn46Kc0cjxmZzrZPfBFSQPnDkhT5a4qxvbC3JUkpl5
739vL/WuAzy3SR16KLdnRr/CpvGS43m/OpI/OqUHiWuLsyYHeJyPKmhYk0qiCtr/nVulTvUI4dJk
3rDBeC993vzRSp9ku3Rbe/h5e3x799SZIRqaDwr3SOVHDG92lBA9LabhZc5sJk+3zexEUYQyn5QB
ARZD7HnppQTgNDShntNQnu1B/cqj74h1KHfeCuj1IGQzeCyAPYCc2TNHKCRdz3GFnIbCYPHJHUig
UF9wwbV8eyQ7rwUUFwGZ1/AGlYGPuDSj1r04t4OK57VwAOiLt1qwkmwovDMVbFmWqDnjZHWVegjy
hpBdFOK3LjYhZpM563CsGNHf7tSdjYlyZzrEDOpR0E+W8srp00CvrCh/m/9RMYf4c7QYEk5esOgh
hUdd6yDWmlNVyIESNO7y/E8n/mvz18kAWn1BdCUhQUC/5bq+XYdJbdMwlxYLM8a2sOP6UfhBsR5d
bGgjp3A4t/fSzrxD5AGoCqRRkak7ocnPtqwUG0NZSNhLHGenm6Mc2+m1lOyE5aN3/Oa5HfrVx6Nf
QZlHLQ3BNTtDICuyoyhoWbV3lhVqv/aa1pRrgl1Umnz0+JFr75HEuHj3TZzaPLHAV0WxNtGSfCpw
JNBuu0ADJDRyp2X1KOz4KrIeACwQ9iqccuqEo61wLboULrGx+uax/5xZHZ/7FoBhR0kA6Wy69zLR
23xrQMYMAfjZbpLJ5mJGinHv/Y1BoK0LzHKihG5uahBjoWU1j6SGGpSGU0AUVbEi+X4cQd/BHSQW
fmb3VJyZIwt3tpPrLdONREOiJnk0R0ZX+u6in/025TTQMzuIEboLwhrZL/mhC7bP28eQZYC6bKtC
kkDbjbmKigDdt/ripf0dL779f1mhWznHeuSFUsIworfxXn9MXxcGQGDnvjhfcsoz/S+Nm+qiRbYM
wbKQmhDj1mM/+Z4Hx8jebw9l12/9Z0UM+r7QEkncSlgSChegz1F34GpBEcuz0v67BwV93cDzoCiI
btvLbdVzcVVX4CgOZd4rdASXkFFoWTmY3XnDqw7BCfjTr2BYRhtFZV0jAdeXTpY6qNLVEPIqrTVx
GlYWYvecnNmiBpTO05xxI2wBDgVAW8I49nvzJaLrEZA8PFDRbnc5X5nSk7JGjV747XcWvy6s4sLe
VCEbLaBlEPLUWJDL308EvWw0noRxb2MO7l1T/81/RtlDzsrq7YSloLb6jyHqLlkmSQFDy4p7/G/3
CVP5Yj5vnKNGNivRvjdliOdIlRaUzVcARz3tyVQKafjQvYyHmQGCu/51QsGOJVHQJwGcNLXeG9Cm
fZMhe1i+qwWq2aYkerfPIvmFy5cC6aYHJOhEfX8VQ3ClOKvb1mdhZrwJyl2OfiSHCd7YGwYhiUDQ
gxz1lbpRHUt61JPcWYVsYOFV0PFgbd2r1jmEQWhGVfVTaRdAROrRqhbN3Hb9kIX5+x9g8YPOVsLv
6DNxm3cjaF0uUB/LF+01tm/P304i8tIuObJnV1fbrsKqgPYkjN9j9D7LliyboN3jD40YQEYAua2K
xaqz86iETVLPAOqOEDaR+T6zqXbDtJUCxlqbXG0+TKqX2PJj+7bw5qSaw3OrQ4sEXOXm/GP9vj3e
vf0Cq+AxQ0sZOrKp4UKVa0uyUcR79gGjrB6kymEh1a6dHBqUEBqjOA4+Gazo5eha9OHm3JDmofZD
QDb738vOqJqCwIkoB5OyDeUbFLUGbUWKnx//SqjXLOY6m1DyQR7y9kztbfpzO9Qtx/danq56koei
88mbjPzwTo4GHDtQm8a9Q/ioaLm+LlYbNZUWQitiApeIlIll/BBetR/5H/5X+VvQbPT79/+qTI8X
GMxi/WEbSwReqsu10adMbjlZysMV5dpQ+44FV/w1ffHmCCWK3rw9g9dxAoxBTxGkv1Cxu+r77tde
qZpuxEYwv5H/toKC4fz2Z/HMArVG69iNaIaDhfIdHezl0+BvVuNLzu8Eug6crSMzdHtI1zfg5ZCo
vV3Eo7IuZEgzcuC6XR1AUgbaTcbEnVQUaa9+PnOUgwBzbRllPcwspG1RAbYFpAleasY/4R5Mtw+D
2U7tH7EDbQGkXdtD/DA5b382JiZr7xBAcgitr4iPUGejxrt2ZWXgJi5CoX9amkDWD0bPSEHtmAAZ
GyitAAqG3OdVo2u/FUVbzwDqOMoPtNWyhGB3diG4DdBHC0JBUOifuirOnC28+9ik9VIAOOtB33vy
2+kOZ0tkMcPsjgO9C4gXSCstDXBOYoPji1EtwlnwlP5uzhyNRQfBMkG5vlgv9KXLYGLpnL4KYIJj
Zep28rkiQju0yxIANZBdlI0tVweuGBEQRZ5yjNzMBYc/4ICr//uNdQ9KO5fRhS3qzk/jseJaYgu0
38YvHVDIY3w/hfzb5ipIsBbHb8EfbHAUOak72uNLZhV+a9dvo1fZ0nF1Zb9zJlKGQAnvZXUb5jm8
zsNeTga1/Su1ayB3iw98F2zeWdBoC9VTJNNVs7Mi+0f9yCMZ926YLNKpk1ol5QAuZoZs6rNNu6R6
LUMIANlMezTb+zEQXP2gWhKuidpKrOwg+Pl94262dlTt1hLuf/ZBd0iQk/YkGxV9m7dlt3aBRH/h
a1N0iycB2LPER1clPlYCgjNF7zMrB0umg/5qJLKgQqwhJMV5vvzqxojWVpQTxDVAjforC969d5JF
ATRiuEzA3UknNda+yzhRwuupeVywDrGVz34umUPzddvJ721LkPgRShx0iCFIuxyGxC3tmkN5I2zy
MFEOgIABjayzkB97k0WIGoBZR0IcAc2llXwt8yhuNVQzQuMbYr23x7D366BLJllWQGfgVi9/XSly
QaxbHlksBEgvs3/71/dWAk10QF0QEjFQTlz++lSW0yrmLW721c27L00Oq9hGys5mNoTtubxzS9QJ
nCcAhTkRCyH25iFJTIC6bg9lb7FlPGzwykP1AO//y6GoBceP/FjnYdM7Ue7UcaBV3jYxkjN7VtDx
a6AdCrxk0Gi9tJJvdYS6spKHXeLIy50RWYb8lIvO7bHsTdaZlav0t9A0AOrByjyFQutBLVRQH2+b
2NtXSFYjrYjsqAhCp8uBdFDAWaCqjmyJozmsCt9OdIX6MoIN9MMB/UazESapqs5qhiOhVx4P8Aln
SoJj9G62WtByvD2QvRVBgQDdaehLwJuWGkgGxvJOF7DubWeOsx2Bj04JBuFw28redEGQHbS5eAvx
OImX05UsfYXEOA7KlpqGNb7e/vW9+Bf+EN4D2DHAn2iPuA1ctCkb2bybi4j+Q79bzSm2xM3vUij/
Pis+X2YWP3rKG8My8U60q9dUeGJcU3jlXeGu+BmE1PGEgRmmMN1DYqUNuspRuWBUveHDNxhD3dva
yA0YqLkBDomhXk4kuE/rAS+XPBxAbp94yHOw6HT3NgTeYdgSJ9kKuhSaNykpump5qAtB+1VER6Fw
WM+HXRuElRDMZEj+K5TfrEfISw15iVj3J/I14z2QAbnMEqPemyqo6aiAFOKw4wq4nCoZspNZaeBp
iX40JLPb7k5L328v/85BBaMnOAlJxgzVBep2mWteKsaYw+rXn8hggDZCQe6ct4rC/nvb0s5gQEwB
C8hZIHxXyYyeBUIxX7dlXg1FiJYQ8CaAkzaZGA+QnUUhGQUY0PAevwKALuiL5ZYVb+JhtKrfzXCM
DT9mlfT3xiEAKa0DYorcBQ2TUDLUv+OiLsJSOzbfIOhmdc/seBqcxf8YIB9wNlHq3KwyVKOLUAJg
VzJnlpTr3iwJ4HpB5xtwyVechKoaCYlsVKe3xzYGSh1URYD6278vN9DVRDRZQoWd3rucJmddvIEL
FSai+YmDifnpton9gfwfEzSGKdcMLub1DnSrFbnwy9naWtdgCdDsWUGsiqkCnTnpub5cjmYa9Fop
pCKU/zdp17XkupEsvwgR8OYVjg40480LYubMDLz3+PqbPXvvimziskPSSruh1YlgoV11dVVmloOa
UoJUuWRFGmMoS5uKyGeDTYfpgvrdpZFUKOo2AJnAm7F5++eGRw6HkcFeqCQiF2tAAxzkUEQoNNUn
DLRIlPM0JRGeH2wnQP/ulCdVNCdgwCa7HhiBK/lm6mKBbidJNuMFCn4JdWNWk5yHnY4x9a/qT/qQ
I/ReQ8evqV/+wZVCtAKRfYOOI4gflKVxqMveCPIMBTO/sj5r3b690ZZW5/z3qRNZ5j2n11maeby2
6woPYWXQM6KxJRMqSBjw8+BUKnSqtY0UBa3QMASuW2nFFlKX/fi3a0pY9jMTZKOf+5VKioORzzKS
AULCIY322sgIxVijoG4TNQ19o9ZhAqNA/I1RyMU/GQXeQwCe4Mri6eRMmUZqrGgV2Kf8O0YBcMs/
G4WuoS0SKj5gIFMPidRHFm3KlIz4lVZMTPgujZUrW7p3NRnIYdxScC50kSTKZ0NrOOnXBieacmWG
D/pjH+4HlljRUl0Eb2DkgEihAPJIlAMbRCWVseFg6gcqe7PXiBDUPUHlePLN9F1lyYSTNaaOPR5g
IgFEIGwByvZym0HVrypCQfrlm9Tcrtqgpcp3GTOcy295gzYDVhwE9UBCR4GR2mpCnJZikAHcUTny
qve4NfhxaKW5KU+FNazyGFpUoC+R3JOZgbeXOG9PL7UlbZ96R1kHJ6TkAS7daKvcSpACSjaJ/YwC
kRWv0k3/fdt9LFWJwKv677fSsB1/SIJc7pBNEe+0Vy0yu9ls3iHhmDzpx/7Df20/xkMFSck7uEeG
6aXVwMqjCaUGDQ8oo1yuhlpGgcAJqFsWszVA38nEJdnsAzNCm9XH9scYbeE9NqfAnB6bR926bX3h
BsBlhgcTBDygek3DY1DkV/RODBLPEG29deePNjWD3or+6LDHuN4WDhThkyHNSdqnCHS2s0mGOQta
oDJGxRHHu7BypI8i9Drd7Fi1l6U5PTdF+YdYFZMyhhQ+CAjFs+ClDyUCTdbCLTzLLsZDnVq5COcE
bBhg1EX7vRvMMkPdJZ7RqBaAPiasc2mLgjKC4gCeoHg70T2JhiAqJ0VB9FGq95EZWYWdPCYb3vSP
hVdavatsOaiis2AICzN5YZU6xPM4xlzGw+qEVKhmfmsrFmJu4UaC6h5PegqAaHjdh4hTkyGI8SQo
JbN56yurjZ3bm3zRAhq9EkwsynE0jrSrSvRTLfHahPhyXxARnvLvP2sQR/1lgTrDulQGDQjKeM9O
1qfRuv4uY21p1iCoLe3PXdUFIQbhi29oJFr3H/M/WomzUVAbup+nPMxqmJhL0B4VwzHWtxdiaTMB
KyoSxi8RI6Uqomo5hcYU4bUcADHalaZf7RN/M+h3X7ftkGiSunlkkodFYRziY2h3e+lSdV8xCm0U
kQEUbA1SatLz7d9foKdAH4ZgU/F0ArVPp27Q0p+LohR1rPce+i0ev9b3kt26yq5fi7Zyl4D2pD5E
+/Y4fyKtbQPlAC46twpctKwBtlxboYVcubr9UUsJqvOPoi8SFAtav5GxCbljtuZQs8i2viu8+Gve
E7141W2ih9sWFxy6DA434MV404MET23JjMCPuRCzMPYPYmVFhYPzlayDTdne37a0tHHwbgChmnCB
ZDpZidxo244q0LvhRt8oKKdY9R2zgdjSrjk3Qk7gWfQ9hz1iM1WJPJfF3/6VF6M35PlPU4F9VwLg
UJKfnpzUzsxkJ61isFPeZbv1+O/mLj/NO+FVcmPQWzILJRdwO4TxqQU6XGA4wwWij4hWXH/NJXU4
DL6GszXwLQYUE3bhV2gprwpqjyMuy9Txt5InuFmGThsQcmh34wqduJOTvMveRqc4+n+yY3tIXPS7
fDIQKjCecb9B9a2JIlvubA36cOb9MMBCY/c6yHNiVzkBEnfOBIXvwNS35ZvRmoAnGta0iTYjdxi+
ULEEDWGtbf7dnqPOuAZCVDSTPZfhYk2fIzvehH+/UnG2FFe6qBxftiGAbJEHob09lOb3jOm8vaOv
VFAjBd0ZFA5LzTsOSxT09pFE8uBypXLZHwqFrJQ6W9AdnSGxwXoX/Qrl/f+74arTpwDZ1aDXYcNG
TxbR+oHm51tsJwfReQx2w1NUmd/QBBbd5CTuJkiTrpLX/ilds5rLLb3PLtaJ2pWzwAd11YHvIuP9
Qgq6wnO7SvbdkRtM9DVkOPKlm/6vAwrRl8uZHdBMUapTUAhyEK1fOlbDasbP09GQpIZNHZDBtF/T
gbPGh2SVIvKaTNEqH4bUjNZ1eRiK/cR6di5GsGcD+53ms8MthnUxCRUGVpilbeB/PJCRg7X41kBF
e1gZh1w1B4/ZMI7M141d9Eu0PDNbaSN0+nOYrW1kCl77dbIJLMFi4QgWzaDFBwHvoFpHA3ZTrTNK
aQYno4Zfhb5UZkoOADZo9L7zGS+pJeAI0eT5ry0qUtPkafB5HwfD36f2DIUK3pU83YNfjKDyxcoZ
LR71M2vEzZxNoD5JowomGNwUcF94fG80UCk097a7ZU0fdcaKVI35hgwp+0Fv+lUJwXHuSebB0L9t
ZyloAcwAOm947+rg6lwOJuzxukIYhWWCfM6IG6UuTScQT+PAMLQ4ayg/Q3pGALmFrkIUESqs+giw
q6uhuDquRNGJZTNg5aV/0/T09kb6HgkipIjwuKFWJ+rCop9I9z3xbvSmtboNV8M+eB/utcHs7rI7
9Cs3o0/Qv2YouOd3k1sgFu0eqs5E4zEbXWjM2xN8JZ0L3CPEIP/6ICqOaodYTwLyQZOluYaTgIxb
rOpd7CZPspscpbf4bmZmUciy3ZoFKsIK00kaQC4g1NhwFZ8+fbt2uNVsCd6f7MTy0EtLez5C8udn
B0Kr20yrud8pz91vKLiZLHnjBbGKy0mkjsPcyBBYHWCitIuDASzGwWgsT7aTnXiq7yuojHcQjkhc
Yeu/BZt62234F8Y6LgCyLtaRnNizUaYZoAcqIVCkG8WWV8m2NSFdh9uV5TmXbqSz6aTvhSaLZnHw
U2TAHKCyJYvV+PS37+GNzfHrTs9G0gdzras5RiIdK1CKRzzVfKt8k7dov1Ec5A2khbbjSnpQrMGd
7GiV5qbs5J+xOx8mezyEHrDhEP6GGN9nuM4tptL5QibpfKZ/X3Zn3zc2gfofWoxoDRZvxpYGdrBu
ZxvR1J3bq7rk/s7nmjqcc95XWVZiKjpH2dQn3P/QNp8Yro/lAn4jgbMBBXIr9TzpOrofv07JZjQb
s3d6LO03CuQb45gxghrWqKgD2QvtVEUh7LW26hjAL5JxsciKxIXc2kXUkZT5Uo+MHkZmweQO8zaB
jduLs6BEdXHqaYV2pY8EDAMkLFTg8dwpj3j2FFvRUW3luTzy6PZh9fv8MD4XcG/d14fG8qNLLwYQ
FTTUBlA3h7zh5ZmHlGY1NmMOqLyIAidaKRc2Y4gLFpTfVs3ofQtQGw3FQ49ooU0UgJoISQeNN9/8
lY+mF2u0bn4oHwOk3lf6nRA6nGHylQXRdSV0eP6U+5m1zs3gjaX2v+B8SEtGgUhSgdxDX59SboA+
0YWAtZuQ5wSeh+FGr5UUoV17boA6cYHEDcJYgEOhAi6afUCTciW8ZmvNDf+0vLl6LJAzdiZPWYX3
iiVJZuUkh3iTID1wTBmVuaW48eJbqHMyzj2XA1uQeHvCSXjdz7U9zU4e2cOpbRKzCcnftxd8KS0F
m5A8J8UtIop+uaWKmpPUJCQcEit0R6izoMWBgFDSjSA0ZkDjofHNaIoYZpeWFaVU0OegUsxDZPDS
KgfYeB8lBNwQITHv5uO73DIKwuQnKH+AkjNkiTVIIItXYHpFH+RKKwCXaYu7yhx9W4ghZF94hP7L
UPQm60KZQl9w1Kd+iZOQgbwczVA0eRUKZebVlY00WwK11he+3QI1xVisBUdKpMTghdAhAvgTKpEd
pbLf1z7Kw028ziNT/ClPPpJUoaWjUc19gMV7mVfjjxpBo3adxvbImNMFHwutRpQC0PBRAc6COiyJ
ij6JvT9l3ntRWEZmBrGZsuTeFybzwgbl49QcFbdqhA2QUFGFzIBLyS30MuZZ5CyWIerC4Jt+yvwC
hlBrB6GDEHfROapAopRxrlmGqM3ui2rFDTIMDdNq5tEhsXwfJludGWdqYXFIA1MAFACCQasvajwl
V6tjJRiZF1SxCaxz0Wy7es/Mwy6ZAT5YAG4P6iIGHQ6WgVDmMbTzvErYF8OdpNnY50zJjyVfCHCg
SFRMiK4sDRfV2lAJdR2VLXgIMbbVDw5q3GiPxJs6GBIQguPMPF1VkNi8fcYWjtiFXWr7Te3sB7zP
J14TogyO/JUKCkGzYWF7Fu7ZCzNkz5yFYJAkTOMwEFD02rosnMryb0NBEcxkNJ6gyx+FMTbAWE+J
B0ag6LGwQr/AAMrb4dP/+/M0fb9o1F7wU5Rv0s30JK+y72xrWOkD1JaPtbMtOGtyjE1rsUCpS/Cr
C7vi5ZRlRpPWaQa7jQmmgz2aRHlINlOHRYReuDmw44DoBXIFaQham4XL+VYIEmDH/X2T2xxpB500
Nuio+oFlanGp/jJFl9wCMeRwBoDlBVMqaVfcYN3ezUtJPUAXIGSIWwNa2LRTQNvcxs99lG81yTK8
+3KXbDlH+yxWjflHqkCw5deyG9m3rS7c7hdGKYen52g90GswWkP0+b5ljGnBAZHetsDcIhGkopB4
uQ98LRSEMAbiVgMBKhrNzwqnVM7c22O4toLmDKJEoEWIOzGDl1ZkMVI7PUeE0gsGlLzRtVSKbVaF
4Xr5kSwm+GcFSpPoO0Dd53otlujnV4MoF33p2d6fGAtx7czw+2iWAX0eAO6vQAmzPBQZ2pIBCdub
UbCBsxTuG7u1quH79mxdX3GXhih31scc+gYpYC7W43cvW6qH5tlNZ6Z4MPw7Q9Tix9k0dnOLEcXg
w4cTuK2RPbNczdLaA0kKkooGSVNAlC/XXi/Qc9zIALxsHA6SfoLFesctTteZAbIvzrx/j3RCMhK0
arkRbCTZISDIM5LQv+DdSzeNJTmzQcVqHK+lYyHBRrFVzScZYpEgim1PhlOu0dsgtXyzMxuntr5y
eALL0i0UOCsH3Zs5xpf8HpVbX0JtjqQs6rgp8CW1J05ms6t2yUf4R/ppRrAVa6d0e0tBT6R77kEH
p5FVUVmoqF5OBLVlukQPMwGNXZFT0aCZDG1jM9tC/CkrLSLzxoHEWLiZh+Aifi6d2oywpcA1Pkau
sMo/5mfxM/sUHAHZHpafXDyeGraZQXo0XXEHuiyR4o4DMhoajraCoN0T1upGi9a3z8zCzUn65EAg
ElcJMFE0opA8tvwm1ABY/9O9431XrMoKFE7hfn5m4jKXzs6ZLZpWX7SxHCWi/sv9zSsCjleEDa8w
SrMLNT8MCeMBTRrMGzRTujxBBVDlcy8kGRKw/GSmXvgoQjWg/wzQ9Xiwexb99fpGI+ZAucElikmk
Hz6iXslFQKC/WbrG02ci8Jvbi7RkASEHulaglIP2ypTPKfMUWG9JyLwp2RayWfOb6B/caOcWKKfT
dnmLWpGYeWGzLxKnr63M3+Qsva0F14YHMPaYBMFrMGPI/jhzbUGqjIrE4RUC7G9XW1O/11EXrryc
1XViYaOB7AW0N2yQ1wjl30RxyrjY5/CqElYgL8TFttftf8BWlC6sUMPRSiURmhlWMmGr5CZSQiLa
DLK218KkodceIJ5YfkImpDxkMMp1aJRIwhTplh9NTvog8C7t1DFuz4U5A4YPGDvQF2CMp05NIM+R
Lpd14r22xmqoDqX6OrHS5QsxDTCkcAHAdxGKJ+Vuc75UWlFF8DetyjUj9FuaJ7AtcTpUyLZctQJQ
hL6ZWx9PgLbZ4tUOuVtjV+u7n9tHcWmWFCQ3gJlCFhS5lsstLI115ld9ApmEe/CsJtkU6y2rqLI0
EkUGywqgYmSNaGk9LilrcfJhQ3jV9M/qXuueqsADQf32UBbMGJAuIGQVKKIB9X85lDw1+mbsfCSM
cxstIiRIedmZ8bejTLQaJEwlLA3EElTqYcal4jyLNXaVuIrQ/jmAKrZgpd+3R3L9KIMRIkOIHisk
+0Rtq8xPRz4OQrCIgDWZSfKJ+4g5h6iTPcqsJADDGM0ezmq90AEgTj0f4guzOSPdMJh+aiHfVQMd
HzBW6dr3Q5QD3He8adAEBaDFy1WSg0xF/8sq92yuWX8Kyeb21C3+PHJ2qBwggQ5djsuf740BaE40
DSeMawhjgX3zD0glGAEhY8C1IM6gX0tqCgBvEwi5NxWOIRMTff5xexTXfgVd8/AiM8DjJ8r8lL/v
BK6cg07NPcF8Y2Vjrk/85W+TPz+7tCI1m+Ww1HIP552T98g2NtkeyiK3R7CwDiLAmJBLRdM/Age4
tDJzTaJ2fJx7Y7vqHzhhe3f79xdGAXQLEj4Q74P7ost6jdjNhUooMa74I7++MX596etBwoBsMUhQ
6JVH3VGZCv2iqk0wR71iNt8x36GBKWOnLo4AeRfEWSC9XTHRjbaTMlDscq8M7HZYRfJhrp/0P7en
aXkg/zFCWO/UcYjB5J3AF8xJFa813Gh4aGOGiVvjICaoG4RXYzBWMowDQRBSy7m8L8EBYJ0I1kAo
t6HEnKQNA7Ei3sFLGcJ2np3bc3V9fyDLQtYCAmm/7UUut2waxOiDaWCuRt4ToCQFNhCknt5l//G2
naUJI72zUImCxCCukUs70lDMWlnVuTfr6zI+prtudpOEYWRhvgA2R3iNjQXdhl+lmbNTXqvqXGkD
8qJR35rixgcNJGYwDRZNIGxAh2Fk3CDcSI1j6jq0D8F925iab8uITa3bE7VgAAEvHiBIGQEdRXNQ
+WAs9S4wkPwKV0Z8VJtN7j/fNrGwFjCBjBcqgqAd0dWspBPrvBsi3LT8Ss1AMv9on3iWRPKCN78w
QsUMaVOE+VDEJMXSn7iffzcCahX4vDXCnMP1PaNjqLif1z1UICRGVWdxJZAfRN0PERYKIZdLrQao
0U8iVsLO+YPQnwpWy6fFKSJ8U5RzQGqmJV9DseD6VEWeM+HXiaV2q9uTtPzz5LGBcAo0UGoFurAb
jUQIEOXCdey7h3/365Rv6tAaek5HbKIK0B1GPmNp5sGMJ+J9AmImWltJCNshzJQGsTPQctEhe0xY
VO+luUF1GiVOiNuDfU9toDyZZL+skcTgBws5KRbUdsGr4vmF4jTKC9CH1Kip5xXEspEcFF5oPNW+
OWebGK0xhrXEyjMuzBTpr0e6HoLZfdU6e4zx3hSlBP15Zwv3qZaZxsDA9ix4CwW4AdIAAME/kqWX
x6AMsljN8roAGGU7idvsvYGYJuM8LwwDPRMA1ETwD1rPlUdS/DgvtLj2JESw2vzU908159zesCwb
1HEGs1tspDip0eVNslYV2BNCwvAY17sKFSW0sfstK0E6goqgmlhT20nqC4hcCZPZshab9fPkUXN2
vcmVGgVhh58fnMbqGJHZQsINcZmBjDI0btCTli6KleOQjSruaa/uLR1Pe7TXeeoryF1DjzbK98Lf
7foMtutv7h1UfqLcTquzCr2e+4Gv9V4CqEPqDqU7KNYc7DmVcaOSabnITqNDAsQQcduhTSh5jFPT
FjZA3EM9wktTV6nW71Oy8teNZA2yE7HKfVebDKUY6Nrg7kYYAuVo6rDwuVrEYzNLnqE46mA1/mpg
+ZarXYCqGOR0cdyxXthu1C6YoijspCoXPXcGre32GbnyW+S3SbsHohKmYi9cTlU3B5mfD62I4MMp
OTtGX91TmO6eblshk3C+IFgIVSFCqToQ2EQV+NJKGfM+JKlydRc8a6XjoqOR0+/7t9tG6KHACLK5
Arwf7m4A6YhbOzssnJZ0nVho+i5Bs6bA3nP1/bplKZ9cjQScdbyXkNhHcp+IIVwaySR5nJVY4dCM
q6meenR6X/OCxcUrn6Uve5XiB4FfwUUCV/zbIpLOh5cNoDk6IkMip9661aEy88+ptrfZkSXfc1VS
hikiEY8XOIJoPPepHSYDz5JFA4QDQt8U5I0QgDG+4WUzOxlbAZ2BPpov37dd/y7/FpLT7WWjD+t/
bCMFACdKOmNTttXcDxtBBqm7y2zOt5rCm+8KwTTi1TiYFatwRV6CFzsRshJwQkR7RfsVer9cP92P
AjHWQIIHfRv8m2qfmpUVqqDHsAKOK/eK7SHB42F8yAhCloPajzGSzPVQBxGc9+j5W9W6V2VobnGo
RLHk3n5LCfSw8KzTsYhQF0B4czksNZ6aqMgbNI9dVffSK+/EoWnWmntXfaZIPp9YAO/rRSMxyF/2
iMs6O2uJMjUx18AeOrtEjpsp6Ptc3xnfMqM9xhVmiEwirlXIAEHbD3uUMlShM2apZYAAa0fhqD7r
X6oN7hu/rq0Af93eiVcgamIMyWFyFeI/17T1QeGDvJkJqFm/i0/qNkBd8T677x8Fr4IkagG99Gnd
sfYkiUPoxUMGBhJEkJtEtYDKXmgxaWxAiDhghaoTWCPDKQUxtNlIDotHsTif57aomKic41FIOdga
LIM08m7MF7z+QTNoLVYGjr62yGyem6L2ZFPzYtsSLmHjKOi6dXut6GsXPy7jOkR6Eg0nkGKgxjEp
bYlom0eVMLUkR8yZEuYLjgKXOhGaIx3gsSyXO7xo0g7dIADc1RMz/6p0W/3W30qUJuywcP62LjGG
Q0QOCU8A6Xbw2y+tpVlXT/MgYDhED8UzOpNf5Uc9/xDt7qtPzIkFrb++xy4NUl635ONa7hNi8FEE
Q5p7AijZkTa3F2nhCkN3CNI/njwmSC+oy2HFsV5Uao9quK6amaPn94mLDoba8/wdJBYEVhjmyJpQ
B+nCHOUs5iIQQoWTib7abtbS9fgeALQ2OC1aniRWn+yi2G1Ku6u2iXvb9FXsgfU7HygVRpVQSstG
A4AEdV+GHgSbvwCV0T//nRHqQgGpZo4CDbM5Nqv3+CN5A7LVv79tYyEUQBiIWwvXJJJRSBFeLlkI
GtmM/2agjEpogznbn9l2NL/BJAms3FHQiZDVCPMKr47Nf2GS2iVzEkyJPEQZLq/e5beDwzvoHtOa
J0hVbkaoESn27UGSibrcJ3jvqIBda9B2gWoFZVDujLTlugJ6WZMltI7WHebyoHYMCPm1r8UDBMl1
vNLxwCXpPWoq9ULI0Uii9/o/sngnWxtBM4NNfl/0JnS9obbEOG5XZ/rXHrYh3qSoq9DFCD0r1KTS
hR77wyq+ISdsFnbZ2TNn3p6+63uSMkRtRKmTY9E3YKhI7eo5s+RN9G04IKs5kfX0w9uJy3g/XB0v
yiAVdQdBFFY9D4P7+c8ptIUt6+q/2hHEADpWoJqGiOIKAc2rctAMldh7858igpZ4IdoOY9KurkPK
BHWh8AVeJ5Ui9V4Y3ceNHdUnWTbbtef3Zpma/XPwMqLtsPLFuf/SMOUVS6UK5jSAYeUoGuj9Aspd
WFkvgyvxa2X7Vn+AjssweXV5UmOl1qtA6JtlZDqTEB35MtsILfm1RIdju7038pUvMnYkOUkXBxr2
JORTUUpEbQOH7vKkNSGAf3EQDZ6IHoAbdcdCdV27KMoAdV2GksA1lRwOnj9uynJTjE4VHqSP4RFY
mAO/e4qOUO+/uz2Li4NCZgZoFTzOZbrwUEa5mKU5BuWPlmgixKlZ8e7SlgT3A/AxUhq4qs2FeeqL
PZL23iS88ySD4QpWbYbmTwrsoPyOITEskmm6Wqf/M0iqaJfrFPbJ2NYaMWiVaBEcWdpnq5kzyO0z
ivIML7/kDv87OhijbjJe7ZJBj4sBN9n0Y5jm+PPB8PALFgAgQ5CoARmFZwN1pNMiHqJIKkY8TvrH
BuwFwSkrq0Hfnozh2q8jKQM4MgNxKGJD0IXovkBciJtfifrRa9GRFeoifrHiufWomjMYE5uC1aOc
aY9yGvU4DsYktaMn1gcBbekszbD6A5/tw8bk0BmY9QZa8PAX4yOH4exBOfiCOgxKN4KR3LuNFR+L
J+1Q2T6Y3gJp2Wt+ZYBq/115LFIEJYrY0LTkkV6jszlzVSdplw+YVbval+bHlrXhrx/mlxZ+kwRn
45oCKGeWMtYN8FNXAh63/fSU7fTaote7bxUvt13GlezRfwb0S+QAKgGaC5fT2NZym8kDpnGwwtOw
6jc40uhXrawaJN1kG9I+u2ZVO4V3mEfsI26nbDK7cL9uf8bCucC0/t9XAEBy+RVTytdJ0OMr0k35
ODj+W+eVYCXcNrLgHi+MUIfPR6axUoCE9x5PFgtUt7Ab8dtA75OiMrRFqAAHVdR+ag3si45fNaMN
2dbGMFsoKrO0oViGyJ+fbY9ajfW6HCZsD3fgzM22W7Owe0tX18VYyGKdmeBGsR+ScCR7XLRibAfB
BWfADj/6FJKJ6PodM5z8deKL7Hmgn4EagnPEP11alKZQrOdOGD3lgVs/+gjjweQ/VbaxiRj7fXlw
Z6aoSF7MojSsRpgCs1BwH30bvO3VwYFbXKUHj6VCvuQVL0ZG7bm8ivIYsffocQJovJYw26rH/XCZ
Xd7lFqvT/fUpQukNIA0kUfCEhn+6nMaiKUcpKITJe03d1rGgLcKImhYNAFSEwBd0FbwYLg34Ew/E
dSBNnvQKbuEYW8ibn7pjzOrWcqUxBqY3RG//MkRtCJFvZX6aYAiXl2i1nwHU1tbTs4TuX9FWg4Zd
tGnc79rRVLNCmGMbp+HzQf3blzX5CF0BuhhwPKihXo7WgLz8qNSYTlHFU7a25B1n+4ytfyVT+DtS
QJhJKQU/KFPXGCekUdny2uSNEGzTndZtiY6HOWx1azqYs6U4AAFD/6F2cnAUEojuqOY2N7c1+Cga
PucfLDEp8SG1CAwn2PbUHpqETJbKpkL+GYq+jz64vTsfTYaN021ffEUgRPULAGTAcACDA+2Bbpih
DeKsJXkyQ56RM4/5pnV5p3BmeBvO+e5cKbQmT2Cy+hZu1wuzdIkkSFRuyNts9to/+tOgWnGx5jR3
3Vo1UX4czYhDtxDGqbnOkJCx4jlPSv2IWQzqcpjTWSynNp0hjVg4bWgX4bpE3Oz4D+G9sfWth+4h
vwu/E5avu36j/vJmAZgFDRRJC8qRl5qUFVpZzChd9K7q7OtjApIR/trIpm9+oRMKUx3w2kNcmqS2
j95JUEoZytnjLWEn29oW/aJMVir3Snnnd/NgIv93YHTPgloLEsgQwkrn5EfRepzN0JrXx/vP3nwL
bMHKV5KVrgpweCSLEalc6X8Q26gQkyox+nrxNNA5rxUfHFTYHl28UZ/n9WiW63ad2pp7zE1pK6Ab
murmWwUi/S8sD7/gGC+tU/fJEHRNz8Wwrm6R+rcqSFGGbrSv1xoyKaOFD7B8q7blfbznNvIOStUm
K/AmS3j5JMMnoDiFawtdEKAPcukWM6hTFEFT4Qi5oMYdR1d3AlexG6fcgNkl2Khp44mG8EdExd7M
kXF0GL5jaZMB44pikgCAHR7yl1+QKNLU9GE/e8UzepQk9/VjfhI/tN7OD8OLuGstyerhLvPdcGTy
TslvX4/+L9vUM0dTUj2X+W6GYnplTitxVUOiZ9z4P73X3OF6l+0SwqCB9fFWWs8KXHRnfU1m7Dyt
Dk9POjShDes+NT8C6231iBZe6EwO8lljOR9eAK0a71AfRFex2tXD07BT71nefckjnM8cddt0c6qJ
RYaZy8Aza3eZl7IYOWT1L+cHoANQcdAKizxwaV+XotOqL4eK7rWydYKgiJdvWZoNC3cHir+kmy52
AOKc3z6KZwFqJDZyqg2x7+lP1TPvhJBLa6zUHS3eFTcQVTCdEIzwgeFOF04+zAKUALQZQBVIdl9u
OyXk+7wRa99zy9CZX7LK3PSf8iNcedpYq9KcNvLL1Jq8b0M7jTuxdDcWvB7sgxsA/gOag0IP/tI+
lwXS0GWt7+2MFB2hxWfukLznX+D3b4x3Yz/YxWN1alfxullDpebEH1iU2F/hH2pxAXKEdiIpeGLe
qQtFaEvBKBTNx2MRfVaP0QdE81zjKK4GR3Gj+8ZM3WSlgpU/m5H5eK/agXk6vKjmy0GwstOwgeCT
Lbo9pJVjc3ZEnA6GZ7h+4iG7QtrxgBQIuWP6IRHxZeq3I2d48opzlddmVTyVDjBKL8DYHYqHfCWc
QlawuhDjXxql4kRIsfigoAe+19y3u3mFveGQfgi5xUJdLO1AA4QkrL6GwYG8dbkD/KIdWjDfOS+b
TH8fnvqNtIPowr7kTXnDb/x1eIBK0ZO8C47+gfNYWAja8yMlhqcF9AOIebwBKL87TkFZQ6It2NeP
Rz22o726SbDTMdhPxjouW0L5nhS5SWuPy4GWYDDkZchhCEh0e1A9dVM7tusdwl+on+KGBWfYBGH3
aJyaNcM27cF+RwlOKVKc2ElwZJe2U2Gs0QICo4SkH4LTo7/t9skTuD/yBtw8Lz6kh25T7iPeZOa0
6IuNmAa8ziDdOAg9j7pagWnNIXNVBnvFFOp9/Kd88d/KI3rZWMDXbGfJhfQT50lPk8ttWIiQX92g
88NNG6cP91B1k17CeOV0Tuagzewx+0Ad1Er2kaeEaAHyMe16h384cKeeM5mgNfpugn2wDADokZC4
xLOIWnMpH6A828nBvvnpt7PFwF1eUeHJz0vIihNuGrp40PX/ELwDhG3oDRNv9FXp6tvZzrbNXlnv
OUf9AhsWHQK3hj3vy7sYDRt8hI7rNd5AeJClewOpiNvb7CqSw/eQzn3gRgLbCFgCNdw6C7UqKMZo
H6JhnAW9rZcWWBGAOUIzkgEHRh6zdOTj6CCS+5l2vI222sXObyzGfv/dVBfrjuc88tGoN0KsFtNO
bTpBEasySatxn5kFopHGgtgNBG9EYPJVa37Fv37/PL1NdoKPnM2XGjWZEOCP0YFgPh6oqvnNWb35
MqMIhhTlujMNe4B/t2weTnAX2CWiUmgRmUy/+9v7iv5yRKA8OGdofA/Mz+VJ7VpuSI0wnPaT9b7f
9fbaeq3t+U/nBGvE5qKFLusvkfkOMXfzVXbMo5vbK3WjgP1/fDyiT6Npbt4fN396M7RfetQiH+7u
JNPeer319pOZ28GVTdU8ZVaLCyy11iSjchBW+Mfa/umtj5/OSUwFKgqD9aMewRB1JfzfL4IT2w5W
7T7o5mjpZrJJzQNCQeWI58jKk1Yvg/2Wm09eajqddXtX/YJHb0wJ/b7l+mLoZC2Y9rv9+563oKb8
XJib/df7ZnW/t/fHTe3gb8/Zbj9W3ne9el0zruBfMZlbX0BFSVk0xtkg4AvU99auPdXavB/db9c9
OTYKvqX54PTmSjVXprN2Dp71vPYc0zyZW3P1YevMdMaVM8fmPtsiNFVGnWQ50GZ8TQLRvlcNMk63
J/wX8nxruFREnfe+j7ZEMOA+59ha+9djgYLpLjH3BvbZI4pIloVxv7rufYsj7a2c03blPbxAbWP3
dId98MWK8X+ZotQnAT8AtBNp60SE7y6PhcZp8aBwc7p/5czetttNsIOC0SE9jnaum8oa8uxWZQur
eq1v8EntSg9MH4fErpEOqNyfeN8+5SMjCXJ1tQHR8wvc59H7FUJ5VOxQaQYK8kbc7NUEoPpHA4Ra
qKzppspSr7zCGgCOCqKAgo7zoDwjWKaGX6m5Vo5G2e7xJJ3gBQInsXTbt7N9tsGlagUuy5cvmUQZ
GV4UVgUNjfouZ1wp51DUuKLbZx/ImJUtsiuKg6Bs+lL2g+ub/NqIzVBwQ4Mxq/T2Rp4e+APER+Dl
gXzxG5qevYQEdOxruV6Mjz3utNapO7NT13W6bjvGPmcZopZPCZN0BOgbrDzZarqjBGrb5NSiq9aM
9MJVjIvaKBK/eOmA1wN0I90pMptCoc77fj7V/0Pad/W6bmvd/iIB6uVVxd1yWV5tvwirqveuX38H
ne+e2LRhIgl2TnKCAJ4iOTk56xhfBrAW3qdv4YlfGWC/wCzdUlx2vsn3pvEBiLtTewJk3+zxjb5B
qjl/ANpiyX4qpGvw+jBlbgpGWR+mfb/yjzLSWHiOOVdBNDPNixc33KfwvoxlvYi2qcI4z/OBXd5d
JOlQWcS4Awab0DBOd+QUrTGkfMwJ+xyPVrnq53nvRDswfkXlLGG25RBX9kYaCvkqZnfQC0GncqRR
CKRi8oS9UNm9Oots7Q8iiGTGb7rngSWN9ukJxSi6IzHwAAwaUNdSlhJE2VUwZYZ/KADa4OPNxax7
a6doXCxsmekc0JEgphaRoENnEwoi54mb61NUjNDj9biNDvlL8J6Xpr4vf8rnwWmXyUpfNM8eQXpn
aM7NdiIthvIfGtPBYg+njvKk+BEHWkrqtG2t1ukBIotk8lIAmNAuZdySm72EJNK5TcjT0XasUXuZ
KnmqhZ3PbyVzsIcl54aWPuMXrC4W2iXHgMqVGMpHHQ0NgM0chwWtBjtexEBhZHifN/W4v0QYpKsO
5GJIblyfkxFqKc/JIb9tlrjjSBjoZm1/+XtrBRDqzffjE7q/nv8Jo72jwJDCKJ+wbfEisA1L3LCY
C27M5HnD/hZAvT2JFw3SyJ/PpXeAyLoRbRbQxk3Fntox+rEpeWOq+z7gt9pTk5tpaRFCkOOwwfa9
ejvQxGNlvR3ug3Xg9l/GwUODE4gcZxrQfR9vJ/2m019CPQqN4otl2kf8tgagNxFrrEKbmdMhe3Zl
pKg9pexxnyh6nRJdb+weOVdlptvylylisIm1nvu36u/To25V7ntp20VYz2j56wgA5dpBXHDI4D7e
tlsjT62IulZcUstZleEEMfdsT3aANL64zD66OUsdz4OXj/aOskjo1+4LpYMk72CcUfXjhWD6h/i5
WBuuuJSscia+ejxCNtbYE+smULGZX9RBGIqQLIKUsFhLmGNh7iNL/yjbMQGfp0wHnNc0M2bpsJA+
vX1sZcBzI11plaW6xl6uLaO1feb6bnoWzspPwneku4nHQqWJygwYZ0qQELUEYfIqscVlaWtzHUCa
zGMk/uPNMV7IosyKKHpjnekxj3am1hmdeKEtPDtbBAvJyW0WwPTtywmjfyGMfMyFT5kB1WCqIyxs
eVwcGJrPWghlMSo5rkvJx293eE5CJ4Xe9/bgoFvRt5mtHveeY/gbGtKlyJgDj+F6IYbUpRyXlfwW
pEKozwGSaB3vi61nMftXWJIoEyVzHZxGCZLIK1mbno0+xVWGyi7rVt03HRdrokyUEKUSX5I19U63
rE20Z21bQExU8/zfeBgXgigbVXi8mPhjQWzUYMsWeS61VfPft462UFk75rqCBXV2txyWkY32vV8L
lNRHhuqxzogySMbQGQIgq6ENs9wskegyXCTdLHnB6uC7+4pc7BxlldpETTIvxopavIoJAk/4gFZz
4BkLumv8/hZDz4B5BdeC9xLrGWzy+IpLhEIWy/LcseIC4iBdxfi1piJ9en2FCr0D17pxVuzAiiBk
3KSv//xgrmRQBzNFsuK3+lmlazOykZEwCUcu67W4s19XYqhjKYxYAXNHRY6lxgQnj8evXzAtAbnp
lKW+lEJ3SPl8MoZTWPPbkrTNWw1qFwIqF9kitEYReQDSJ83YP2LGHomkHoc2roCp02Jh0k49ELvK
WdkiSczW5u3VL8su3Hv3gIZtILpBiRfJemofBa/xo7zTyLuHznYMuA24RdpHaCdMf+w2F4ABxwtZ
dCmmN6JYK5qzrNTtOss/YjLWrhE7ohVqIz55O8HKv0F7sOLX3pFpbO8e5t9LpTNJaVpXhuSfxROz
ntj19q/bXM66bWUFiPMYZ3nH1yXlNYUMVpMZbuouoOInJFGnY3NDU4bbhAoAEogSms8SixVD3rQl
wYMh0SoaxBGaA0STeh+FoAzjUI0EvCWildjg9vsUC7N/J/xRhaWjgIh+40+eZyzyptBEy6Vey2lQ
uEzqIZe0jxgG2vdCZH6nTe/iUduIL4RGdN63oEDzds0HaXOrGcWg2xwPWTrp3ya9+HANKCXuBBFc
KiPIC9qVsisCOziFx/BITJzm1MABHnMzRFngmLmk3MGyEnf1+kI8bbu5OvGDJo6FbYARm8beVht5
1WzCxWwmuPPBCj4ES/idcO7Mad57Ko3aGgr4KDlJ+Oe1QReUPhf5scaZH8Autai3AR5cb0HusGiK
qNawVPqm7nY+7QuJ1Fbzajf6UtiAJyKwVBjf3tKe+jnxJ7JFDZoARHXIlgimtB5AMEmiSG8BaEfV
9L68LyS+yhk7OLlppaA+iobcj7gwaLgJ22AslJ1+QPbr0K6mmYg+ksBOeOAm1F+j3c0LlLc6RNMl
Ex7/JmdMfwJltnsvjNpcxicMdmIHcBPyrbcXl5MFqJMthwvBnViv+c18IS2Tcu0RK9UqN7ZQewcA
PfFCOke5tT3aCsagnljDEve8VULa9P+1jbYwWiUpvaRXwvaPtA7gFJOxpMJCMXXBsJt34oorQZRJ
aSawKyY8FibhOuVubXEo2oHAPDExKcT0iu4lra7EUV541aaGN5F19SiVDzi7CLXkDstL9x7sBVoQ
l/9xgZQ7jiBHA1cbOTlcFhIDooHd0o7ZYrRB/sxyYZmKQvl9hjZ4MudBOQF7YaeuMfvr9HqM13Ar
FqLMTR2XVkvKKA2NNHKtBhPR4iHqlpFuGrPJbmzO9B1A9C08GAHuoMC/LSwNyuPbCRJNzD0mloh2
pC61lbJUui+GfqXiVNtVc07KeCiUdTtirGSb2wpWvSd2wLA5ZibtpmZHbQHtN6qYSjBScjP1g7cq
XZhCRzJV139tMAVUYNd3yLHtUHVZGBbmdLtV8qKi1m01TtmZ2qq1E7Sl+FbxLxNwl9pOd06kZa8b
SgdlyJ2XGrBSnr2fKwfCgchQ8nveDxkqFICOBM4uusGtAH1EhBE8Yatialc7W4xu1aGpIFows6gs
WZSGV1zbq3XYESeks4WnYUZmnzqb2P9s4e8bU8M8CHkWI1xojZk+Iip9q2t/L5VSeW3K2zD0Ib5d
GWi5QNYWj170TwHy/9Kqv6VQGh2pkhdmGTa0t+A2W9kuPBCzCJSD3b8KQy4Oj35SYeuFIQMiBbIt
JKnZnTy7I68njk805X8XaYEbCli6wJwDnjH1fiZSguzOKPx1WyOMEUwYDvEdHN6yw33QZyy07rte
G1xGwOUBWwsyqTNLew1wrj0noINo/B1s8UVqlidSSC833OiEhbkotvks2OaI8ri5wvJZ72ks3lL0
6KBCiIwjlXBsR88w0iIQtwZuhg4NJQALIR4beOmM5M/dh/tSFrW5ZavzSaMCNnOcI1zeGtaA7gV0
8rKDEHLP6ItwKYlyScQwHWo5wqoA1zOrP7qThv4ED7yWzW/1kbnlDFwkWOHIyJ7cdb8u5VLBD+xM
VLYdVljZ3iF3O/ikyhqMxL8aoAKkH95s0CrwL+wbAMfINK4KrFDayHueJ8SV0op459CZsctXPjpD
pPk0mPyaFbzeMzCXsqgTFNS8CcupgbYsSCUy/KmX3ZxVH7z3Yl4KoQ6vUzAeFZdYELnzxHTCrZ8r
cPAebxxLDHVWSlX3np+f9y1G4rtb9bZoeo7qPBZzN7VxuRzKi6zGQtTSrBNRVe129UFa+06ONFE3
l19DBmIma0mUB9mIvahNSU9Ewf8HtyHo5QZoO+uEmGuiHMcQb5yuoHMDbyrx932HmOUBxD/Ctvw3
mbzL/aPe1DjlylzwsajKHuzeDZ0Auf1gAeftPyoEZYnzbKox1oRFARhtQxJCxO5jUSwzSE7hxjhd
XFjq/cwBSwGcDyyoXZE3LV7IH6NLgtQGReoWYdOUz41vhhbeSVSj/eV/VoIGOpU6T2jqAEJJvZNH
Yia1ptVoVxjseSzpnt+NvlOQgwGTAEBwOnVeWjq1QSKPImp0vRsv0EmwkeyvBiV4dCh65sczLppT
Pj359uHA2to79ulKNnWENQcuTF6ZxO36rdiLTrwGngMaTNF6id4p4AZFTjpL5qy9JZaCOtArqdSB
NlopFeKAFWN+xxJjxBkezrHepPvBVeFkSqfHW3wvx3YpkM701I3eiQrm/7aauRVsf13Mdsu9U7j1
/nnxzdjTOzblShZl8qNJB6dqhMW1joxMVogUaWRiPpxx+e75QVdyKKtvDEPYyBXW9FaaxTtvcajJ
T8vlD+nLf38XZ7l9hh7x0P7L2M07LhBYB4AMhjEYtPnReLAhOmIEzH6R+zggQkMj47ZYNy6pXzPb
DuQ7qnIpi7LQSh1LmVAQWdY5P4phgAhdRA3Y5ro5qpW2wbEjIGKNaf0EsATGbzEWC/h16qVr0zZO
hUgWt/K8Q/iLuhsyUstjjDhPnCFBZ/N49xibeu8mXsokG3FR71ViOZNhBsStsPMO6bFFHyvvSPap
M89Txy8JwLUbV3L6BUPwPX29FEyZHw8UohjFFUT0KXureP0ZO77Db4m960xQwNm9HSwGN+jROsDU
JNaiKfPTiS0PQjRJPA87xC4GaUApwrnA2QKj6EAoBdWZBGI8XB+WSWCJpmyQLBRi1mjE8n1uPyWb
DErN53skmof5E0b2WUb+3p252OXzbb44XkB85XKRYZdHS50DnK00d38Se4lRZxhbFZa+IvHZuje/
/+smnwsBF6KDRtI6AWxjGGcZUXTjzGm5O833JKr+yG0FycADKwxl6NQ58XshUq5EbUAtjFgIIGCb
EQYCW2RvWR7pzQgiImsRKJKkUZXAp+qUrdUqLizzTCH6k+RmhAnr3WwXmj/AJKgcVSADnr+M60LM
6o1tuBBJmV2pEaQo9LGbKLyhVp6vSqQNmlV1VBeFxayQ3DN/lwukLNEgjE0blFhgECDDOdue/PPV
EN/4L2XF2azRtrsP5aU8ytwaHZAfc+//dEW2gLvt5BZ2k+hnAvDW3xaIu4939O5FRKOtIYClDE3U
lP3hEFCXDaeK2+zNB415Zxev6HAsJUdl4Uze1coLSZS1idu8N6QSkiTBTDEyoyDCDWHMv9rvkAXE
dPcJuZBFmRderapKzHRxG2LseHPsCwwz/ad9ox3UuvYnWQ2xmqK1BtEcY1P+1g3CA1+wTAhj4+h5
TiX0E0ULNBK9hKlZb0HCVYym5FvjQmQd0vlxvblggL3A4DKm24HYff0QqnWfGakeSdu6RDVSLc3U
t8rQ5Gc6/iBRuOtfWSp4L9EOXgaD5zVMpQH8hrpmCt8nhRAH0rYfnXTRwx7LeHbrrxIYiSJiNOOd
JfLulsoGGEsIbCEG7a5XWUdlJbdRLG2N0tYTk5ftTDHD7/EUPQ8sNoJ70SeQ9TEXgSkyYLrS6FJ5
WOuAyyqkbfvrH9NFt+BcyR1e4lM8kzWGd3h3Yf+Thfbv64X1XTspvZFhKzE9mZvCSZVM/+R/5/Y/
hVU9G/8LSZTx53xA72s9JOm6pQB87Gv4LUozEWeP79m9HNXF7qFB/3pFsVypYkzkcCa/Df/A/1Rx
x1JUJOP9uKie609t2QNQ/vmxXNZGUg5hAHChwksgNq9Mr0J7/kxDFXwfHasVt/9voqgrx4cGBg8j
6Af3FB9j5MO8zMxPwC7Onf8miFjNC7/A4wAG6jf5eU36i/DqcWYYmtxB8C2BlXq7U/ImlJGkyZdg
TAIo6VqYhAagBuidmBN2xvlopY6JSp0dzfy57wg259S2bqM4aVbzFC495j3n6gxAl7Nn4VtnYBjd
MWpAaoSBAQk0JlyBuHP9LbLW+WpSa4nLz5Wvdj4BnyByhmwhbSfHUKwWJFiFM7Lu4h3/CLaMzCUR
vklYVGq/tTouej1QCzf8mGbZ/pOz+r2M8UhHx4rFNfzq5FmzWad8J6NxLZZ6aJvBb2RAKxcut+At
CTND8bO4DOfD2nDixGoieEwTcl8BpsfJSCoApdHeojv5q1wzrNGdFpPrT6Hs7DQW/sgX2IFoOYGL
AdxsePvR89BZ/JuxLTfR4neRWdxeB6v0Y12/k73HLAXQ1DD7gkraTXfLJPEpOt3C0gVYO2qYgPHD
uKm/ExnlpXt6fimHTm74qgSeswhyullyak4T8gGCGe04p7Q7gP9wDhR+G6Bf3wM2x8do+k+Boy/S
WTZvP/0nY8ka3Tp799cvONC6oO4YZtYxXk2DaRlghBaqsgGn7RJMDYCjjhe8IzvKejABr6IuJic5
FtZzjz7t54QJz3DHXl+LpxxKWenTqq0gXlxlJ+4tRK89hzKpPUeb6QaN4ZGZvzNyPndaESBTJBPt
GuljkigLqvhKqTfxULrGQlxFX2Npeu+qXTk10LO8tfrp2+knQ73IMm52+UIkdbfRNiOHeT2WbrBU
vqQ3LPcF2Ayf2TpcjqFprKIjKb6hy4MVOd9mRgkYGwHXB0ggABLotWZ1oMdwYFxgpGE+fbZPEDWv
WPOzd20XLg5RIBAxgzDg2mQm4MrlpBHMyKjAz9E5PuMctAQFYBrZSCgHt2vpm+CL/kasCbl7xhql
of9JPl/si1eqSrMRLPWQrGBWt0KMrhyTtbybrA/DbtcaYz9vzlGRAJ6EiwKyERSjeEpdhVCOI7kf
K3d8kcELbFX7UnZag+HF3EpByRJdwmghUFDz0ihvosh4tY7aAojpM4wrSZnpI7ZDTThgyLmJ5mCK
LuVQygG4EqWWG8jRR1h+3tGjeZTOu8nUWSOqdyThacfcLcE4usUBqkvfn9Be2LmZPSMZ68iUGa/2
jQcGPMBLCdSj3aqlEQUKJMCTnZWA4AiX+uzA8lNuGzFhIXnwRxIFAJ8u7Z136MLki7QbcZEz0ZTe
4mN0al+A+7mvrRQ4Ponp78O9jrLeBG4R0fxmVtzubCUCAzDrgMsbcRCd0O2bTOWbuprcEbwBA9Bs
iifS8jOg5S5zxvVohnskUqL59PTYhhFluDJhWPmlXEpZwjRsM54rJ/fN3jMSbrcxD/XblHmUxQhz
0hV+2zDl+We3bpBRVKxDDHzHx4u4gRAB8PzVKqgLPFYaB+osSBqtz3QeoYNQX8rLbDHN67fa/qgX
I1CQVBfPLRBGUOd28sXjL7h9fTBbcyZnw3gAQcWjTCUnZ2WvppHiDt1cW/UbF3CG5vOH+/RtP5ak
kV27PjGgBihkMlpBcI7c27VR1gpJ1eJekt3mFA+mg77oo2Ftjr45+2OYs695aCKNvMS/ai5nW46z
Wb06P+bH5uP5qV0DqOQ7MFeLJ2e+eV8sDovF2+n38ARoDHtt++7bGqM668PIOp9b7b7+ZkrLfI8v
imbQZHf9lgMoC5EAhgImOzfFeQJYxNJE3csZTB3d7HvfFJtVvYGaaLbCzHefWY/o7QPNIwaQBQGo
iXRuYzT8DIARierOlkvOWgIx8Ue1ZfNLczTrx7N/9iEgIQCcBpgC82mhLZO3F0DEmePxmxVdnp2w
R59CaW2t+sGYafiU1BxXqfn2Zpifu0/M45jV5u1zdlrq9k9qAZICrcD7r/4tA5pCYcLOont09kGg
Z+LZYZ077fqlZRJ9nEcKqK/DtSI0H7IEk0RnEdrCC1oh5VV3mKUmqnaa+RLNX9Ag7JCpIaQHrZ1v
/mjO/Ljfv+91+2iOs8zcoH3atnpk0he/bKSbc5B281FAwyW8yIAx0qgtayS+akPACLn1alyhB6/F
FEmD71OA8NsCKKB6WwM6ZfUmAa4Iqnb6yVGUw8eDOcdEDJBbx58lUAfjpYoILLRk5P41ywvQCiYD
9iZeRi/gMzNfO6uembyJiuGBaatu3QDgGQCmQiC0gYSy9fr++omuVGWYau4bSV9XUP+XEGn5BBNl
CIJR50rQ3YiuGMAt6egRfxPREg50iUWqOI8tiUxSavRmglYSQP8IkOBQUptZ9W1Rc5Gkua3VzQb8
UWAdRwDa4V4iaEDn/zFbDjZoUnHgO5z2YMbA3+ocgnCUmHt//uM75ia0atEM0I25Ohxay2DQmEnE
nt18JWDsCM06cpF07ieYkiIZU0ODC6CZyTIGkoswI1UU4Mv4C8EmxYbO/ErMTb4sULEnfXY9fH7F
Ckx8D2PPbt9LIPRKQI4E9j2iK3rPgKoFQpUMX1NhX3LzDTkoW4P6paZk4sCQ5DAQbakWvurobXzn
50s3v74IfFKJjQMWNf9FNGwEwvEhtjPA/GCoglWyvQ3/wH4I/jAelI6g0cN7dK1jaLsqPNXPddxd
gAkDGDWwhgUHaqDB3Ovma4YvIOMcwM5zEYzarIGaGywgTJoC24aXgcmCeVOM0F7LV7kOfMV1pLsF
YexbRkse8DM1wBB9YMdxMGknA5sXiNi83JxQ3/30weeibvagayUNF88fnpkuN8+oxSUW4MFxF5GB
A67U8/fj8xTv3UaCz4lQg9d14GRcf2lf9RleJ1VxSfFVRzEdPEOLYi/NkJ4y/8gYs1dRP0MS1TwR
yODOPNXWpNl842SsceM7/hKB6wHFJ7jAkaOiAV96KTKalM81N3lrePtz8k3JQ+iKls6j/5L8ebzy
20Zr3Hmd4GgiJQ1cb9oOEYK2tG08zd2+KaY9wYiKc4Bzaebbn+1nZH/m0Oo3/N03YS4tcrNk/Jmr
idU9Mz6FmLzrK441YwwJ43kYv7pBDVKVoqnCrDZcDHsdT4ElwFB/aZaK7CBnEQxNpMsd3/wzmfhX
nMK8OtrjmqCrZah/WLHOiKBuXSx8DxoTMXEnEuJESn3DKlCEqOIMdxwcBewF6TwI2A2fN0E8AJQv
pNBtrPI0yvFUQMrkWR44BeW5L1nx85cG8I92P2qMRd1xkiFP19BWDrEk0rlWdUWL+EQYU8+NTe6J
h50KTujdxbU8Ib5ucLYa0MhgRrWV28FvfXzGt4GcgdoHAH0waIdDNqh75mGleVxVHiwCJrwK7Kk5
jZYnYKJNaRnOOPktWp1AaIu/gIUHhB1KFuj5MlC5R56bBGDltVnQ07cJTRg0mFZ0WyOrjQtE/b6o
92Wt8gLnRhuS1B0wRs2ZwqJGkczCLPVcX4YOlzpiP8uscsEyrrfJNYjHNiJlQYhnkbi4Psc09ES/
KgrD7ewScN81bFNoak7hvD8X8Aj5BevRuy1Jo50dhRy8eEDZQsMR5SigMFf7rZQEu/RXBlokt0uW
+ip14u1wBFik9+TDU0U9hln2uXn6kYshST0kNEioQ6fss3Esm2SE3NwBjO2iP4BldxnUrjRXWYRO
xo0zRGRpIkijoKiID6g1+pyig7ikC3brtz8A7XZ2O8EENOL3DH1qMxhHdDWYR+eIwMo8HiN79oM+
gBxeUmCffpz96Q/gfX8adAZs8KKuXOvddfaT5QbO9+/hxVge1qO10OCiruAgvy+eDt8ILQ7W08Fy
Vvbjm3bzolELoYxXkhdICpOF+K68B7HcAhiarPzcjRd0lmGAKhrAtAD9oG9AmaldzFXBjl8JdvbB
SOXemF9cHmRhoNyY6keijPJe1ByUhoKnQ92O5p40xzzeoDOH+ZV9IL+PIIKXQYyLKjdRhYvkYo8M
ciJ4RrCbvvC0mCfdPn3ugJcSo8UMSIHEz+3MZvW6eXcGy/nWrZX5sZCG+ePPuK14o+FUhjVEgxsy
rICvuv6MeNI0rjHaZNePZjnCg5RBg+UCTDtCT1D9KjLnNm5AcAASLsJ0YNXogwKTB/UCCELFda3u
pzt0EOh246EpWbIavO1kmO3p+/s33fVMKGpaH5EPAVukRGrsADBWzqnei90WprFVfc1rtkAw9oBa
BDJsM1WXjzeTKNzlkSL9KAHoDGhxIEuBK0FU6lJI63ddPEU+kCzMf9pJhakhvFvogzijrCMevv7t
sZBjzS803y024uRsBzQ9p3PlWcdtFxhv9I1tN1CyAeU1WOWQ3Ee9lLLtXBU2qdbpMRJZxixfgTli
Wf5gOpmAD8NtBv2lEKxKZpGSdsCIWHRZ4iojsQS1pLJXWiLmY6rECXENTN7J7N3xqwAwOSpUjADq
JtV6FgUOGRXg7ZBJB1CBJ0+touaJmy1LMuZucwICJ4yPHrNdsBPf/W2/b5wJ/RihGSPbkQ1WmTIs
gEC7XuQj4NxhHBd6iWowdRFqvgrHSE3R0InmZwlV0fQtFc0U45XfmEHxmUictPcDeajGndl8AVSH
RqtrFUrzJNDVsszdMLVfDacjEStSXe7zqzMiN/HSogirshZJv54QCicPsYRGfK7bjpqCC6QU+Ctu
lsyyDvQMBnAj7bxegFchtQUgAbL2lTbcoCFBzEfWB2gkPKWU4a6NDmB8JQ9CWNAu+4cmOlShVfWM
autNnETEIKpFoITQUgIay/VuCpgKA9KHULjVJo5/WwDpg1o6/qpBGwy4gGdGdHI2UNe2BeERYAJU
uM46uI4ocbGSeLkXaKUbV6aqYeo4N5MvJTSzwFzmvem1ZljbE4sr58ZsYvATTxTqtyKwsRFJXy9S
DBOQZqaQmo4qEh4AiOqxPMlmeAv0S469FADUKuMRJxDzNP5D2GkeZtOjyjXGFyVZhF8eqxx1TwJM
Czi6cVaELuF6ISqXeuBq6CpXn3cgAt9p3ec/tf0kzQHSPHCA6+D6pASgMa7oa0mo3KmZ58Vckt4f
//4drUYVCmTpUDfoAY2eVWtaJOVl0rqhOQGmN3ST/INxCpQIsIMgWYOyD9rtwPUNr+d6jwapHUJt
qqZtL85GYD8F2676w3rH6HtzloKsgmAQ1GERvNrXUhK5rYZam6ZtJtrSq3eS7RSZbtHWTStisQJT
6gtZCL+QKlORf8LtoR+yELRmaZCM6jYKnR5hvOuK42teOP/oaIgUnL0CgGNgm+LJpPZNk+UsbZFu
3QoGQBwGbaut9ICRgKT09y8ZcEYJUAhEnd24C9eiLDolHRpZ3QbogDR4a1A6058YLi/lv/yfENR0
0KaCVAjNd10IKhf4qaJuVVjmacF88WgFE6BdPCi38BIIGql7XB+9pPhqnAAGZisFH0HyzAWWEgbW
48OgHjkw4SEwBVsE3pxzWwL1yAGOMzZKDDO5YTVThVWNHq+wX0XZPHNynvG40eoloMKNNwaykLki
Qf71euoq55UIr4PbfpQxGrdMbz3IJivUvlkRJYXatVBOU/SZQwp/4K1u3z53EcjKjJ9SYGwdrWP0
coh6XOiYMIiNnE4QJOWmbAcvyc/jo6EblFDrkknrKWJp7BdOinqZjSHw4oKPR+QMRqd410tzQP8Z
4lfZbGUzVgETAjD6d5QIX6s5t0r+AAqzmYezAJxeP8NPcShWJFf9+KvOAK0XLyv5KoAuoeoNoyqr
Cg3gqnBpG/Jij+Lz2zY0Z1sUs8w/yJwj7k7PNSZAwowkxkZixXeWMfDL8X/MYPb5SXDrBJJQdvbH
180pfwO/QOeQ1HGA5LqIjsJ8VoCBBhkRM8SQ7AEMFhxmo54c8zjfbFa/hzUaV75/H6/o3GT0aEWU
xlSGPmjApJ1QrMiRMlivu5kIjJIIM8HGDF3b62YR7QzH26i28afeNHNFscJdc7AWPfp3UOZfSCbD
tNBRH9llzHeLsCp43uFPUMrlNTofe0rOg4w4R3kc1RwDrVghKjivz6gi8qYrHxnbcGNuKJFE3y/0
OQ3lbuoNiJSld9UimJMEhia1TqiXlOafEEcHcKk3aZ4uXetXd6VlgCZE1WnJYNdMSACGb4rAWJ69
9w1D6WjfH91SCH9BjIR+JtQPgfZ9/W3lBMChdopx1zBa9eL9VrsB4bYdiPNSB6/w45242QgIk6DZ
CO9JHYQn//1iI9Tej9CAHnquJtqxYSNFmAZrndXJfndN6AbAs47MJEp51BFXcCv6RIOYCXXZw7Ro
QGCQAj8JxbLE8p8er4nudSA7CEtPGnMQcmvoar1eVBMlcox5Wc71nqu9cJKFmY7+2R/UK8ZxtlKP
SucI6FRRGHtJpyHh3RKiPSDCgUABhIP0ZvJ632t1IeY75UkjiE2F3ZCM2/ArWQNu+TIHhcNMYEWs
JF92daUhFelPRHAaxkYlevJC4AJFBcRtsRPBMvoSNZagmVVpZaBVZOnmzXtDTCFg2ABDB6f8BnA/
gQcYeYlW7OLfYlnsY/Cg2iVwjk4BE6GdGCJqVXDJ4Z7h8QTAHh1DxbnfNX6MVdWgrgGHU2kVqA5u
QlP99k7ZaOb6MkI1gNUMfGczUeFCWQVnCAh8ejMxYMknSL8VOwUN4KdEXkpAE4wXEdA12tljNb15
U9HnjVwGokH4PYgTqTvhczlIEwWtBi9jpD8n/aZg5YxvnBDM2MKmAuIehgRVYdqSDN4wBZHQ7Mpf
/1DLrhbMnjvgTT5ex40JIVLgWGHPyFtJx099Xg8Gl8rNTp5LtnZsN9HzYwG3WnctgEoYw5czgAEC
ASKq1yqKbyrYeUAZyjgPOo7G9UUyAqEAWnTBqwtiRMpsjLzay77Y7oIlcmnL7otfVSd/3qxiQJx4
b9388bJujSIlj3qE+NTjAIkttDtQCS/9lXiSl4UjOcqy6RlHdHdpaBwFdwTyWujtoJbWTlrSB7Xc
7oqZhHqh3ehmAXTdfNaiPzaxQ0w4oNnjvV48XuKZt/b6FqOdVIVNMvDMgNSLkpu25RjGHLZUWoR/
agyhf38GqAY54GmWMbUF87/uFgmMJGZj3kTfrBfFT/6JlJqK1xi0rLoJLvvoJ2QZsvsboiEgAD32
udXl+qyFaTK0XMKGRBipBbqAOQRodfkSh1nbIb8dL0WGy3HnloAk5W+B5L9fPLSh1ApZqELguEqW
6Hqweonx/NxKQBYYuTQQVOsGaXq9liDEmRJoyjTtkmaFNENabAVQa3r24yO9CdLBKEtm0RCiaRoS
zyq9kLxL20Kr+F0G2E3LwIRMCy5d0c5WzTb7w0KcO0ev1xqEYhePPCxAL5CoP3cbXuyboTeiBqpS
bicekJ/n3pTGXHqN5Z+yFZBdt9zs8fLoIjRheJMBEQ/LD0IbOF/ULtZNEyR1LYT7Hr3J3cJwEgDm
CLaEUn8C2CoOLj5nzXro5rv4le5bwVIyq2e9DbfxEDqwkJQgMxIKgnaeilXHMRy0LM/zfQex8XP1
pHzGB5AHYViDUNPmc9VKN/mMX6eAXh03mF1xkvm054/icZw3M2XJSs7cvFak7RcvCchMz8km8l5f
nkNdon81n9B5AkAaHMQf9p2k7TzeQRIqAyoMiXcwOlLGopxSVI2Bn78f5Vm0C5/Fd/UUbruVt8l+
wau4QqscuuDADLZM/FXELHeR1/BS01AoxBQBAPJI1AfSG0o8MhQap6SRtFdXqpUBR3FfAdI2nJUM
o3ij0kQQAY0ByTjmE9HXc72VktEDOU/KpL2EWCN1SpQoo9mXtPLW4Od8eqzP5KOvFkV0GNk75DXB
FIBS17UsvYy4njP04LBzGMtg/bJ4/cs8Z4B+E0XQA1oLLFZISGsbslmoA8KWAZEUfS50IbAJdCOI
jDQ/FLZfoxVXVM28svgY4TS/RMt0YeatGWDi0WwZG3ZPMp4r5OpAAk9KddfL6vSpSCYuLQ7DDM3t
LGS4Gx3DusCGfJ4cgatBA9MJiV/n8SAWB+EtXidoWdKBDRdhGY9PnXb84Imdk47IpEDF8L/rRaBz
qi8EKS0PqrqeqtUgzGVjHmmWxBobvt0tXBfS54qAlUQ8lKBAbttCEdrqUL1JtrxvT4/Xcatj+HmC
I4PCMKFqoqxg2fq6MLYDft6WTcYe3ft0MomlIO0IkEAaFyLwVD0f/LY+hIk5oVrSJYEZTIwDvxGC
xxiBvCiTxD9qv5TrapR6HQedVxxAQB9/V9MJfs0/3CLk4zHcAtcCZRgYZ8ou5xmndE2olodBtDEq
W5b2498nX3hlQPD75JXH9BECsRumLMnrjTGZ/OrAvabP8R8DpcDUVpgO6o3thxgMVKHTj/Qeo3uD
0tiJz0UuU6uDCGqdhLPBuijPRszaduguz9FUV5kgzZtLTzqbpP5Gy0hJAzA+hCcZ4FpnP/3iaSv8
GloYBvVBEez8T/mcP4/P0c5DH6iG/orxTURerls+3lbaWcNhIcAkyRAETSpGfq/XK4eJKHtJPRyG
rxD1VuSfWltgjQ3dEYKMmgprRuZLEdNcC1EwYp+D9lI5DO08a9ddDcbpXj88XsmtiqPodCGEUkAk
dNMwriBETefisPh/pH3XbuNK0+0TEWAOt6RIKtpKjjeE7bGZc+bTn9X+D/aWmtpqDD4YGMyVit1d
XV1h1aowOHYxo8nqxjqQngLpArFqJMSk1tGEeh34pXqoxO2obbV004P4TGIcyVzTQeSEkxAIdB+t
fWShF2qQjbEPpu8cC5EdxfuQkBLk22XfrqOG4WTOzDOuKSw0zAHSNQa43a8lGbUgabGaqgfBjHfI
SiHcYdHezHUaM0AQe8HPAP3NbIayHGajWoSeeuhj2016+/6Zzw/k+tept1/xFE5QE/y6T1Jqbmwl
k5s8/b0M1ILgFCJ+RHqYMp3hOPiaUJbaoQpspbNGoJ6FXdgyVGuuvfh1DbE+vH4CPKUOfVS9PK7H
AaqlugF8vRPzftw4bLiVeGlUgPcAOSB7eaFWRd12ctukxmHnN47HL7vK0rlFkiz+eruAFiHBAupO
cJyou54MRedNja4d+tz2+U2bWkZnJ5z7v0mhvKNJ4PsIuBntIIAefjoWII/0rCJn3I/5Y4BWNSA5
AQ0hiAb6aa7TSkn7vjEOVWuJiVmtIMqr7Qn5g3dmifaWMEDMCSEd3H4EANfnk1S5anSdYBy60Aw1
Kyjth2gN7FR/8ln1pFnsjMYtMnf2H1nkWy50YYz1yh8r3jgI4OddT59CYxrHcIUBFjYX2zprku8N
5UZuDOE60tFINBrUaRVyAzYjvvIOFbgFkAFH1Uo731eIG9qNshhuDqATwFDQwCEvCvy8yznv0A+2
UdserE3tf/isAsKNlcArQFD+60vhpK43zst0wGwLzTs0E0iFYjPgfCbJ1HwpwLUBP6Gi/RkrmoHq
wW6MukvmHbTMVFBvWSiu4Q7DX99TDVE9fCmYHcR/v4mpCxVQMk31ESBwhx4kANWL17p6bSmsYHb+
lkEKMpkAGxLMBg3BbrmmEio/9o9+ewwT19X6pyhfjKdcZTi4s5oH5sOiTQzoRgCaCNckZUDVNPDh
QDX+8TlE3xCYHEy1X6SHdhNqZhAjaY8bZVWetbXSkiH7xoGRAFomrG7wQX5v28VWlmKiB17X+Uck
8DzUMGu3AT9h6w4jw+rNtQ9rRBMaUmvYU/znWvsmThR0TpX8Y1I9FoWtt27Qv92/R/SLCtQmjzwk
IStH2ItB0dciPGPMuHjM/GPDrXGJBt4ecjdWGAsh1+TSmQf+COlO8hyh1ocYl3qLqtDDMLLQi4/5
ITuyOD3oXcKPk9KJhmhB0Akm/noJoTgJnQGu92P1WraPwk5mff18j2BpYEDRwQzvDFnsawGNIKci
9ik/6m5ktc8JupwY3gAN/kTJ57dlAUEbwWohOXMtom4NROfK2BwVoExzd0AxXCIjHNe8XaxARCSa
feuqm1P+CeY5ZbXQGFieWW6IfIBKwOUkbTMHo3lVF3lFLLXH0RIc+UNHni/H6MXiGTjoh4xZZaPt
BKwEMMlkghUGVpF/rtcbC6ksBGMbniQ02f1oj93iE2v+Ca3+LQf5EGZLmYmNQR6ROew9FoJw9hz+
SkeVGzB3XC44edfSRWnIujGA9O51QDEdLLGGHeZm91OYxRNza8nZXSk/WeuFNMpScWGSiR3fhCdM
NsKobg7tWxg3agntAg1Nun3/PtNAaRheIg0+Pop4KvA/lCZJnpG2ft+Fp9osVvHGPyDKW7cRMCD8
otr1S+7cLJSCkQyYVb4hlRCEoHsKTwvCPmqNsRSI/pgF0Sn/6QsrQP9nttDfvsU/ArrVTNEw1WXN
AtXOdfZXKDD0CJNxNRXKPArZhBYCjJ8+TZKV/uQPKdoSe3daqVYRr9LO0hnZQdpj+12kBkMGyD4C
Qto9TOED1wYPeao1LaMAoBHVjDNzfPlz/wzn1oAs7EIQtbDSAyxVFCAofB5/ipO20b/Tj9Y3ezt5
FFLS0iut37YiOkQHKzsSaO/9D7i9sxcfQMXWNS8P0dgkOE50wR7HwQRlnsM7mHJ1blxttWCII9pB
3ZCr9VL3MetRPeoGiANls2y9i997+REVSfTmultjv4i+WQTVt08SIBcAIfGw0t5jLVd6hd7K6MSn
GxFZ9yFdgcv4yd/zrIzof2zlP6LovG4uG4Fe9BBlGE+iZsfbDg3GEnJZ+ku0Dr4ZO0kOZraT8BXQ
mwkWDExLv7ZsfSIncSYO0Ul+yt+TU3wod6k72P1ZfgkO8YljZXpumVJgAZFOQFIZLyT9NvqhipEI
PJZXZ/aEAiv3oVkFhqINu27HYsv4D2EquAGQvYL1ptTSl+I67fUOe5ls4Q/5O+GoWcpoqsBuyYvw
NLJK8zeeKXgV8M7Rd4LCHE9t5+QNcteLanQaXSNYpOjwPZwSFmqf/Ah9ZhLwOyrSJWCZVahAcOpj
wDn7MTx58XMb/KTnB04113xj+uMfDmRSnweGksz8GZgXwj0oI2qHoRGpaDASOK3gBCM8oR7/xZ3y
YYHeo32KVPSyXMR/JAxb7qzltGeIvfEOXoqlU4/xUEz8VEJsayWgoXj036Uj70zv/AvHasO79R6h
6ek38w1FQZh4fQ+MMU3CUpRiyCrtzwlk4d8YoWR++RZo/ayYZcCIu0IdIVJ4CHfgRRNzQvm3vdoX
9ciF6QmICsHMFh1nmd/Sx/TUntLAZOzjLWEEr/oL70WmjboFUZtqCK8hrFp1p9RtS7N7TtZW+hit
S8aLRwwvvS48dMjyIzuNbD8lSi0ytQdcMT1lTnjIWTzEdL8w8VXIO/rPz1N2X/PDccy8Mj2Fo6Xl
i6hyo/gcJea4yb7LzxxDzL6nCOfFv4zL7El/6MFt7zO289ZjCzcJzTK/vWUziquh9MpK14f0BGL7
o2yDHmn6LN0QCEzt0NlPhttY/KcBlz9f1puWscGzejvZAgKDRACL/AwQXteKqtQSyJj5KT0VKPf3
aDALYzNxgGmyvBHtlu0i3nNryX5bNY/Kdji72bF7AOP9UvlBWG3Kx/DzvnbR3Du/Z3L5QZQ1ClCz
qvUcH6SY4rr+KJxPMmAg+oNxxYAmYZC9giGQveV9l8tDvgF+xaw23PGrxlhU3zWedBROwlWz9HeJ
+SbZjYt2qmJCB317jphDCH+dWVo/Lz+WuuZNXja+2OFjE7jxiZkeQtVKTo3FLcQXWzgqdrv0HviX
dtVYy/v7NPcgyNRfdFcg6QgfwqDOrZDirCurojnpTxDcrb4QolXPKXMK3A3/Ad1V4KFQSeMYcsWU
oN6v5KQUIAjA7qcJXdXxFskbc1qjUWExMGz0/L27FkYdfthkOcD2WXMarRHMah/GezOCmez5/t7N
3b1rKdSppUaFZXqQMjjBOXhmwWHnRguUOFBTFB9I4ysVAf3tp17/Fh2n8qkIvhh5PKkH6RPkSC/3
f/6GR3P9+8Q3uEglqWLge1yI3xcDK36PN8FpZdRmDM6ApxRsTKyy+S15KP4hzYBilkqy9tfyyqqM
fM3PhZNwSjA0McJAi0kzo+fy3D/Kn0x3dH7S6A5Dwgf5dESHiNGuxWn5gJgpa4WTqlvi00qGJAKG
3oqYnZbAP7T4I2NDyYZdW4QribQDLHLBGPVVI5z4Q/2RLUr36P2pll/RQxlbHkvY/CUmhVRSKUJ+
COlAsvyL0xP9IGoIH8YpfY7+lLU5nJWH/jXd81vkTFhJ9RuWgEhDszgaHw0oNiXNL2OZ00JOOBVv
Q2Mihd+Zk7Xu3OwAUv3e7N7ub+WvG3i1lSSHAEQHwl3CH0tnH9HYKdVx6dXnYqV9pt+h3aHJJLUn
zFdrNvy+siUIr5eV0zj9st1WdnrqN81ieuQfxmVk3/+aua9AfQ3linC5HHN6aNRnEfMGS7tGu6kP
1psIAA3C1/z1PYJp48dfMOz8DLCpAZGL9CK6hNEnNOce4qIB2MdS1E8LbumsPkPw8WHzLUvdMCTR
vEOoyl9Loi5LIiqNIlSQNLrFtlpli8H8zgB0n0C8KlsNGn4cAS0+Dfihg2Vnh66+UEESLtjhIlin
gOT5zrRnRco0LeDsqyityxWpJakQHZ70iBGh0R99na0yTDMhTM7SRgD5bQKgxLcJRg3Qlvf44zEZ
h3NFR3Mx+sFM3BgNRwkjBz97f6nNojzuKZF45GKwWb0F8AQAE4S6i/QxMdRu9iJScqjnV6hzI8+j
Xzn5M+EGIu49GE6+Xj4I8Va99QCi+nNf6NytIUIBeUFI8dtYTWmCwXN9qmSKfpocMpZVWirLaRla
wjp6GNGaWoER7xFEeIs19tW9L/vGvsJiY94bEtHwR+nZD73UqUEVFRxccjMvrYE3feTvChNpJ/TG
86z6mjiz1xgwgaEWqLXCiyJUANcmVI/jvIhiPzo3oK5rd5/yerR+MDbrMUUblo8KP3rX+EXjIqeA
pjUWWmEGhQeSGB0shAMAMF9UfsnnXVhwXW74ZpCS6Kw+YaIHWMiLZe1YLeOZF8kluTKllBjKePVC
GVURMpXn1PRcBfxhI/jTAguBqbiq4DfLZvDQghEuBNuhZBK6Ih8Un/dPVpyF/dRHUFudALWh1SE+
onj1lxz4LDBJGwFGbiFvg+bKAbw86ETDNHSzcHUT6p1YyiMG3Vv3v+PXx6A3A0wEyFBhqg7BdF/v
edm2Yd57dXSuP2IbKRXHANOdB459EVx4mpPa+CqnALnjgIGKn8cGZLUYEmyFbr5VrApzMDFa8U01
2xW471zexXtg/SCqxxBYRPaY8zaQueBMHPJv89bss3V0qpGyJi4m9dlBFHVVLMrRuXMkkNev0GJJ
iIsOExoZRVAfjBaPoeDFqnQxxuFwbJ3eAXh0xTsS6F3MjxRA9WEwT+GC2zOJt+ZHC1wXD7AcGs+A
IqfTHYM45GrFx/F5cIxH6a20059iHy1EdIZqbrOsbLCGgJyUES3MarCo8V+IBVTy+iR7YOf9fITY
Ztu68iE/YOSlY9jTukWyuFhrC5zto/h5X39mvR2QCl+Sh39PKnIqXb3hQyRGCp9PztO2PrwSklzY
49COnAnB6NHdb7cv7vf++9t77R/jR64wO5YbTYz+tSoQlw/9CCiZgfyATh+nqRGhbFtmZ+89c7gP
wY6Zt3Xu72CVQGshzwPPA9tMBUljIZReVw3ZeVzLz+07WKveAzKBeMkdxz+N3Z+8F6jULsYglGLB
HAtODNJshaAOIPhaEa3IVNxT9VKTloGUnQtM/JTtaeO7LwKKchnMARx3lutDFOWeOMoMC2PcJTG6
CeFqpsv0MAhWavEr46HaqCu0ISylRfmkPNROYyMd44an7Mk4ezYI3V40TFx84N6SJ5a5vOH44QAu
toCy2bwRRlxhkG9aoAgL5tLSDRwF08bERe54oMy+r9Y3dAovEGmag0KRluTruzQoqTHIah6dHwFo
to+iWTNmcs3anXFvLiTMbqsy5KkojpAgv/ul1T/H3xjKuUk++4W/M6XlGNnyKkR75ROgFKzB1jcM
FNYFuAbSXCQYpCyFnGVSKyH4PKep2ePpW1YHJiJ5dmUwpwC4PUhBNo80OVAPXNZ6WuOnfn7Otv0P
9wVhz+Wz+JGugxMKywtlHXvm9ANuo31/5hkqPIvO/k84sHYEyyUiOXR9fl3VV7k+RhB+Bkf9S2AF
J3Wb2Nw+c8PAZF1Q2i0l0kDNill/SNgBWUE9RlFnTGUr8zmUU1ed8ilOrWFC3rRn5CdnDhItiFpW
2TdpWpRTfpYAdbH8Tf6UbIR18aAvWUaAKYrckAtfTJ34QheBxz5zG29XrJJHzIbZBkekDf+24vK7
KJTHwCsD8w3gyLUkcIpIsScI+blfy3aANPNn8WI8RWTg0F6JmGwZs6wL5CFBgAQzHGuUpGVqEysE
WQUxqGfpEcnC/lgf9Mf4HGykn/CRddNuaMaVLGoXm4lr/YBLynO8CdeN6WG2dvvCYvWnjRW9IMpY
Bao+gFABQoJVspeW/CPw0YwLdXMdSKmgDwN+K0jJrs8o9LpYjIuyPE9f/Yf0EHxKlSm+eB/3re4s
+4+VoASBNAfoP0g+lzJMIrjd0AScl+fkFeXmzdF1nGFj4p178MwX67Ak45Hvi7yxd7/gAbR1gUcX
zQfXC0vRhdX6fF2e06MPfv/HBghmFuZkFrUj4wboB2m+Ap8RCAYpIZwi5GqQq/WZ8BZ/gmBj+PS/
s9pSMftBxup4cH8U7lLrMXSgWhxEcx2YraksSGxCJhefCGv8/XXPQr3fb9IBByU94fPcozaNU6Dr
XIMgSAeBX3pcoBs1c4QNJgy4yGQlS3WDbAFY8o0Vw4yJxPRfOhi0bMqfacsObSwGZIOR9gXkKRFG
O1Urdd091g7ccydffeROunjmF7qT2CyO31n8R4unDE7SFZLQ+n57nhxwQrjo8ofXyrvFyktMBDyO
AsSXZvUAWBRHcTs8ZGtWvuSGdYU7g1wl6TBFkZKeOKf0kRqEbdee/cIKi23t2yq34Zb1S7Yztiwd
v2HxCGeajtIWWukA8aIWXI+xlnBJ2uJ9UsxddFJ2S8yIX/7cV6lfKm76WC/FUD4ausu1jIsgZnSj
rbhWTsqXsHEczFFX99XS27rKu+mCl7YzjyvDjj5sbnU4YFDT+6FFZupUYOrHz9+G2eSsL7+JunpV
WjdZUyftWYw3dbeTCmsJKT4IIw0y/6EHl83PiBkaEQbYV64lHheHhEWX+RsdUBsDqgxE1+hihEdJ
R2a1UXfBpLb1+fX98RO5Is5sVqWZ7UEoH5o14n0S8yNa4jBcxAcLD/lDt9MvxSuHXNrDw9pe8+b6
I1k+STYmlMFiYDRbgFzjiBDg//56Mp1udbh/preuKmmAhk8DdC0/c6RKqeQrkSR6jcdnwyz2MuZm
njD48Uld9EgpSjYGaZjcil8I8Om4Vb3J3HIZMFyEG+8Cxnsg7gIsG3A2JMOurbRaRKIBiHF7RhO2
U2HcObL7v+MUMKUAHVOYT11Bg/wFZpgtWJMwZnE1VOhKOPW8irKfTW0QtGd5J6+7U4GJWLa/Bmc3
WoNt8RXp/sEtnVFjWWg6DKPlUjFnD8pDX+e85lzbFZIoASG9QOYx3irItUsp3g3PzJ0M8xmMs2aK
DBDsDLRBiaffYiP1/C6XIJ7bFFvuQXswjsOL9qDtBrf9NPbBjkVj9h+nTIaOwXEHwJo65QrFY9Uf
ovbsDWb6HB+LU+BMS8PKv8BrrwYmMDHcm3Q+1TbvA7LlPbDgmnMvBydN+vBgkAmND2UsDKlotUjj
m/OwBcXAUolNNM4+qaydvXmwF2IoB1SYqgwQIwGDkX6kL+41/kahfiufyscsZ2T3bsRB1yuitnQa
s2IKJYiawFn1PmEPdwloypCu3vDbYWf0ZvN232LQ0/jI6BPUZvCPShrogCe5vqsaPwlpmUJvwNRT
vXkr9S1dK8q6X2CMMPgSMBUvffEzU2Vx9sxSBJRgus9RrnmOTFxszjKe8mqrusarsSl3wmhyP6kT
7pk4I/JsXpl1pEzR8gCWAEIfAtfueqXyOEZlqvTNoewXgYDESJ5hykzi2QAVliftD7JtI+M9mz/l
4PMHwBZeA3jyjDnLsyeoYeRPA7pUTUFbdq0VjA4StZhaoi4wWax77hjqSs7repVkqhLaBAiBEJqw
qVXCZdflsQ74g3ASwYTTu2JvTaD5+BFahurckgT/GHk8FFSRzKPcQjlNJgOYh/Gg7xKrAkXY8zFX
LABPmbyMs4tOMJnoLYNbTsAc9BTvxNd1LzGEEXyJQBIh4tQDU9zkDD/3xmGJuA646Wi+gQMgU1ch
qlpeaJpCOoxWJi0S1U2tPLE0t1rHlV16i+SVcfdmjjV0AslYkBagJk0YOq81slDGHMWkFKOZTX1X
oTKJP2ETOGqPBN6AYVJWKcNNYEid2TNKKuVeeqWScBKXx0f1HUPTvr29vIq37dZ7mf5aQcjyMPsA
cAkZGFdqeaRjokEaFmMPExQnMF5b7M0KhPTbzAUyjbEqYuyv9f5aGLWqLlCyaIogrNAf04/+Ab1m
dblIDMzmVdYNILWZO5oLpq9OnORrsRhIhJQVulHhqKMUd32ECVdqpZdF/nHzOR6jV0VdT64y2Pkq
/JIx0bSA0PsLnUXABK0PPlQ0CAO7P+Pc1Lqx7wQ+yo7aya9NZ8A42JrVz3JDBm4B+vmBOyEYIOph
baskDnXZyI7gjeX8rapv0zfhQ7ICzeQxWRjNCJWr7PpV7Yhb5hSIuV8BinrcQdBUQ7qEZV5v6dhK
fKgCRX8s7WKbPyQr+aAe0HcHti19NR2M9+DYnxXXc2QUc40Va2jmrNRHKPIv5VMWtCr8bMAJyEfR
ylaFE69Tt9lkS3BsIruBXnnXX6lOtPQflZV4kPaxkzviEiMHXVZ9d+4OkJk2BsjPwaMBs0e3B5dq
UQxlWCpHwAl/ihzF83Tnb9Otv4cr+ciqXs/tH9roEcljIBpMERDilC7zo67Wrcipx1ekD99lULOC
P/6x2OmTOUXMtq2554GBlsClIFohpg+Cr8+57sq6avPEOHZLEIq9ZKdyJ755Tr/Vl/Fj5NZ2sM2+
mYPDZ28JrBFieERIILQkrYHXUr2Cj7RRGrxjq5gh+B4xAMF3H9Sn+7d0Zo0oKZQ1EhKvSHtwgh5T
03n5awNO/TixSRe5Xr3NOZ4f8ePtw4gU1eO53wPUWJgAhrn3lzF30ogo0Jmi6RUvMLjorkWVSSQO
XC95R3AVVyb3ZTjZyXvjV5JiRqHlvRh7JtKdXK8ri4pue3RfoZWOcD9jgsS1SG/kfblVBP/ELf1N
2C0wXN6wB2B0Tu2S/6x2+kP+glwby1ObvYoQC30AmwQaPwj50rVYpS+VKZCD4JTKTsKZtQW2MAkF
c4Dt7dKpGb7GDS0EbRYopXC5MU6KTjECNG2UfRYGpwzFXw1lHQklKw/zS9//9gBJTwRYJDFuE5YU
l/t6WVXuqaVfB8nJB3GRq35XSOC8BC8cLMoWRMzfyp+BUSqbLY2SSG3kIHo+hiz4yUn4ylA+fsFA
rnqbgTSQRT8ze6UoQZSiyP1Q+ryPpYVkto5yhFMtSsv7+ze7x5QMykaNYoehPjEW0+0NG6mD+78+
v17Uz1MPLQjgwfUl4eeDc/4AoPhCe4jVZfsKnJKCrFMEoCLLeJAvvrpelEjqdes8yfPrCSJ7+7N/
SkQ0VCoHW28wovfPwZMYBmQWI1DSyBlemCqD7yatIgsEDaCOXPE+ah2AvaedsZdZo+huyQL9F55u
tDSTPsprWYLYGqVQizgrzBoFvBGk0F8jRrkuOYwfYrZfkItzvY94m+EcwTDisUQv0LW0NJ3ksuwH
+fQaf2Bx4TFwkpfsWf3qPuKX+2oyT/6j2QgwAsJCAbAsuDWuZUnF1NZ8rMinTW9hnK+/RK/mhA7K
AHzbg/VWnz8+kBVF2YHVoTa/y9eCqYgI7D1Z3ASSDKB+rAJNGX34q4BxxeZeztXqUOW+Xh0vZ5hZ
NYkQsitOxerTW8WuseZWID+zWT1pv4Z1dmz/bCWggtfC0I4QhEKAreyqJZ9b3aN2lHykuZt1uFUx
j717UL3F33f6wVu+OEFgK6/FJvlkTHyEjYyfpbMIRGpoCwdtx+0A97Tva8vs/aREUWbRKMpEiKC0
p0V5WHXPHCs4YP0+ZRI1YWjjxhPkk3jAnKNIXAT7MV20k+VjXGCNUVLo41irX9NoyyHLXt64dLje
4H5FNYbMz6L0sZC4fvCzQDlVW87UNt62sb1H6Ilbb1j0EXNvmKQW/5VFoy4idG6VquLJJ94dttHC
/MLQuMrOt6y2kRm0BLpxJYhSyToIJ5kLNfmknaqzI4FufMO/yftsA0AYeEMlq3oCeBMA3X3N6t+6
8QBdy6b0sisHaZRTQz6Br8nfePu9Obncu+JOYD/3A5Mp8IZBuVorpZxlYPgxeMdkNEhNGCIMqlaX
jAy+fwPmuXBqRykVTQvMHSsHTga+OVpl+3KHWrG3qLChktU9Bev2hcWZPPdFrveReg0AtKvQiwfF
1N3c3A42407PbaSCWBxYC1DcCAqI8qlzCo0kJa6ydipe+R/NQe+JZnM1ZqMn8H2AoAtYrslsQci9
/lITEkIagCOpg2okKaikUQyAoONRPvFXgv338BgiAzEF4k0DFEE0fUrKDaERdjLamFbyetgOwKvV
W7DI2iw4xLwmREmits+TylGLZSU4Vw635JaYfbwud9USTDe2txQO4Qro8HXFzEmRn716bCix1CbG
fBS2/QSx/TrYh0vZyvbC4Q3tNCvd4VYMpZ8FMJQwSumzoJ04DsCFc/xw9mNTPk0gY4x25ZKFX7mh
jNfnRil7KfK+h9kfwZlb6q7m+Gvvj2IrawGYwoDJ7XxTES+UhPJX+1SXgiTDssKHR+ElA9KAtZ6Z
3/i7cYQ8XgNYE/zY129zJhmJEvNScAa9t62u/eWwlFzvESEL44Rmxg+CCCCUQF/hNtL6jhxPrsZq
FZ5zG7hnIOaThbLpNuoiXk0WYZQl9Pg9MDPPDMFz1SAzCYHVR4s8yIRoz7jNMbvLK8ToV/39o4Ic
VvKjufKGhZ+aAyWUa0nUackDCKySDpKaRQeQN1oC7BfJrjc5yyASbb6+WteCiNpcBBZBn4feRJYE
Znz/4b3bfzn6QtmNTnD035AWZHk9rC0kZ3shrxijiSsayBthqQjHaOu0CyQlhL+/xlgYah2g5yVt
mDShQZikcokZVRFwmC3pWBUe9EfBDlChYs3TmQNryGFdiKIUPw8BAUFWOzqXdrVNnNJKFu8dhhKn
y9Aeln1hjnvxUX8sV4rFY7DweBy+/pQoY1v31ZP1HSoVAEQpoL1lg+/owbIv4GY0W/2AdCdvjXbm
oHrvhqveaV/jVfIcPRgumS4bO9qKqVQz1/Z6Q1TKEwv0UofrgA/BDJgFSnS1xR2bl6+3yKx2FeZW
ebZns8Co8zQohAKqDvuDsccgnKSuTJyKeaf00KzOUStT2gbWtMHsdn3BP5bb5mNtRYdiV74ILNqh
uWG9lkvdoBTESgC/Qa7/IQNRJgrIprM6Suem9VoGdWuGIggJzI7cGg6omU914Z1S56/p/5HJxagv
EAuBfhzQZZqDvvCEompHdJfwrrz2XH6NAXGoFtROiBJF63pu7VZLYT0BKqc6ORDo/ZLFQzsPF/AN
aAkmHhrgefieawPRT7qeq32Rntuf+gEAPWvrr8ov4SnaCfv792Xu3hIKpV+yKJBTk3aaa1GoJKLp
dEqzcwXag2kh4MHSVyqmsGamsUZWeMmEQJCPp6wt6NxlMKEiMwvSL+rFz8A4Bjq9LDvXZonQ1bcN
a29/EAzknvWE3DDsEAXGGER5ZIA15cYoWlcWjZdn59jas0Lj+SGBxh3U5EDFEvQoCpDXOxf3cTFM
4hAD2bkA+eCIwSEL+4QufeBj7h/STPOJJKTOwXAAxwKdCdeSSk/vknKa4nNsLrTR6SxkXCvCOXFf
zFwXIAf0Iij0E044MGtdy+HlKutTQ0jQvASQ2oO0qNFogfG4dvTwIS8TkGCwvJiZLlASKe1Tu7ab
Ol9M0HRYbHehtE57C2yoVjk5hDvCOzLLYLO3l4xCwlOI4j/a3sBUe71GodC9UQjTFMgqzZTXO6CL
Vo09nhf393JmECkx1MISLRjTpk1wg6306e30w8pXz50jSgBlcWujCBK/gADP1TaNuX2Q7Mi0/r6S
QYmhjC6vdVNR1GQd6JOMoHq6+RAgO8h4tue5A0oO5T4o4eTVRopjaZzBwZIcxzfllW76lraOgO+7
fzq37i4GYgHcSPprUaGlblRX8XoVSkQcqF6alfhdL8Ddg+HJLAa5mZtO1nUhiFK3YJiisS/C9Pxa
mujdAtY0dRiqNg+hiAwQ/KLAhWAAWn2t0oC4ICAdc8hwHrFtq228PR2YvuSNq3olRbyWEullCQQB
pIBTUDAdYQnYKvKcT2iR/TncP55bm4ZEFipMMN1AtFDKMAg6egFCPztzgfmaD0DNRL65XN4XcsOo
Eu4+TDUgzSegcrheT14ZUilLLd4G03uXHjPwzvGNa9WM9vibF/VSDtnXC2cfQG+O4zLIeZ0809iZ
/rlJzPWJSfV8a9Mu5VAqnSfSIBkh5HgHETxB6iOCQJuhasRqXT3d0LRLGZQ2y2WAaR9qk503Hpke
mvwZWM13N2/mpQjKrnG1lndGW2O7kpXo8hZnc++SdWKUTG89dVcrIbt5cSr81EhKKGAlEXoPnGqr
mJm+0qqjnAFd/cSK1m+9BpeLohRaEMAuPtZYVGrGH3FoWiysO9n4OwdD4x8TORPUCiRh52YlL6I1
49hvWueL76ebUItMJjh7/Ly69gpTsVXzobKWf0a0yJcv968lSwHo2rlWqX5XBWjpHa3W0sx0zVnl
It0K6BBgOr+3nIHLdVF30xj4rsu7ipwLHAFHjMzYCR1uwdA2xtWk3dCoVweumqBsmLB36ggI0AoX
PuuQWDpAXc48GcZ+jLFx5U/kyKtvY7MywBVhx6dxKW7Ejb94vn9UrGVRPk4fcYpfjBC4CI/f6Xa9
ZC2JcW1oxq3cS3hP4iHgVQb8Xf4CJcPq/hJYEigz0Bcl1048Lqa+20zOYAL6wrr7jHeGfswC2Z/Q
UY3D74FbLN3KRoNXYDJezJs+wL+aDJDXtT0b24QTtbojmjxa3bY0xz+9s17qaAv5c3/LGMYAra/X
oip/ktNKwqVBW0JkHLb2E7hae1N+qQM0pLDALYz3EwMhrsW1Uu0LPEdMm7NQdBSqCzA4JOvCYm3h
LQfncgspY+CLvuD5xa8xUEDpoluVMy2UZbWRMS/TshKLsY9kn/7bZgO8c70wv9blvJLI9YnNd8wK
BofQ9il+ZF2i+2/2bKhN45VR34zYP0y3kFc1uDqWjIXct6LAVF8vhO/5QQwr6B7ixeak74ONZVs6
qyeGqQjkLl882VlRNz0nYCH8j4nZ3JNlkTnqLCt63yJg4ti1lC6TBAzOgRvVW0j/6BbK0Y+BFWLs
YPeRgQ5F+2m3nJvZrIDutlxSmUNKAVOwqE2M/WrwOS6A9UbHz64mDS/P98/ptiH6VwK1f6kS9jyf
J9lZOOVHDDtfS0hgRe59IaxlUNsnlEpf8R6EQKeNY+8spf3/JoBypXh1CJG8gIB0MhP0Qelf0dN9
Cf+haP9sFJ1CxqjhqR9HiNj1IPaypgdbyuw15g8xolCyF3MD8K8cypB6QQe/Kosz5Aj4ZxDQPz4l
NuNuMs6c7v6Eruly2UCrehBmofPnZbDXxY4h5D9ctn8XQlnOqOiUsdIimBi01KYoxnNm7NaL6CFZ
sq4nsfb39owymklfpVLaIDSMthswoDq6BEKit2mXWUtWcuq24fx3VZQ/JZRN10dKiDzl+hVDx0+M
pcwrFb/B1L+/T934zKhDoWpxNkK91kxBXAiKKTxwD/WCN1OnMkEVFCyOx/g7tLTBFOFdMQzCbUUH
4TW6KVAu4GnKW1HplCJoSXoUDFTDSjC1JQok6KuwWG8d0YDZsV1IoswCwKRtUijIMovfJZifkdIJ
wA+1GXboyWU427dDuwtZlIXQ0ixJww6rGoHB8q1++2HZyXL98yzBSxEZun/T6f5XGI2qR26snzIO
woJVcLJK574pumlNL36dshB6aeQeDER2fib9e8f063T/92+aB6RCSVcApl/RE9ZKIBkUsAzj5R4W
i3SJoYepCc/qvhBytrOzvxBCnUdRgJ1XGODn6C4eUvcJAKT/TYJEOb8VBzxc4MPFDl5B0QjValx+
yXAPbx70v6ug59GiPfT/e71H98DQ2JunfPHTlIcrjiFqzzU2SHwGrdQa48iXjHNmSZBwRBeuU9EU
RgzsLEwZ6oGNffKO/+MSKLPsoTKncwYEJPsOzeA2M4S+basuNomyxmic6sdAg6q2dnr8zK092C23
lcVYB0NXf6nnLjYqMSoJkiBlPLx+Gh/wMP/8T5fh/5F2XbuRI0v2hy4BevOaNOVLrqSW9EKoWxK9
K3p+/Z7UYqdZKW7lne6XngEEVDAyw2WYE6zJDYF8IbUyCIQnjHOvsMD7vLpOYdFtzQ6KMbXj2GSF
hkrOKd0Ej0AX4aabF98tMwKMPptFKVQpfSepq6ezo+wwPwmbEQHJ468YYU2rofZTnFRQi+oYkOSE
zdj/Pv5CDzRg31UFk6wGW+7KKh8PikYpELbgZV7Yo0fygCdRS8HRBRXGzZfoWLfwT4GCk+L9lMgm
2Qwo1Yy88H5Bxy/o0L/PRFcqqnwQKTd4/2/ogY082V2QLEwfY8UwMHrwRGE7fxJVyUMAtRV4iXtA
TwLIX8W58u8d1egTnJNgDmvCChNTEkDCf8WOpqeb0qsfS+xLkp7s5D0kHG1fcH8X1Jgjs8pCmppS
L07P/sETK1vF4EyH6Of8cV2SeXQYlQSScN+kNaWDvhis8Dna/pH38OLRYLQSPkTQ9A4nN9r6ClsS
4dHR74Nh9NN1Xhb84PzM2Exz0hi9kVA6zrkjRcdNJixYFwAw4AGM7gc0CIjMWVlNL0nChLOKnnpA
fZibaIMdSzEySzz1X0pkXZBijswXej0uZJDS0JJt4NHihUA7hASE7kjEH7yEz+IN/ebsy8PNFLSO
lTaJKWcasTzB7uxj4n1y3MuytZkRYSJGAJYMbTuASELizW50pyPyJI+cWIhLhYlYRq2xjFAElcpV
V4dkV9nBo/T5OP7gEOIdGRO3YE9Ngm6FryNr36S1/uDmr5/X5VleyF5hHpaimKL/BdBwTOhS9FJ/
7g2VPpH9Q3IsN+M2O/qrk+9Eh+iAjoT9y/A07gsH7QjuddoL0QbWZgPzDFPf6PdhdanLc0ztnyW8
ACWn3E0aeYwc5+9IMPLQGXjeKVZP88Ky7en7twdew9RSZHbBBSMMiiDro9yI+ak4k+cK2MFKQHIN
+eA73gTRksZekGLkoW3UwtTP4KZ2402Z2s+Y4T7bVWrT2oOx4aHSLNi6C3KMaFihLHVBBnI78aOP
iPRy/W6W1Oji9yn9mUUA6EbaTBjdPE03qHQbZxv4LDlZPxVr+f46qYXg4IIS41crVO+VQAKlcSXb
h3pl/lr/HQHGlaqJdo4VfaKFFNH+CcwvDgMLluCCAcYtDIB/z/MYqoL06EZ1zyl5W39ywgGeOtJv
mF1H1Udy3yYQ5Ai9st7YuqOy5uVcrl8EUBEuaZwT/6wXBmi0n4dipTrlk/9vMVvoCNA/RgVLny8p
JAp2gPsibsJ/BLrJqbeIXTg2x8/w2GB03q/0TjIrsLHrkKx+7P/t2C/DA6PnqVQPAB9DRaEgh4jE
zr3lJrztXTwWGOVu1TIPhnpE7kNEYS51KqfjtO0txMsXN8Goty9gZ5eUUvMRbS0b+BbcvZv0LpnU
ygUFRq2HJKpl3wcFYSduD7RygGnVwXsEGhqnZ/26bmC76KVUichTT7WBG6kqYhI7QDW+WnPt+4Iv
vuCH0fKywDLrpMGdPON9Iduia9jV3njacsKK63YdEOaXzGANQaHkKpg5bRrCC8Q5J8WGedBM1YpT
/LjYOQBCx7qWQ1NxE6qck/pyLTNbVWSZWvch7GFvK94r7YfWSXQb8558180u0CovT8pXjVDzCwiY
RjxPfLDfC5djdBcpYPcAAOyB+qZ+i/d1E3NNnQIlMdBRVExEuyP9OycKUuh3flOUGRXmxutcmaLA
kqEoa4M4dbqu8AL3GoCgAI6mAJheY3crEf2tBQKL5Kiv1g1GaNofn+6beLPl5RIXTc/vr2FFBHgw
kSKI4DkhxWvlvGBQh3Oqi0I4o8A4gUIuiqDyQaFpiGULt7se6nrd4y9atxkJRjSS7lzmcg4ST7g2
HVQKn1ynwGOC8QIxCiSC2kDG07PjRcTch9gvb3NEgyN/X9WEmSKlbVjJfQ8iGgk7UrudY914seEU
p+vM8OgwzkBtzTqqGhzXaL+eJ8+yz5Ptao/XifBOjPEH58GMah23ctqd9x7685zz09m+ToInu4wj
iLp+SIoeJIwbr9vFa55l44kVZXF2H7VuFFZV4z6aAmtHGuDqPFxngEeAMQVWPqG2C/t/mh6eNSwH
4fYWL5rm34rx9eCccaDGQ5hkIR6UQLbaWOQ5OQ4Epb10G3jXOeFcxRf21YxQOyhlAw3JT/mvgtxA
06N3jo5/B/KngdiMF0bJa6Ft9VbCbVduA/hV0dZQWwHWLIqtESZFurNt3Lln8vDOawjnSLLM6L6m
hi2Ql3BLGZGcOiY/tj3R3q+fH0clWcyocarKsaxAI970rvn0S1oB/frj7+zLVxV4dkmD2VolID+p
o9YKDFoDsfblfPxLIozeK341phiXhN5XTzBgx2wDVFyb16KyVFm9kAZG9yEozdhRgXMGa9W2SGFt
mlP1nHjqz5265pH7uuMrTputTsa13/VdDeF77vaS7kb7w2l0y9tkwMzQsFWebHsYHPApJe6nUNh/
mNmYST9jKuI2SDU5xgegPTRYB1v1wSQPhmP+yYvtNxm2fKl2Q5+H1Fk/i6vd+NWoMQZO8fO6tC/n
aWZkmJhgCo28rHzc3gDXgF6w9zffzlccnVrK4M9l5CsSm8k7FnvloxHizNBP2bta6Pimg1Qaiiuh
fMA2TVgP3swnlzPGWER+ZBQj1TGnyUkRkzfk0SJvDWjBvzxC9dI5hX1cjWqEI8SrNHuMVj/ectu4
5WXUOLaPrUulouAbmaR9tb0CCHzTubxRSu6JMQYDY2ZDpg0gccjWnhe/59i1xkMkXWQDOLW0uwS7
Ub6gSmaSgBWR1YBNLIgUgJv0UgD0QV9Hf2L4ZjQYDS2TSBekFDTOspMAvkjaqs/jjpdEXXQUv6l8
8+gV9la0sk5jt/hFuUMvOm14NTi8LKcDZ2QYBdXNPpsMxG8nZ7TDWwvLJrHfctscOU7929ouDBAC
YOSfi/lCiJpdDEALzaApQCcpV9j48Ir1s0ALILYLUJPN9lifdvFG8MxtTbBVDRqLmSV+wzLVyW/G
ffYRjM4WAG/Ry4gyKxe74K610GEFH/IjJMIqc3i+ZFngZ+QYzZ1CvxyEEYKyO8hndPdKHW0UkVec
zAKXDhPmR1nRZ0Vt0KddhuN77pxgO31+XrdDHM1iwafPWZdGgQgiGMWqnnZyT/AywkDGdSrUBly7
IcbbR4MV+kDTQlsK3X/eAzH0j2L92aVQPmeCOOZZOFYdFUQdaw/FiJe94HHAWIdIbjDi0+P3B8xD
HHNuaZ9Gv1dOiHXcstmMY6LhhL5Kld7PwI029lvMX47JI8RYhrCXkRUTwAit7cv2zUT34uT3Z24P
PEeyWO/dDbpf+AE4ygiQuOyWhHdPLQZlhZvwFsDq4qpDZRSjK8bpuqxxLCyL0ymYfU5LsfQVbj0I
N93JxIoJPeTtEF5kDyABtN8NjdZsExdmsM6wrxaMTvvU7JLNY8LfU7v4/JvRoHc5F+o+SoS+B42d
vsr34lbC9uBRsd/+7J1pYoYVODPACGCnwmUjTqIgigrc1RNWMHriE5YvakD34BnPxXfmjBBj0/Qu
a+tKxEI1WDRAmWJCjtdquzS+AjyZ37ww8UiQS5OUTgltxZEQnY7YKv0x2PDlTkh4WeZFWZvRYuza
0AwjoJBxbl1iH4HGgRdEhN0hPG++LAe/WWKMmzWZU2nEIPM8OdP+Vr9p93dclPlFw2CJwLe2IM2q
zli4upvGNBZyWu7vvOKtf0Ncir2sY0FUT8aCmOtauhyh/CZnUJ5nsl3HQHUWxBLr2uzJG5+ALkJu
sfP7WXI5Hm7Zj84oMRavsnKrizVQEgFjfxM6KiCJMzDEE4ZF2Z7RYbR1GPJWUJoK7SzAwhTg54Q/
mP+1DHQpAESUjmmzRf62V7ukz84QN6DA6DaNO2i6md/NveTt5oSYI8t9f9Cxe4OqaXKMABbdYXXM
/udAKkf+BYmo99Wpsf/kouZUmQMUhcZXpxEHqJDpOcO7sgHqX4ecEI/QkqjPCTEB4yB1wjBmbXEy
kBdMX1S7Jvc5mdzzsdw+cOScR4uJFtNYDPKmwp01HiK40ZWoVnk1FjLDVnjXiS2ZozlfjHXVxhZC
qOPaOopyhZXyL4UD/ESeOeJJB/37THWNWrFKPQQZLFH9QgsDHtENoEMh8p3duADgDmAGuWAvPLKM
sUWfqGQ0Vk0N1ITtTUCzcdQ31UX/buOmx+FVetL5SymWlHp+pIzpTVK08CbNlyZMBWmfRtfwDM96
7t9CO0ChzDBtUXOzW+64zaIfm1Nm7HHUKYOpncHuGaeMIS673AHNBJhP5YoLyECFkI0+f9P6BnWr
ZKkupyoVHE+miId7T9rrdqa5ZHzgSc+SM5vTYmwLntmx0GBUBEKavstuQH71Trvxd3fXdWHRwczp
MNak78u+0VPQqVPyM3ND76Nx86MMVM9/vXCevoLnpBh7Yk1JGfQFSE2eivL/gGkybFVG5x83uFk+
PFXVAH+JrcJsuTk1ougc1iNt/DNQk8FWYeKWeHHzlrEsi/0/dL586kzFEfFqQtB+0alfe09y89Uf
9DBa2GUnw48BexDLFi6tiGCqQpMaA5UDzN/RMxMO2hsfQJ/KEyvbJuA/UCvHwlbsz7ykE/SWUAcK
ZLuBHnk5budWWz0m3jtH3pYM/ZwOw48m1WPYGaAD/MlfNelItBk9ayWh+Bs43IbTJUGYUWMvaIhU
NfNlUMMqEvJz2P2anrY8xJ6vqsWVo2M7Aya/P1chNQs9UNgzgi1jN52jY0Mentg395Pj4fV4G2xU
1R0+4/XW2vDgaxfLBHM2GSVOI1HOOhFfMHVbrdg97u6CY4u1hcd+g7DHtK/f4ZKHmVNj9Nif2sQQ
JlDTMPmOREL73Lxdp7CkV3MK1BDP9GpQxwFCCqMevKG3rQttY3OdwPctMbBFcwpMDGDIo9hoNXg4
OzIFVpmcHL3IBtE2GXk+BHfYLEZ671YNnOHRdd62uf3Js1JLT+P5JzDxQSsY1hRoNOTBzHuCRKpM
PnmYiDwaTDBgRBm2ZdBQp33alG7jvgUOj43FFtE5H4zlqOq8GU3tSxwMLN44RSRyfadDt8ejuLNu
r18cjyHGfISpKBUZNR/KjUfJDPaIwsN1GvQ3rugzm3xugsKvxwZ+CokY+U0lGbDsgUnK8fAcGWdr
yfI4ydEQgUoPsRsggaF9/Pw7RhizkKtDbQoCDsuJEGySxJ7sBB1LvL6+RXuAJSimDhQ7VWOfxFZc
SkXRYXn5q+JNm+RWXV9n4zvGJlXW3wTYR3ApJLkU0UXsTh66nr7V7QFABFhIVpAzvPoxP9tc/Hhq
Yr4JwYwmE3/FShrERgW/m8DIFUTHwDCNLnWns0XPrm7+lkfmruSqKM9JhkNE/KzaArZEyI+pl9j6
qbPfQizvFemQZbfiSOGXB/zOJ539gA5jRTv1oDNT2/VYz1zp2AePTKMTv9R2KJLitI0Hwos0F30x
9gD+HyXmRAUVxmhUQEnDBkXSeFiOPBTOtGpl7kgLjxRzmL2hF4MUytRDebGTHPZburmXWwWlP3Pt
7BhHiIWRkZkpuLM6WSNdi7VDKlF/Sa7dTx5PPni0GJeIgDYv4xQsTV4HHM84BKyZYtc3dxHGJHg5
msWasjm7K8Y91r2WZ0BzxLgJUIAUN9tbZzzEmxV9FaBlb1esUa6ywxVH0akIfD9QilxvYDmL/hVp
zYQxKQ1REBMFGYebjYcGtP6wH9BP9Sc1TKQj/yHDcCeqSgnAO5XmbSzSqkTala/6T55m8Zhh/HvS
ACJVCsAMutwqEj7TEcG9T4wnYN5dP7dFhzXjh/HyrdgIU23hGSK6mfuRkj19VPGivsWX4vzUqGue
Xc7ZKtugopfjpPtD7gBJFr5XcXmCvuxNfl8O6+F9QxX0EGTyW8cbnNatH6uN+DC89SS2z077B32b
M67YipKQNoVR+NCr5ykn5bFEv2PORR76sqLfBFvF4ixAU9LdRoyVlQRAUoYVJI4CrEnec+TYT21k
J2tlHXryCb3qm+4+dX2eEC5KxowuY3PREKDqZQq6Z+T4X6vH2+r27rrs0Vu/xhljakv09cVaDQo7
/4CRNBuWlnNDPB4Yy6fl52CsRFBQvNSR7kWSr+54c2FU4y+50LBjDdO82FkHaGY2ZayqQZMWltqe
nA3PGdHPu/bTl1dw/bC/x4yXn8kctja1YxhMSgvsi9rLDr1n88qCvINgXFoPsN4+UHEQP+9ved2T
vN9mLlIfmkxvDfx2ZnNR6BdeIZdHw9r0wBJaScOPK8597QBYxd0HcFEP7w9P1+9gobP9khJj10tY
J6GjR5SQDfBle7KDEj/oDvHsh/t8tXt1oAOu42JAzuX0rX2VS68JE2Ppfcz9JecOAnDwXvvH6NF0
M/sDMMEHp7u5Dx0BUM72Onpw7dZ5WB+xtd0OPGvzfv0EePfIOAJss4nF7oyP8O6RweP4su/m//J0
GfPfduaITab48YF88LR8IVk8//Fvs2Bmq2l1EGjt6SlxhWO2Kn+mBKDX8aMj8PD5r6s9OxT2Nwf+
bY2nLPnTWZPpgd9yrpL3lYy6V0Lt+1EFWf7rX6aUZ9FCN7WK5VNTBZRfXuB9XQB1dnnfKIhZ1I/4
ao0Qwhm7+r6tz7yUEUbFeskfDZNKN7ZP2QpJsE3D29O8a03ydeU9P45ktXY///IiGJ0aDSPvBBEs
DcTm/LTCu2RGpYYSjYGJjt/GoyGpSHJXrLbuzX4k97Zz15L9+s1+f2h39sqh+FdbJXYqXlTH+QQm
D3tdG74yI/+/Efy2uT4KJbT7T+Bn99oSVEBjxzv4mzORifsBpPTr1Hhffqkhf/dblNZMJwalkOOu
xIc795yo+XuMdCG0X++52S+HQS2djQi/jG4ekrjaUQPmaU94u5ZkHh3G9wG9oRDqFHSePWBREHK4
EezXwylwVZRy1sCpf9q5Inl4WvOgaTgq/5UimjEYJHUlZdScIAfDMyc8BWH7Zg1zKHuB2pOnXed5
oXOKUf7IyY/TBiva78na3Wir7VNIbKBsvo/2NnB4VZ6v1qFrMs3oqK/KadUM4O/ZcQ737zc364q8
nCri7QqSuai9ex7AXwsbC6d8Byj9gM4IiDMhp2d/ru4G231wt+ruIT1syW3k3H/GZL3Zfqw/jiJZ
2T8UcjiEWMizNt3rEi1fj0h1Nn0kWF2NOT94VMm78Z3D5uD0+NRXT1vXsCbocc48heyxpaO44SWe
OZrJJlDjSaqxcQK3ltkuT9y+oI6u3Afbsav3YT5U1MY4p4AcNvSkV7b784RKTkjQuJtjuaPzHsFF
jAiyMLxGNMf+1aLUDYvKeQB9IaBe+5hLG/QfpdRTIZHxMYCsdTbP9z+CO3XzvDo4m8o2bxvirlc2
ecB/0XCJbLjuuvhAe7V+iFcmpivXPGnlKCObphFCw9Q7eukAo+FE14txvIU3MtZqy2jlUhle5XAM
siYzOuRmDmcJyzT7Z3ON6QLBqbn7zpas2ZwWY4+1EOVQcdA7WM0Iyyx/+eSB3uV1FVnIm2jKnAo9
zZnpGv0oSwZdAzCAfUjuf2Z2+oYmOC545sLk2CUdxjZbqVkXlgY6Brqte/dV+XkGmjKAwnJgPgro
5AqRLXcfP8/edQZ5p8gETG0dIzGZfp0idk2+GvA9D0b/B6jel+wxEVIYW+MUlWDPSX2iZMT/lUEo
UmjgdXYWA0D0dyrY12l97a25vC8tNJLCH8zu9HyQ0PMLf3BeC0AjDlHTOq8bNMUF2EBlbNIPOphX
cZR9yaDOqTPyL5VKOUYVpd7e39eb3H2/zt7iG4hOIoh0haFmsM5OnPxEGC0o2MHChLm+jfFqbNzJ
tfPHv6TE+DTBUJRWicGK4z/Fk1M728RJnHZNt9Fx9xrTc2Ft5Iwt1hEBCTE/dxHYKh2N9FidIxF/
I6LZFEikBgbLCYe57yUGKo7/HCPrfRJ1mIJMAnPpy7TWjitbRuYw3AYP1+ksNBdc0mFSPpIf1r4a
Wd0p2JXFWnWUzhPccodsvLzLsGcgPfjw8XZJtli8SvRjZRCegi/UiC6/gZHJECDWdUgvckQfW+I2
a3MvuQ/Vz78+VMYg+7EgYMAIlzgCChwtgEAE9x7N4x8MY10yxJjkWJYrqxu/GKJAJBlm5XoPSwJW
XI6oVbomloxRjrDSc0wHcETXHllAP+gwYYQG6CNtgMY6QpivhEToiedS5gkoY5ZzUThjGzHVcw/o
Q7e6I6wCUJRurwvosvX/rQeMWY7VMBfCIOjhr9unZJUCOu4t4hakFiZTL2+MsSWtYlpAjseNqXd9
aGMKB6KxOiD7ViLItGzfi4AWtep8+2WbHoRNcFOveSXhBU4BHKarsozQBOhhzIFm/VieCwGf0HnP
NdAXzmgpe+B5H4kKBCMwF1SY89Rba5oCrJ87PVkktJOBDIDCCkjtyKi1pG7kBQ/jTy7VBet5QZU5
XjVLFTVTISyd9xV14TUnucQ2vS0X1ndBI2akvjVR1r4cBRXViIyIGDrQXNl54PVWKDwil0n3/2AB
fRUEQM9B15y1y19yL9o2a9Wt7qz76S416WwICpl2CVderD/Pd/J6D5uak+1jucJgAnr7HYwFO+La
4nZPLcVpFwfAWvQiG/Oc3jDOWjTtyrZQEvrp728/yt2PEqVdoq9HImxGH+mn68q6ZMk1CVV+S0VX
pIFNbJexTa6JQRLH0NbRRpO1v9+/ldwA6mt06JsIz4gw7iLr4x6FfhCp3OxoHdWb9jHY6ptqpbnR
XYJhCeqpjrm73g1eTz5b1PU+8zvBwf+N6KDjPe+XAvALphmvYiXaUNUGvufsHWRXVMlqcLtjgzof
b26He76MY8kEo2z1GqQcf0VTbQCXe3ywXnhvikVTNDthxquIaKRItRBkDj+D7a0JkekJb9vmogrN
aDDmTm4rsVJH0Chv/f3ZVb07vHI5wS6PD8bYJboUB2Ljw0fFt5H7S1id8Uj5E094cf+McUN/phyf
RXBSubVbuK2L7ho43Yy/rW0puJ6TYjuV0kAaNLjDHjBqmOXdKbvANdxj4TWP5YHH11Ja4IIYY+Ss
CU0uqoDTk26kZxGG5LAxiLmSHA9d3K/qdjwE29TRYU+cl3Zj52/aurAFe+8qKoFp84ldbbbhQUFr
jIyxDt87btfdy3WLs/SauvhIxhjE+ES9aYQOY0X+VvsR7IaGaBlZueIOkGZrbNAE5Z/vFUY4I++J
Q3xZhnVDQVsatt+azAkNuj5qRYgTGu3+7TncYsq5cWgUFm37Q2piMGiyy4m40Um9gUto8deE9DvL
4S1BXcpZA4YMDeGIH0z525IbURaUQMA+GMSBcYccrUSqVe5kH9XmdlhHaP58QW7+ISbqDn3DDq8N
dNkEojnPUBUVwF8iYwJz5exbYYdXhNLayQfWBWUbSD9vaGFRnWdUGOsXJKUu5QGOW7TP74KdvCAh
zEPyWjaxMyKM7UsxxC6bMYjART/paGuM8PjpTyK5uy48Cw9xDZjI/xwZY/9asRLPagk6QEm7lx8U
PHjW1yksW4sZCcb8TefMzBoqnvAW3c3HS7ounE8OjYVnwAUbjPFTNAxDnHPQGO30XVqXu25bv9vx
iofcuqhqv3n5urZZlisIO0A2fEkYpHvYCPe61yE9cp2bpdfwnJsvOZ9R0cPYEIQI3Aye4nkFoL1f
oyMdNkqdJiPmje7RNX/WxpbcbQRt5yRPuPSZ+EmaauWcqtCjp1cps6VddDohtBTs1oMBvS02Jert
yq2FGdr8wDFmPB3+ypzOec/CWMxN0K5G8nqygNAZ2T5BByBPLKkGfYvfZlfJGAtRDAxAHcJkPzuR
ezjIW+VYPSNW0rBi/r94qFIjfI0cazXMJp30M+60LMmPF+kpJjvJW/ObQunvfKejYGUuMsv698xy
2YVy58M3WwSTNLnoVY4GmMjiFjgOMfDOq1vuhoD/x1j9pskcZVLFbRaYoIniTR7CVGF3b+R99pwr
WyrDQC8MRcVuZTiXrwrXTDYiVYzytkx6ZLIxJew/WYmt7Aq7wTvO9NK1/UKf5TIRHBXJIu3pvHp3
rmvm8qtm9gXMLarYjd1MStifnoecABQo2HY7y62+GvRjIu7yg3kEohT2COYr7vOVqt33q/3NPuMT
RktRhSEB8aHFuNcmJ/7eJZ3rPlxncqn1Bz1ihq6pWOOFJfQMk1EctkqonXv4HnULrN8Itg5jsfaQ
Y7PIIVqr24pok9P8aGNSn7ATZ1dWcOdiDNgn/UfygH/XJa++v+h1Zx/FMI/qmzHpaYdAHRsI0sRW
T4+A7q1/XOd9WZRNSUFjrqQqEovaHmhmHqWAAj+N2wnFvRf7kVv7WdRQE+GRKOrokmQXd/qANx5C
f6Cc5M/66069S2/0zXA/ZCTH5rnXO16z0VJaScNwnYLrRC5XNZgLLTAJpwl+2p+iz+SJblGjyf7I
3ns/fh1RWAuIcZDuJhvrkMNVGfNe4zT2ZcUW8GAodpkydoazq2nGQiyGWMx6hBgj+kLPp8QF+tRe
xCqyYfXAm3lamBLTwOxvcky4ERVSGZlJ1WNwHCjP1dEbAMbrk9GxhZXGAzZZjHhlWRd1zTCgLmxL
ZZCf+yo3IS9nZ/DiU5PZgWHroJauXXv/8jLh9VG8iJit4jjpheZ18DmjzET9jT/5RdTV/f8C3Pqr
eE9TaVjo9i57MqmQ6OWEiksaOCfIRAXBqPiF0ILV0CcHZZ8SLSWi13CCn2W+kLtRDINeo87cXy0X
kVJSYYWkGl6yDUhw+PAx2/oS2OI6rf4EHwsnCY0XLV23NN1ggscwEhRjjMGYBlyl/b2FtsLBPgrc
ZPWyHv4mZNIodua/zP48Tg09wScgkKJV+Tkhqmt5+YMEjM2tiiW3zvFN3pV2m5N4a902B17KcPGh
OuOVfSsqndwlYoVP2FHczW7Tf1SH8ke+m1bZ5g3TFlhFunZjdx2v/CMvL0dv7pshUHUdMw+SIX8D
bptSX07TckSGoqJJyNBtuQ00C0NUuMsZDeYuVTPFKt4CNA7NbZ7YNDW1hVtePSLNS9CzIzi8DNKy
wP4mydbkfKkq+7GfelS+tV2Gt/c6OVjuLYBFw4PgSJvqJ2+79FcQfOUk2bKc7yfl6MdwIQ5dv1Hf
YbsisDEwkgOp4Q9NLxpwTcFCK01XLdVkzlSc0g5o2ioc1saLRDt3MKav3/T75jXejpxc2WL8j9LD
/xFjDarfZpgzrkHsyUDqCsVoCWsGZAzQp7w4Z/kUZ6QYg2a16aj3mYxshWeQm1h2AXWL7oj0rkEn
hhZzm34Xg4s5b/SgZ/qf5VWWANya5s1iCWlTWBlgchABbwFOGLMUY8iaTre/KKYh60y0lOA5PGaW
RmMMzN2iiYqGqYP9S3bWocvvJljmDKPGiDIwXY8B/kvOqDEPDDMe0C0uoSsKdSPF3jbczPNStoLu
CENB38IyIoPxDfGgTKKASuMpwtae6VjfclNISzE2REIRFVVCG4nGyoTSi0lWQpnPTvZ56ARb35TA
Jnbt8qM7iFzgzyWTOCfHSMSUq/1ZUHsqgjQ2OpxyjO8b7g+a6jbdzwek67jPiKVDnNNkXmujrw01
Xr499uwhg3WDyf0CWMj6JsOg3T5xCgf+Z63xxmcXnd+cLBOE5mWbRdMEsgVw3zApdoPhKgVQD2oP
B6861DqL6x5dXNWu2J2d+FC4KFxxHnBLMQx91qDxRTewbo4xZYXW+plZi7SO+zN1DHey39IVD2N6
8ZU4o/KlLTM9z2OESUGl9NCGivy8EQiy4jbWWjSkeUj28c6oeCmbRSc0J8koYNHIKca5wdjoqh/T
yfFenW6vOsFtt1LXya/Q5RiYJZ8wp8foySDkItrXQO9QAos8Ku2P6ZhgMRxy7DREe+cl3haziBpQ
O1QDeGQmSvqXFiZo9MgPVfgFB16ovi+2voOs9r2+i7m9Q0vGc06KsTJtNwoSNjTT8iFdXzxWxHdQ
V0XuK3ed+kHYoFzKO096P6xHn9NkBFOspiFC8yONQUW7PQbur9aZUDTOuYXLRbdHgyRTkU3TwHFe
nqRWt2ZhxT5CQFRTAtIeQ3Q5y15gh+75blh9XpeUpbZjakf/IcdISiNOYq5XINfTAfOBHPSUZOgN
cRVbehL3rvxyPGOTxJnYe8N2H2neCGuqEwc10utf8tXz9e2MZ1/CGNuiKHKtHwXIrGk4r+ZHcmd5
g0/ujXJnP342b+Pe/i/qcosmfkaVMbdW2jZdVoKqE9x7GanXFE9EdsOcdJ9EiW25w6hfeDA4Ex6L
lm5GlokAkEIOk7oGWUC15GQleiZyMiUPqlSlX3/tTBm1rLH/ru7OINM5yWTnG3FrtCQ4Ir351rkU
0FG76VHruaeKNBHDNl6jVXaQn4+it3qx3jBvvUKFzu4+Ra93ji+ip9h3POiaxegEMoicgKwjKtKZ
i/fTLElyMaDRSYcUJcC63A7v8oALuMKlxFx25AOltxxBafKcAQ32KUluGzvxePHdormYccQ4U0PF
Rg4/joZTeyav3abcqaSOCDoP138ALoSjm5FiBEkZ67bUUrCkY4the2wP09FaoYEDfpNcV9DFZAoo
IfinqWuTtfFWjikY2YAwlfuDOQEeor6XUDA83BojKbxPc40qar2Jd+dDv+YEBotaqusyukVNVUQu
gDGKAeLaoQPpxmu3k5M2pNpkzvt1BnlEGMurWj4wQs8whfLWX1m7lKAOkHEYodfxTSFnjDCyPlln
TJW3oFG55buylWyF56qWam1Qon+OipHxZrLkc9qAgkac6h6dPJDywR1WiXf9tJZjmhkhRsj9UqnV
VAEhc6XJ6F0fcyRG7BcZTaCt0/6gETIvVbqYPcS7CTYChQa8dRlvlQEOIgHiJfVWgJf3P7WIhC+J
e5u+5eUuc/7sETonyJxmaKlKknfhcHr+GQwE+IWqgwppv67Xw+3181yM+2esMcdp5Ujsm7EFR6T9
iLCb6t63638PSgpTMaPBGgsMsKsNtbTiZ/IYYg8WUJ3bXeAIHE1aTBPMCTF+J4vPcjONOLbo8zlz
c29TAd0XeYIdR52WLboBKGRJpPJgMByN6Ar2c78Y8JJOjsH6xrB/ZCcMNly/m2XTNyPD8NMpgdrE
Jsi0GjFDW0uRpS9W+ulH8t642XMtEH2/x67QbiVsP62QVLt/v98RVzf7Amq8Zo+WbjrLwVnDF8QI
05BHrj1pZRJAaV3ndPnmZnSYSBd9eWVjViU90NCOPf/WdNTNS3rXr/+gaXfOEWvTAX4SK34NSoUb
HEP73l8nmJ/khZWLgdZvftiM6lSkcdyeQUV5CE86UlaVI3pcaP5lwzQjwxgmMfRjbC0GGf9DuQH4
6Cr7sFysQPGEu9QtD8g2cu6JOopvjmRGkHEkRVbWgZ6BYEezY8WhWQcrZXtES+lmx8Mc5Z0hYwTF
ROylNgAta50AS3UgmrtXn0UOSzwqjAHUIuxpNqgqywehRU0zIOKDcTCBrcU5uiU/r6uarAF7B1W3
r/nSmSrl2tSlYpgNqHgFu+62vLFKJ0YFw1hJLrbZ+URHdWZn+nb4+kfh2ow2i/RimBqmBVPQ9tKb
8MYPbzu3/SHSF6vPTZbRa2FFZE6LkcnGN/LUqpGOKz79w87R7X6FWiIwBQe3Qfepdcc516XYZk6P
EclRxP5LNHEPtNgWuM+RK9jiRrvLd6mP9yTqQ5+Fb/OmgRfDEJ3WT1G8FEVEp5eGsTL9qI1Taprv
Dx5W+Kr2PXZidjY6uh8+BZ7s/A9p39XcOrJz+4tURTHzlVnZCtuW9cJypBjFTJG//q7Wd86YanOr
654Z11TNvAgEGo1GXBjzrobUqPcmEJJoCsTG6yE2u3WGPmLHR4Q07zvWUz12v4eEqBenuPhhJMvp
9WAKvVlYvI5eFPfbs2RgajLOjejBLz0ZSJB6WrAYppgGJXg6pksFIOLim5Ag4ddYLAVh8US9LZEc
nNspEd4CMJfNi7IIZtXJxehqzUzmjxmTgfhuo7XDO+770y7rQMp/9nNgoE9MZr1wNI84pEHFC115
joO4BY3n1jguovVJQNOrGfwBxnSmG3tE18+PT+qW+3lwUiJ1o3tfBUpyA+ux2JRGZL2/5/oMICzC
2TqIZthZ9dLgFnvfdI3rygDA9laafTIT1ORCPfoI6pp75yQSvCk5xVVmR77hz66dbriub3+6DavZ
btQfGQqZenuKvBCKugfLnXEEjPJGNmXUnEKUmVnFV5bKUIZE8uKKy3NQinQzWCM5iwn3T1aRdWQL
EzxwhRRH0CeFWJYyIGqbxXFeTHGvxbdqE/NW/dq8yzq/RLy0E9BA75r7crM32gVCa7tDoQFyZeUn
Ro9w8BGUcamuxfSinPERz+aqWJ6fprZdv+V6M9u9JGiRYEHdjeY0h0xTFia6NEWphKCXmc9A1s+N
/GNtGFsWX6MPuyoAPQuzJZJEyzbpulLIsOAMiwoPitXOAJbAGnoYf24GNCjRZVEYdJeY0EjeEgUD
25olm8vpnzkm7leX0GCFhaMpPOxI+YcpSnZapRVXLgBB7nRSdH4e+agX7na7Xs8Nf544m9nhbOa+
mc3z/be7vbxvUUM0/hjAeW4sHw1Sxn4L28dSZMLnLysw+CzKlseRmstxLuLRkJ3rops9tnSj9YQB
13SNJj5fJCXJ8PN8ofuOuJ9jG/N2y3jNR2/8Dw832zN4JJJGmeaFCiJmkhuiWQCHCVrJ4GRMUJhy
VqaKJokCICXv/RN066lqjCUWh+PixMnGpdUFy9hq5ndmxF8mc0Bw9I0Y0qMOxuOES9kIHpg6dphA
1uDQPmPOwJztZjvFeLJeXpGuMyQjdueV0+lJqrv+Bpgcn4/5vnmytIIomPDCfDIvSIpIfccl8nI5
VdvucDyilaYH/j1gmXsXA0lXwKfoS916CzEz1Dh7JL6dbx/FRKCYMaTP+goa87Dh87qUUVbAkJIg
O4GuYHT+a5cYZ1uzxCcHcBp77uW7OEUfRoGNd98tVmb3jcXqTB3tjR1IQ6J8hbo6N3XeXCENc4Xt
bfommgOiWtTxKRPOADwKtukCThh/3/Gq1a+NxRLF9Ld7LqO7jwewoCKSEVLq3W5D+dyIXtUeJmc9
XvLzZplYIlZULIJlZWkICCqHx8wfK2f3+5Ldk6UecE8umr6VQFbSPRyAOluqeszelfb7moGMKksc
UtOyDFyB+2uWKCHvcQoqnqSvcAL8oXnB6cKa36Bp6zs1/jSrPWrWL4+V/PeDc0+UEiknCI3sKVNk
jJ38T2l7mz3cEvcxjTH5ibzIa+gfVtVfqJ1YyNBO5Fwh8uusyDqbkoOZJUyOPiYz4mihHX1Ah9LQ
OKmCMs9ApzYqO0B3X/EyxUbhDEuLWMmLW4vyvW24p0Ud1jTqlFC7gFY7T5cHLdE3OaqPinmOLGF2
xMWYA9MQu7ONeqEalSnPeSyBsi67meOfzfCtxyAg1qgHS80KPVPZtoARkzC+DmuyMpkhO1HQRx9L
HXJ9jcS4q1FvFvR4llsrLKlTLH4m6/PM8QzGMYxp1PAUqNtScL0UozmCnDaxmStsmmUy9Dveu5c+
5eh6Yd1rExHSJ+fcYvzZB5qCYkxWE+C0/P/n3+6JUf5urnT5uW1v0iPbyheejSVHJcOhHTNtQ6kR
4zB4yPHSXND8BCL5auqgbMgqUY7fQRTjMXTPK/il+9+P/bZqu+RWrd34X9bbd7l4fnz9WBQoMdUl
1pRGV1BAF7YVmpmrEogXk+W1jXji5Dh+OKEk1dWyUkwAr3qQ7M0xNvA02+pr85zYTEeZ2Ivf1+aH
EuX3+B5mFK7xjaNN4ITAt4CngWlndlPp+AX9oURkOzj9kuNCQctBqbRCoJXBMW51cS8DjwQjZr6Z
L1iDlCNVhzsp0lm8Lk8yKdQgxedym6O3xlgnG980HqvEiA98T4WyyOFZjBpNRrVGwhKt97PJvXrY
QYwWDMWMGA8ZkyPKImMj75nzyGkBQcPCUovuk3RYu/+b5BD5EuAfTuQ5ypjK3MQvJeycQCR48rd4
nzNMB03MiNNZHRYjkRrENyBFmdI2vSp5NL2RQuYAc3rnF88M7cnaxxiyk5Ro+WIc2KjKDyhSZqKU
fd7PUlS9wtnVfI9W13mPlhXfBhrbY0qj1mJAiLIWilempRgh05pbx6uiY09WbLC6mIkl+HV/BzRo
SzFpiiDUoitKrccYtymeM8TFYoIyENKFLxQvQ4ZzEZMFeHo0Q/WC1bk1AsJxrwWUcZgKvVRPaogq
PRZo4jyd96vSQDcMvA1gf8w5Y4plOwWg8zI0wPCf4iuZDxFt1bZe5Rr/ga2aT9FsLs1an3GIhL8H
AqZD3Hoqny95Dm1ZifMeQS52yDAhHUewMu/Yp0Nc7VrVVSKCyHOT6quTZ8TwWTBDaa7UJ0/EIAWn
n631fKdjkNPhsNvkK3aYl55x0jdDNzDQAAX14ki7GTJN51bA/AL0Qea+JrP1H+MyA1jgjuWZj5BE
BgjgaSgJK9hZRimXFl9LbHOsMQnYA0zTqDAsdtkzvI4xC0NKSPhHEqYqR/OlXP048EgHRIK26qmZ
2c0CbwEGmWLrrH97rBm7kYQzyisYBiNIAgJm6KkHIY9ScdKl0OVFiY1/CKZW6A1uTDikfoBNR1Mj
MVNH3SWVzgKrEkdM2x1p6n2Y8GkgpSKMaf7dmBOknq5LNTTJFxzPK9hyLGLQJ+sc8P7G2VSM1uaf
xP3VeIv217W4wIDrEivHiOb5duwoTwzvaaR38F4y1LPCS00hJaT0RBAopggdInyNZLXAXLP36tpa
e2tpxiqLjnQFEKoS2lHgUmFqhnphUqks8jSABRNAkezLjtaYAfcttA0qwOpT5vtWT+cTUwIqW8fs
KR5xe+6oU6+NlEyVa+EhX805vANMmakLL966zjNdOaXO5YWFkzLmj+DhJq0W8IJFTaaasCIva2pP
BLuSXsymZu0gbtCl+QQov77Niht48oZR5lGUp2S7Ma/BhkmU4S7i+tpECsoMCLmUhY1Rex7rj8JN
sQDg6XriZJblbtGaqVvGK2Al/zBdZSK/Bx9Aswun8nKuSJ2jQuw5hecAqPZFtEICbz1Pc10A2s2a
2ZtO7hFNVOHQC0n2P3BTOk907eXknAkqsnf8vLMAL4CU1foJFUb/47ELMVKIkMUhJepGl5LChQHJ
E0buFf0KMZ7A3s6RmhMImoV/SNEb2RtAxLEmpxAL/HhfB8q14SqHKXuuY8TZuPsYyqEpKj6qMY2L
txBMm9hvZelLsr6tMeQFHqstK6s+9jwMmaecmzQpxFBNFXK2Fzy+L68NUqEmQ8IspigNjjhU++OU
nCXWaa0Sva8NAEWEs1U6C2fFJ0HlyRQzmClObab6q+TwpqUmBnNCjP9dtMZRI/cM0C2On0o04NbE
qzhPCvwOg43Hk7o6oUqpYbBiberwdYi/Q1AqHjM/Mul3T5OyyJkXYv4gBE1uK0FtpnsymW4BMvXp
jG79FnMI6Cv3mO3zozKXOElFbzUGnmh8vJKTkWbNgw57WrDAzNDma1Zgy6JAeRZ9ViKZ3567Q+KG
pmbEa0P7fCy7McunDHig9GbK1Z3GFYQHXXg3rg7rbEaV/5/fR9MEbNDAHfNC7sJXHTgwyQ7cbFPp
r4b3/piH29tHGTIsscEQPa8g1Ty9+U4DInFOwAJUvjuUc94RLQmUdtFSM75kNNg0W6a1HjmWO3qU
BenFCvMwE9DT9iSBiYRiiWYveeY7LTa7Kuiw51DNPTC4HDHXEuk8RPMJpjXUm8c24NLH1rozyrkd
wtnLc+3UqwSu5ke5FDCiyAplRt4jCcu6gJeH+qaCKb77Y1MnATYKe1138NF6eDZbxomNTILId79P
STCeYiqxT6bdYbFY3WoUSKUc4o/DxdBn+seysZbRUn/FGICRWvN9sUqB6fyJVATDcgijMh3wSal/
qAVYZoz9K+gvWNntLgCYhq9r66se7nc7ocTjtMTUsL4PUj3Z7L/V3fdCO3wuWEibYymRgTxU+poo
kypqrglKNtz2/HSdJbtmM3WTTx8ZiwuD57HHGABlU9TK4OkQO31/tlKoBnLSQfaFTRbBrjb97JDa
h+sCYZLjWMvWzNAAVMHb2Wuz789nhhqPuJKAFNGAkcBJ2PF8O5KBGvdK1tfT/tLfMk0L1ZkAGmwC
PNNUnzgXgHaz8hdjzp00VeA3Y/0N3iOZ8l3bqO/IwoMeJm7VwNXR9GZZHPjn981la+u5uVQK/bXY
JU+F3s32qcEC8BoX+OADKGUXpWuVJ3HZHxbHa6D7mJd46qzVe2bbibELjNy0ajPLAVdnzXkgDgE1
Z4PEJatF75Y4pq3kUA7Eqg0EX4q9Lwtl3h+en1fZ8lTq793F8HVnYjhozvafsAO9wb5DskYjxDvA
OHfmMVBX7cppHlYQg/wC5YbOOm00+71cXfXZV2A4Voi4qTAu+z1gMbfMaz5qzn5OgEYplOqoTniN
0F4cVecUfp7EPz0s2wywfI3Vmq/zt/28db/nAJZ+BYzOn1BnBvBjjwa2jQJVAoNQCn/rvRiIvxe1
MgylHuKXbNngYnRWF/vDS8JjMrOyWkCg7OtEVxivxgjKAyqUIiAWpijEYmSBOvVAbosUed0prtuE
N86oK9n5Kllhr0O4mfxBHijU59ocw1dz163dZ5dx20cMLBBRBMzqYNqKk2nAAEENksTH5gp0CKxE
I5jnJgz695ahXGMFxSEZGiogV6NClXpwCQRWHYWG5FRY/is7/T/iztzRobIinhSfu6QFnYkLy7na
vF8xM2j0jgXt1fdbl3Vpx1wb5K+RWyYmTAOA/P2lFXw/75pcmh6UFLb6vJk5uC0AzLHmxuOT+p0h
VKAd6FPGNLTG/QJMVGOZz4M6gqNml3r3ujR6JvrP79DgngRliD21S69tEeORm/cL3VrO1/uO8biN
KMI9DcrW+nnQT3IFbBBQldyY6cvOtBiiGklO3BOh7hQfwJ6fKzCymOji6xp5zdteKZbZGvEK7ulQ
7v+EQ+X0UoLO80pAI1u6Y420sA6dssleV12yuiCHXm67417emf9KqW4MDmyehlUjfX/B75dwqVId
+3T3jwmM1BjvRETnnAOhQZqyAQUJiEehHRhn13U/WSfBkBOdfPWzPskbCQcRvWlvGEtmNYeNZHfv
2aCu+TmcJFWPVgX4ocCsdSCqObSq07es4cYRQMd7SsQ9GxyJFF4Q8Ymg1G9Wx9o4Hk9nw91cjPfN
ys7Q7XdFO/YGz/CWcVC/H4J7utTl5zK/KCVy+afH01ODLXaWFep/GDfzt3kmRNB0pCFGgrWkLkwa
ylXgFRd0YCFDDMMMj07vXx9zMoJecU+EujS9lvOTcpreLOWf3YbsznJ3O39VV+ZuuY16U8sAgecT
2BgGZQZ7IhVMn4HX5BU8KJ+X9Q6J+GUJ8Aw7cLCfAiKd7pb6i3WZoX//D4rfyuu336MZUzUE5n0Y
yfLcyeCWwh9oUTbhFa3gIOhn9c8z9i3o9kx/UgzAZr9Ya4OltH8xhP+cK92LXqql5p9TkMuxJAzb
sdvF1vyfTNUPCeoGXkUZra8kujaBYn4xXgCWHoqMAxwpqtyLjbp8WgVYvLbCAa5M27a/+CfnaWmR
PtDQeGbBZDDPiLpxV+WsKF0GoSG27e2NPcUhOYWbuktkRbAkCauyWP13v/3se/6o17fh4qLNJAix
X9S2oR0e6/9frOTPGVHvrtSkQtolJTg6RusVxhIOyCjqZzdbY7UBgxb51Pto6Z4VypREKPiF/AXS
M1dXTGyFNjqxDN3aByh7aSbrARjp2bwnRxmVSyiWHidCMxaLRDdXOK7Z7KkxnK/K3cG7nGMCQUPX
Geth+4u/9I9I6Z7VjivFJJ2AzcQ3pNMcqqiielW6jPLl+AP6Q4bymy/YzSBhjgM5h4vOzeSN6bbM
FPjvsuGdCGm8pi7pgkI7E303j3ZpoMSO4BZbirEcbp85aOlmBR0spiiTIXXnNuryvDvIfyREc/YM
q4lF00HPKbBCDZYImUdFGQ9BnlbKRYKKpMAMM/1VeZxj/Ga7ZRzVSH3zXo6U3ZiehQwrg0EHagib
gXwYyvUONuy5GuBumINGrPdUooxGqOS9xgEM8PCMDXin21ty+NI/kIlCTGVgqTQLe4H1nEiUHdEA
HhTIPihGOtY3rkobb8qG8Z6wbL1EGZDQQ+6rzqAdRxOFtYM+Q3YNPf8YLlioFusej2RX7g+Nsh9l
VPLtVAVLC5A7gd7Z3mGftO1YKYqWuNff289PjrGde9Tc87yKfB4AbMVb8DrwAtDZWcK/h6YotX45
ArzlsQ3mR2/04PcpTQSWYupJDW60oD+jrep02syQscE6kxojgwbGwFg3mtzYX0Z/QJBSxSvGmKbT
AAQJsCHG+0lgb9iqxVoSQa7qIzqUAsYSz0lNDcFJWHDWvjwW20g5DLow4ILSvEwuEmUS38Rmqm+Y
PFhO58Dgc7Un4MOzNG/UCA6IUYpXK10pN5MElYIYaQMky1mJiXF79EPh5ucMtMyv/clFCcFOhhzS
Bmb9i5gjJA8wc8iyfaMpigEt6p1qhA5IgB4ORrPDTeYi6w/s3E+Wc8G4N7ec3YCjKv7v8Qv7wJGc
x8c/km6+O/6bvR38ul9yTR0TZ/kZq3RJmf0UufYhd2YOMq3L3mhNa71OzMR2EeWxWBvJN95Tp14p
Re2qitcgwQU6KfpZPMXQR4FZE6ADG+U7cEbcT3f/h1sw+xQZinizkAO2tXSSRj4Qlw7KRp1JyGYy
dGPcnx7oBnVpi2k/iaoL4cxEEhne5wYxT4UMcmsa8879HxLG95KkrnHRAKcKYFUklQU4SNv+P+Nn
WpIxN7ePdWY8ozXgjbrFkpaKSqriFsPwWYoxdV6N+XZbvTLIMK4X3ctcSKKSRUSEwVXnXitUGjxs
wjJ4hRVoMQw5DWzXankV1yRSXpicJbnefJMf/zQn9Dyy7B/rkaLrWddgepkmOSGV6M+5Xi1taYnX
XkGaFpPZVnScM8Ph0VzKz2nRSeEOkEsA3sFpIVukmyU25hV7bcU1esnqGx33YgakqOtc5nydSCFu
FaISEpR8AYYAToVluN+LLWv8aDw5NaBGPficGva85IExEzn8lZ1YKAjPdqXpvM6teafvXYQNi8/H
SjnufyJbhMlBUQXsN2Xz+eYqV9kUUaUAIJBNtj/MEDfwMx3bDg0XMwTf3+0tE8cgO/4I/JAlhzyw
V9lZmGQqfyN7PG4wrAn4PwvOtoHdqnC2jW+t1TN0CnEuyiUThjEbqSsQ4/JDnYpdgrpWYr6oOnRc
V8vwcFrN9KsB+of1mjVW/5cb8kOL0qFQiCpf6kFr8QyocVLvD7Bl3sH67iVspwWH+LFo/6K0PwQp
Ncp9EauMSFBLIkGYTeAKyaaDvNRWXjNoMbWHchmFRCtlWSGvLecc0QC8Ik6qZ7841vrNgpdqmS6D
O/KLv53HH+6od6hRmzC8Eq8YL6yeQGVQw3beCoeJ9/eXt/yHEvUC5QlXZtkEpu25+lB0Abdj5qRu
Dw/8BQCdPXbVYt6bwd5fntkfotRTpJzL/yQ5S6syF2eU6tWl7qAxvjaMT2m29c3PZybOBFHBv8sU
nUT3l7GqzmKjER+zME1sllsp7gYdRKV5dWoGf3/xzv/Ln8LR5uasJElCYoyTtvHMmS4iF27cIl1W
q4VARPWIK8rEVEGLuagzCQpN29wQ13mXOHawOCH5iMwI+FsuLXdqGHvXBECCG5jb+A8rtTWetfvH
1Cj0GA5MupIUyu0tRpPNIdCRJ9H7OeJ6pmyJ7B4xTFmaZqJgf0NBFBZjTOjKTl0Evuqa8WLILDKU
fVEFX2iLFmTUSNfOaFU9dobwkWCZXhzg/0ifPNzuUp+lKj5j9uE4y9f5HPHK3rL02dn2zI+PF/RD
HtHlpG0vS+PTQzA7n1sIa+sLK4weTxwNDoAyURPZK0OPZJ1N4GFkM4xETOA2bBlmady3+9FryiwF
aNm+eiQZcEF/vjE5cbaxdVmz7cTiPDpgyiIp0/Si+iS07We56ekEpOgxG+OJlIGwKPPT+HzFl1ew
EelI6m2P6NUgoBc79AnrFa7q2jKCJ2DC7LcLJrzUuNf6jwjpcmmYSZ7GkchtBaqloVnchzH3K4Zz
zDDryk1fBp5HpJZReCW5IiCyEB8L3qrTEJAEqzD2mCBjlVYYJl2hy6eX7oqINEQqbHHKydwGHKzd
E9D0dV7/ngPDcx8yYmCWyt/KxgMW6+x65vpbjU6ee60+3cIOSC3iDfOxujAJURanOnNZV5Fw9+J4
r3juAdfp7pmK8dhXVOgG15C7RqpwhWI8LzIMTGpr7jXYx8b25hs+5mikTWzoGWLU5P4pbCa8H0gT
oh3Pq9UUT34CED4H21Nc1Gz3hitguS9Diox3iu5RiiS1nWophLg4Y1UoVt/4hy3LPD32mgDte8+W
D2jGCuscSOktwFLIYpMcv/MXgLgipGDiVt0WWT2wUzcPdaB/50po02kKjb/a5mmBNvzV5jDbBauv
Q7zZoWeoE/SvL103SjRZAnZAWy720b5zXZZkGa6wQifPwhLRaUquXmEujqeNfXhqEpwjUj/KLDYY
zjDrNtwigQHbnRD0cU7Ynrh2dtY9F/AzBFSKcZiMV4DOn0lB6EsAYyURm4zFdCs10/vY5Bha+ZfE
4z/mmE6khbX3n0KIjT0mKHBrxk433uaorePusVxQxh24hcYD0fX+fw3JYoUKtPcEdInHF5vleN4u
/oBCUyHLU8q4ZZ1jIqG0mYV2tfiA1SetvqymV4bForNx1ziTevUKTQjmXzkb85elAZSzIWWJ4Oek
tm2ij5U8J+ijdSxyMqiIPf9LwVGm43yNW7yW4AVjS6cD8plYI38rPyySd1Y6icEYnSFLm2jKNVPQ
WrTf/Gux/mZcnZEh3TvzTmfG6jqIw5T4rsnbCr23keHM7JXo2NCHne+gNquvLXS7Y009uo8YKsgk
TgUk2QS9sUUJ7i7WEbn8w8k2F+Jqmput0WeWV2/VjdG9mFv3ex+vwgtsx+Jfmig6d1bVodyraCOA
7TABaQZXFb0QMf4YvI4XGX8cydsIxOC6FakwxXIdcpLBG3qsFIM/oqWLQYWlLlQkgtAqvFxJMJlf
jMyV9cuh6xgkGIZJoPyB7qyoARehpwOhcTBXHJdlKhi5KIXeCjlNtVDyS1A4rpI1Z5z0DIkhwOk5
kxnjJjOsEt0fVgtiVcsNKLUGcGOXvh45O+dpXexQ1maQmj6OVG6x+eD4/aiO2hY2/WCaraz3aLDW
35BOPDM8XYYCiFTiIp7kdRX04AgR3QVAVIgYREaVl5HiAqDXveskTLhMjTtkKlsDo6jmBvtKfP0L
Qa2OAZ01FtqjRl8Cg58FsTgeNwiA39ew3pJXb4ozkCHvTz3FJ++85j7bkXWQzS9kSyyUtEnKosbg
9eNDG/URB/So2+RdJ+cyTHFmkr64utqf6P3x749HXgMC1F2qsOYyxgwXNB0zEPbpHZEXSnKxrr+u
UbDaLv43LRwQpN7JVFAitfaIBPXZzPFstBTpntXtHvM1eq0GVKgHUs2S9HoJiG/dm0B2YJns0czC
4OeJhRqowdmP47OWk6skbwMn1m95eYaVY+ka7SgDj/U/Hvtxgbl60jn+hZh4aRSGu0d6hsXTaKj/
wxPtKbe9oJ5bkqI+L99xNAq2IC1kzOdq5vS1ZJXDRk34gBh/L0CJ01Ke/z9i5iq2uQ/XZPEzau4G
JKh6QixHmhbcUo2iMd29INWOKJHlI4/ACsJ5GVAR7xmp46ZMAgFSi80TwLC/rhhY161ghv4WP7Me
KzWTGGUNcr/tOkEFMfN4LJaJvmgNEW2TtvjKqZt85pa1zaBIPv9X1DhgjzYPecoD+AIUybK4i6Mj
RaujauFKM5a2s46LsgsArIc/S7pdUcnGFAv6hRwJdd8lKhaIDbVZizG858fcsZSQMhITdFakl4rc
YrHQJxEGM5h1H5b8KEMhBFrWaEQJ01mwui4044rm2m/i3IX4l6Hy44mSn9OiXfW6v8q5poHa8wrJ
dYgQqE/mDjgC+EP5hwyvAuKy1rEqkiHK8TrpgDT1Ikd8NAk7DYqC1ZRIOGPTFpKVraHts42vd08f
rd3M+7mw8iO40K77+CDHmwUG1GlzEuWXJiHNnItT8lXaEjR0q1rPzDFrhpLSrrrYdz5/6SFgQfcA
QrnGQl1+OXf3ASsjOp4lGXBE2ZWAr7Q2FIlurkjvHLAfI9yFOYpbAKtlSG/UYxvQosyKmAiJxJ3h
AxTmsbZQa8LDXOmARcUMGeowDGqMW/fLe7/4WCtETL+JvsB3H47bbIdqBOr3WADHtM+Ml5r25CVZ
8iZVB2q1scp135o6gIdm3LvxetJAgJQhUcBQnZP0dT2PlwAq/RYWUqL72Na7BgL1N9OHYjFFWZVr
7XFcoIDebXY0NrXT5OnxKbH8QtqL7yOBMAUS9iaxkGlq9A/0v6r6GvnWrSscHpNj6ATtz6sqsJIF
jzAEqObpOtXlHcuTZh0SPbFRB23HV0RoaEHTd1+kT99CmGBtC8ajSa7LgzeTRhq+yFqpKBkIrbAX
aRZsHouK9euUYchCgRdUkjVeyEAgKmePf51lSW/YtQPPNua1LC15/HxttHPzSnbNffTzfGYsWC76
uNWREUmJGtlmRtnsQEKbUh4ihlO/ahNrtIG+ytpXQnyG3yfxQ4JyAb2JzF/UFCTs6YJ/inWeaV5Y
TFCnUfYYhk08eC3oB16t6lNoCpnFv3TYmok9BmhJQr6IcULjb9APU5S1VtWoLYQOJPlTjOVUyyfr
dW64j4mMxx4ixxEAKkBd0UMY0149T5usJn5fgo2gK/hjaFqpdAwHYUgOzxDDfxg1AAN6lPswbYWk
InOAh/4Dm48NYQ67+Zil8Rd1QILSN6FogrzRGnJUGGpHL9cGgwQzZBuRb8PDGrFKAuPeGBC5BU3Q
AI+mUQSlshMvPUFZqo1ED0q9dwm4AfHKTmdTDRbex3yPAYbATldCuNiyushGVXNAnlL+TvbSpj6D
/MbfwkUBxPxjgY4nYQYEKN2fnGW1mXpArRL083J1NjZ2aNZ/ZvqO+0Q73tXZYzIp/sNKwYxnMQdk
Kf2HsBW/6+Xr4Wr2evIncNDsWlbwahn8jarkgI58H9ml2nXCJSo2Tzw/Kzg11ew2+ctjETJ5oYIe
0udXKTl4WZjefOKjBwW1Z+n1k0GGnMQvOzhghajKwKhju1FxFsnWjnwXAF55d2skRN1o37EYIjr9
iBIR6oASakZtrCRgKGwAXFOVhm5HX77jSzNWaHWr1/ydFE83SPGSes7lHuq3QGem/BXxQKgTA6fw
kT2/nHVgLRNcvrPNrT/NrRJicHkhMVRk3Kf4R7A83TmVBlVZdlOyDsWMM11Hl12qp7v9ngmQzdAU
nqOMSRY1faR5WNaxyJoFylcJbIerzLb/SlN+Yy4I1blPQyLUFWdkr2WwjoGN0SlI0XmWkrHCxtEH
eiA/6o5preLJrQiMuOQ7iPTgae6zXrJxsz8gQV0xH5u/lDLEEWHmFBgv0QIvmQ7UZWX+Jlh7kzmw
w2KJumuRlPqcEhMJmu0bFlSR7HBrXq1Cdw3GveZZtKjb1vhAeVYD0Ho2CTDpxQJYsXlZr051b6h7
/TJbLjOrtuWNVGCwHfuXGW8qg/5NaQe3PSjkRKpLKGVqVu9rC1b4sTqyGKT7guokz1otIjb4ePTm
s8CC+bL5GepWJMI3L+7Cncu2a5jMSJ9o3gPrQjcIXYHfF1w0shxnlX3Orvqh/vJ1O3M90QBaoCsd
HnM67nf/qCndHoRtoOhyud7oXfTWOgPINVrKdoosEYPS43eNp0sYWSBh6U8NpSFuSWdgf9Eycz9i
nXR9rt8u2J5mMpy78SaMAXPUk325yJdMDHDNL9az+F3Ns1ifM+d8Hvs7/C15OlDGWAvKWuzh72A6
evIhGtd50mCp2GPpjUZfA04oa3Jt1D4Lye22d9+Pf5mpAdRlVvPJJW0qfP/5DGdDd2A30AiEBBNr
goKh2nRdoRaK6zUigorewn3/9u9sAl1GEFI5ELgOElp5jq3YCcPmMU6ZbrRRlSgPRCIlNIFFKDC/
AqHq8UEwjpjusZG6ydTPLmDAm2EUoGRstmREBUASvveQpk3ddEpL1PS4auekNbdapoFdxgZg1tB3
uN0bhvW63jmZxLr5o5Hjj/LS7TYAsOY1qSI3f35Ut/DYs9b8ZA0sjoeOAypE/Qb3UMwazAIlYBBA
ilP7RKbQHeAmIo0PpGSD2U5G5PXAUN+ekAE54DsEbRARecZmUekGr0OOyFqiQMZ091gCJMo5oDWd
+BjKmcCO1YWOvV7JPnPD597bn1mxB8ti0kt6o4lcFTWxM4VdrjwE3YXDRgsYTSP+nBRdLuCnF88X
aoiuA0T3S77KG93AmjmW9WdcWbq/J72WvFrziAna+Uo21KfIaFBHwnBPZ0JyC+GJ2ezI8svpCTgu
Erg4EUFScZG5tHS0trsGNkmy2ofGwZ4GIqSCbE3iQizExTm1knnBAqb1/lP6RGGH1KtYvjnDMNHt
O1IrcH1eQfsiFFaC5wb7HBqzAQh9ByCuQlerucXZj23hzRl4cLsE6uWOgujiezFoCjUQHnax/lEB
Twf4MIxXg8UbZTQutcCLkxBw3FqlB55esoz6eKuhhG4GoIuqmkiPfORB06S8RkCgMTaY2pNdtHo1
sDFgvg9skwmSN54+H5CjrHytXNQaW+9IQpuMl22jxUGdiR8BllxopjsPdXfvbhlP418O64dH6rDq
jJtqCcFm7jcLe2ZPjH6HBX/fTAtPlPq3UvzQoQ6r7JJGaCZElgsgKG5mnon+YQIbVADnH2BnTIIk
uH1EkPK6KuANZmcPBAu05ZFhKEzrEZRD4rLiXcGzgtlqk6H648HND5eUsecwoFILKlTyeQGS9qpt
saXlydvzJqfHvrHNF6ydM3+x+j8kKRcw5/Lq3HI4QKCAlLr6tCR4ZEBiYnA2/mT+Q4YO286APesL
EgE8x8tVZ/Q28haXVReQBVXM2UCGstx4HryZWjkRJD7EAlBhb9un9CC+RZHu2W+X2mLwxbp0dMzm
R1yVigRGH0Mk/kKybcwhuzN9jpr3/s+6ngnwDFhtJkTXH6gmHbdNsqknqhdoSaKYHhaXnQMGVyzL
RcdrioelZUpDTAm29PD6UXRQYXxuVUe2kdY1Ga8MSzcoG3LRIr9FEQiGeIG5r+Dlserd3vpH4qJM
R+MJfhpJNxNlHvk59q9hPc07wUW6YvwgMCrMGi+TGXpMYmAkmbHD3JLMlCdlTLJKzILoCg6zZbJ+
T03YkHK5fFniOXBZ7Z2jsbaCFbCY7sCKHNrZz7Ggh8+yEH2KJUCmUivBSmsCofhYqqNNzJKM7abA
GMRWBRpPGqPi+VnuyDizCbvRvF8M4D7BJmvrL9l8Quuqb9cL35bXnz6QIlWLUZIauwND8tShplKu
ogYC8tiIc0HXzvmLwd+YDRkSoI5s6gVdn59RHVqs7Hf7S55VLmn2RNkrhYJ8Pk/sxwRHs61DgpTt
nypJKrcJakUAeFmIVuYGTy5r5yH5DfoqDGlQxv56rUSNC0DjeLTNK4B9wpwRyY6mFAYkaJDpqCra
UCAHg131+/Al/0Dt3i+NT+aKq7G3ckiIBE4DI9/U00YNyDw9Wti9uWc+oXkk1pfET3Rl6/nx6TDU
jd51q17rqxBcQay0ME9rsSz6aPCAXZcSj9Qwap90BmPq11Pg9XKkBK5gZHZa6SoQqwrwsp1k2MrK
So+NKcKQHvF+hsLj0eLbBqAnBHr4EuvnbQpAyccyGy3WDYmQKzYg4k+L9trwIFLYxwU8qNo6pa+B
xb+Wmh7MKgkZ8Ra8fbseh7WROXNy/5Z+o9V9+AHk4Rl8QOtXgfz/WPuy3daRJdsvIsB5eE2OkizL
lmRb9guxvV3mKE4iKZJff1equ8vcWWxlo849L3WADTgUyciVMa7QhAkgkSHnsf2sfYLQTPLJ5AaB
xGlf4X5D5hm7XAUNWX+oC2Hu1gEptn6kCbURWnLQb9HtNlQZdUdJNxTZpGH2TDNFloSpvtLvB8VO
0n+DYPpIxjceZtxC8n+c4kwWc9FGNJ+fwwtkvW6w1PGjejKCdDdE5OI04LlyDqGLBrGDrXsgWMND
w02yLh/s7AcwxpplGHG6SvgBzukjBIEcvP4AHqrB80OWLvn8UBl71aNzqZwryNmAnKN6iw7378Pi
nZupwVhjmQlDODT48zliF3HVOW7QcMlxl/Ircx0YI+zisgTbgYSzQifQx4okfm+rzsNbgXFHuyPS
6spx3hbTEXOJ9FRnpjhFZVmHJSTSFMHJ8wT34pHDgTsfw9OMeZCHRL3K2J1AOXgwkGtBir1W9/c/
0eLrNVeGeYRVYxykHLlk6tVgpg7rBVUiv3GAcdEdnEthnuFrJU0RisuQUqFzdYI5YFXvxndf1kHk
8aCC3o5/XF/4aGioMU2MkDDC9LLADI6mQFhLtw+4EqqCAQCRc3LUsO6IYRN7VmilqiipEEN7XU6D
YzyqBJ3HKFz9q+P70YhN7l2GXAvNyaAaedvCGTZTYz/ZJIab+zX8H3q2l9F2JpABoCiWM1mLZDr6
g/Gi06fiqE6OrsRvnmqLLc3GTBIDQedcxALYDKeIq4QMQPx0wdj5hPaCzZOIsi7wNTmIG8j90l3e
ReYYCpvrK83qYmKvN7jJnfBp8h8O6+BbW5k27/PR9+KepTAQBepuK5t6yNlc19ZtSfD0LNnPGtrZ
7tvksgMyO00GmpJEzi61hdN8zZA7R/OVN2DWzbJ933/EXft+DnjUz1xTYVCq0ttyqDOYitM42q3p
a/AUR14Vr7Kz5p3kIiTO9GPQSonlyIxbXASnp4PmymN5EjSgPLf5l3e5GQxRJ70uUhMYLyIR0K+E
x3xz+f34fUU+seauF+F9NpVxbnpBqtLzgDOsP5Q3zASpCmld8uJiAWWO/4cmFFP1n5H8BtTU3Kzt
4jP9c6hsX3A1pGoiNZD+enGxQjB69Ladr5xJnZDp+V18e37ldaUuvzozkQy+hOBsLESJQvSpBGju
34Ga3+DPf+V+SM4dZ/uE8zPmCOuLhqN1KS9m1RLBVd+Cr/sXb9GRQpMtltEp2NcqMvcOHqtpTrKJ
dlF/egz483zLWvz8feaSZa0o672Ov1+7DhhxKf1/540Ohgfv67Hsec4UYS5YgvH9PrQgCJ3JtpPt
o3W0nURb70izfUaZ/FE7Dpxe6/8FQX6UY+6a0Td5KimQqYFOmIgu9tuhYvvbJOu4Jl9f3FHwpTja
0BXYlyjh3EzmMNXsOvYhNQlsqBY+i935RUMzfIu8ZftSYQvp9Y0/J0d1+McToFumiTZsJKpu1FIz
n1FGL3lrhclEJ+DBaCwQLYglW14NDVZ+jCTzgufclkWb8zlVjljmnsXN1FuJnE5wIWH8Umq/vdhB
twkULmJq9KG+pyHzkCsttovIKUQ5+kdJFK9wsE7B26Oz/e0vVCOf3Ld3uj46JC/r9Rptgicac8C3
QKno6wssWPbjO4KcZyAA51Fctq/Z2dNDmp19hOx4Zpb4ZVsl0AA1j9j5BY4D3qpmrhzmme9EEFSJ
9BtDtW25lRUSrezK/laeyo3ucr7s4gM1U4pBnKva67WcQym4hCfscUGU/yjhAHOb1wu8SCeHJVR/
2y5zX8Ip7k19pKLAH2L6JwUs+1Hmhg8B5UQJAhu0oC3Rr5jOxnw2ddiwKgc9+d0GgTI3cbQItbNf
wyKUEUdaLmY4Zedj2iidZ9m3dzl+USPCHTO5+YD3zJoBp1YwWklWII6WNCcn9lb7VbwzCxvpqiR1
AoBiaJtyUIFKAGZ8WNMdOs+vPFd18Y3+0ZpNMopXJZayBLaFT3B1P7B31AsfFB8j0SgG0s1EX/8u
vpmJpF7t7NpMl9Qc8xGahxnx6rWYEgHOge8m2D8QaO8dt/TO+bJsyjEKY8xICBC4UX14BdIZBYq1
uEmwUwckA1+8NM9yHD9TkEEsNW1SeeqpPPQ2p4dxFwSgQeSgDwf4DQZ8sioZSs2AEFQbzyBfRE2T
mxjmQK/BAA9y6HLatRHddLnxLE8TbRcPGRgzeUQGPIgzGNTpBLydwgXavMJRxJaIgURgFqeTypxj
u+V/79w7gwGd89Xo0ZMa0jL71U4fDAyTAHWQSpUeRZAeX1bfz6ixhLbucl1GzqNpMAijhd1FFBoc
Z4b1A07yrOzpsBxmBuxCIP8ZjBsMvKSqHuFiU1kN2Zy2cmGLXxXq0VjKSDTn3wVrPybPZlGromiN
IqOP9MfFz16iLajrDuDcuRLhgZeGWXaz/n42TAY/kiI+V9cSkLUFZnmfBULRYgN2yOQQbP6lhzzT
jPF0MEg5ZgIoUWjHX7ybEOviBHnTPjz7NxnIGAZLNsuIwrCTPQ8GChboJnQQyPP49LmSGNzorrIp
dw3sH3Mxt/wfSGsekMXfcHF+MbaYnRyDHkYWZUqqxhMqPWg0AZ8QpS+G38JrMOHhrcmAh1xUuZAq
sPXN6bLtSRFUBCQyMncIdbFFYeawsA5+qJZFce5xdqMflwTOWOIKrmHZ4UPRkmp0qobo5PIAb+lr
EyePVm/fv9W3zrc74GUyCCIYVhmmI8wEWRjM9em2shFAReAkLrivVmFth6CJ9a7oopQTN7LNAC9q
BF+Cxjt8ehuuLTEg00nyOdNr3Ppx7Xm1bY3YNgxWWmGF0gX2xN1XfjnX+2NP7E7WbMKWZ0WEPSFz
uMUKnBW4cbf7N5NgG5O1+uJIo0bDHrWpYoGArpgylsAz1lt3stZPRg53UHHKrYLpLj9IdoX9lW6/
EOZwpC3dlbk0xoQnZNfK3oI0zIKQwknstxHeCTdCXUoYzsUwj9+Ulz1aOM43p0EgGZj0gvGTV/xZ
NIu5FMZKi7hIiqt283/QDZ+AeAu03igzcSvXi93Kc0mMAY51KmV9CH0a1O3aCUusMIxs065AxA/f
iFksLFDkfaulCGkm9PajZv5rrhXhGGv0W52cXqQr3WNKbocA6YtnhDxRzFOnmVMBXgyIolnXk2Mh
fXEll5N6hrTXr/z0n1kh255vSMheNPTDhX58UCain1FwpWWAlEe6sNhKND9E5sFrwB8dmRdoNvo1
Bp82HsZBTewMQGNgRDTLqdFybosbKt5YGejHDW/ZWC4pyKI/OP8hzHuYxXIft/TmOVunbQmkY/Ey
/veNnAEyo1+vHAd0sTvFVE0L0Z2Gvd0scWx8FrREqLC9XcHYK6z1f+hxON+S/u5/4tePGOZqRFbb
CWZfAL8wkYQpaXCcvdA6C88b48hhb4MqTVJr0iuIOCR6jrDoJQFDHcHB3Vdo8fGdndvtQ86unRGj
Uh8pUAjvrkfpcYZgAIM2snn0zUFaYMNLvi5OH85FUtSeiaw0bAAyc4hEFzD4Rz62indea9tuJaJE
luBdde7ruNhCOhfI3Aql7wXzeqU65rsaBLTB8+hzRPC+F/33mU7XUZ3yrqug02l6yGpiPafwlmiT
pfPF278iLT+ifxshO7OSq3omij1s/fUEyHJ0lOrBSRNgXJ6jFbXmO9Z+GzeeaaWZYqTLSU3jR0e0
d7Fd1qQJ1KOx/j4Y73TT5f9h1yVPO+Y1FTRZB/kOhE67VzDh0xRz6lSb7CE7ggyD1ye4SB88Nw7m
WY3aMilyiVrjyesPaejAzcOyIxRr376+v7mU58suyc+3YwBEvEQoDasQR0kkTg58zcCwr0cugCz6
JKYig0vagr8lMgY5Xs6D3qgmUsmgnLo+a662tlPZy31u/L2o0UwS49J1cqZGJpTCAWpvKaaNMGkk
rDBczoGqpSqUhnZRSTXQf2Zi+d6fd0yOz0Ubtiquseofq09rf31vavTzbKLP+3a/VOD7QxLjIAyN
LgiFqUHS5rTzPo/t295y//pNEOmD/ju3r0TjesYLdw0zM5IomZZOiyvMBwvFuKzLyJqOOnI1rwIp
7fpqm2BAdWvn5VBtK/+/Bx+/eOC15O+hBiaBbsZQVBEdfn8ebDKOZylTS5H2iIfrI13YS95H5/EX
9idwCdlufGAMqPwhjYH/qCqwX3zoxFuKtsQyJ9zwX5Z3IZ8RSb09yEfy27a291/No+lhPq6yQZoR
bBBq3f/MS6GPLkNxGdQBkqHfzGAGb0mvVV1xjUVUzzZb2a1VVKjhVYuQGHxbK7rChiORggmj+x8S
mY/cimMyDFh6cMyfULE1DJBkIh2MZqTx7Rl+9Ss/0bLg6/4hkbmdYy+k0RSmIi1FbhUnPFK6KqRb
uOtalzyJPyRRXJ+dZpGfJzCzZrCiHvnZ3TQ58tdbYHeBdfzCOyhTVjgbbZy8V0pdeDB0WZItsJyA
lwcm/KfgppQVhHk5DEojg9fDiKcHcKC4WN5tELyQqU2ro8jKoK2+9s13E+X6z/zN8u10sK+bAGtC
wGNsx6/V3j7vDk7PSxsu9aL/8QuZj9DH52uDZUL4hd0ahQmQ/G9hb1Pjty4I3nA0NrHNh7NKNLql
0PwEjV7Pa0hfgs8/fgTzfepMzc6xiGMCB7FGMOmKmoRnkpTrbtHz/oeRz74H84CnaWSVjVVAW0Td
/UF+Px/dl+/6kxfeL1W6/tCIebqv0wTXLoZG3dpxAqsFWzSqteHzdqMRhcSYAqy8bGuh3R8erY+l
tFtseIBBCK9GFtjcqvFS0PPH72HedjnDS6z39DM7zqf6Pn3qTkEkUBS2pMd8IM0ZbUKLk8BZivnm
UtluFOESypdcolI32/ExeZZrcLnFzpO68qOHAWkC7DSK3ZGAch99dZfNV+SMm+6TB22LQPPz1dm2
lNSI4sEy8TNGFBGRBcEO+9AbsJ8Sa9i/ODBKHfY7FsbSpF2jMrf0vBbxPuO6h6nT7wMkJrhTYcuY
NlOKiRzkLlYbobsJ8pAWzxUiRUiLD7aAOQtMWthQLiq4W5puh3VPQQbSMjDoiGVfQcGSjG62Lu0p
iMjnzosroqEn5jHPSenASa38w3rw7UcQ7dhdAg4jirA0qEfJ3rSzt39TvPrD2hgoqy7lZMU67hzw
9ITqFQaisJWM/24teJV/yGFApKwstRdDnADSQaItJJ76pSZooJxKj2e5nPdDZWAE83F5IRn0sB26
9NCNMFz+QAOqLoh9Hmgtw7Ci6KJlSrJmiIxixiCFUAsm9eo5YUqQQBDR70o/2b+5JDNBjFpXZbha
8aWhatG3L1t33nsMoLwvZqkjFJ7Tjz4M6CGZ1mphCDGd3Tre+KhsQpDVPZDfK4BuQYJ2ewvq8y03
j7BoIj+S2ZHNVDWjvu8gecCupTdsUY++UjINdo67yd3ttPiozYQxPnKng1NBsigSyO7FTgDpIW4g
NrIcuIXuhdBtfqI3C5o5UnnVx1gXAb0Ust1IaL7W3PfG58X2vNNjoE0zQk1TK0gRdnA83jFVi1YQ
dCZwnqelbM8f2rBQZjVgtKT2rhu2I/8VOuAHVitMu3YrwQm+aBdIsnt+vm+VS41xf0hlYMqUizq/
JvQMezvfmQ+dJ5/aR6d6+Racr9jn7sRdys7/IZDxrs7mWWoqAwIx3C45l23XkcN39wkQ4e4ylhYB
a2aLDIRcLoVonjUqC5tuPmrirSKSg7zrwE2dLRHK/aEWAyLilKJx/gxRldN6dHViUtsYULWIbmeu
sD8nm8lunr+nl+BQ+N8G7arhwDOV8I+ncKYsgy/YmhJbFrUfGqKVtv77ldectRT/zpW8/fvswplg
czjXLUR09m2tKAJRYcKI9HcAPkD7i0eZsuxVICVjIugUJclkrsQ504TLFfMVR33dVOS6Lf/KtueX
33GwbjPn0O0QDm5orY9zksuXYiaXuRSD0aVS1UJu/LA5NUfkapQ1Ynz7gP46zgVcyGbo8kwUcx3E
aGiSiwBRGcmP0iMq4YcvzhVfROSZCOYWZGHUVKYJEZWz3fVvhovxrkOQ+7xU2nL0NhPE3AGzFnOt
U0cE7U2AnN2ZZN8omGDWjLbXyW5jEmnfuJ2THV23wiyzJzxfEQGTF16779JVUCRdNBTYDHatMAmw
xIjFUNMnmqepMlupicP1TuihsbdNkWUEKhL+o7LU4Jcsiy5ia9Lb5u3D3g3R79r49vfzFf0ZGFvl
fEOeOOZoFa1Mx7GEuIw4Hx8T2flg083J40vAbaZZjM7mqjFAIowCHvELVQ3h4fa0O3qg7/XDQAVT
BvLKXP9r8Wv9HCUbl+XIiZpa/l9HqdvDGc4QgtBj5A/uOgHHVMxLM9zCnjsfjw3BciWc0iwycL8T
onxm01qQ3AQLoNfmZu36GEn7izyE5HFNKFuNrq+fHWS5vvQ96LV+RWC5cDhfdwkEZifOhmmy2Qi1
RE9cPLvNZeP7+xh8pL/f7RFdgt92K3v/avBUn8tk3BphVFItv+AMNqdTjPwpeXtcy0HIXSi+5KTN
5TBYaih6FKEdDHfxGBG6asm1Unvl+wT9ygLcejv9C6hacxlYlt5+RUb3hCTRzKXO6NejcIbNBCHC
BwHcreQEOjHMzJUDGWobdQTeJ1zyEufiKAjPnsZzj/ficoE4uDX9w5DaaWA/hxiGWt23leXL8qMW
c5yhUZb9hZqKsT+gmw5zh/f//uLbN1eEeZDkME9ApSRAEWeQ7fgg+fpprX5ivXUQ7bgjQote71wc
8zhFraynJr382H2ZO06lBqMX2e7ovderdfsRcIeQlzj0YPg/J8hA6Tm9mujnh4KoqhYOFoxgywkl
A/SfKDu5TUu5V2K6HdFd3tku34Uf0QyyjnIWyWYeS8fX0ccDifVw2ZXoPNPnmAjbU92U5kUpKxxp
e7g6oDhANZwTEy3GsrMzNKiiM2uvL9dqnLBIAi4FJSEEhbJNR/L25gMoCLD969cBG1m/uN9uqUA9
/3ZsK7XSJ+OAjdk4QKdzBXw5pJh8niO9VOn8QwoDHcUka01fwEJenY88JVjHGj2J5EUkKPRHDt2/
w3M46V/854P0t2GwNa3BHCqlsXCeXUMkEq6mM20sQLobBcJvzsdbTKwoYOZHEUBFGwhL+JJOjV4P
2lk6dqPtiC8SLa48lk+26fGI2ZZaI/W5KAZM+raVe93KJfrIOGK0SjB653a79Si53L6oRQSeqcUg
iSnnLRj6C9jGycncJlBsB4xUHHd90Q+bCWHAQ78OV/nSQYhj1kT8rQeH8xsHgOlL8Q9bmIlgQKJX
qynPGnyeK2whiNzjhdS2uTI+JHvd6lwCkZunekcee5eLAnT4ChJ7x83FxaRy1eM604HXLiKvoY9O
eFJ87vcoOTqpp4EdSD8mJ0wardZuvdJL0q3g8HI7NxaR8ucQ2Iuun4uq08ZUOlYmya7BNNnIuozk
Wz9z3lOeiRrMZbdqDTYqwEQL2YktDB8G8XOwflnXFeHSmdFPd++oGSdByzvjnIw4apoi2G5XKfij
euI/PLyv11ziu6VOr/nlY8cnEmE6I6sJadshIVhjl9rqKXzjsXItBumKZigI00FNoMvsleiiVunS
EvZqR4+KU/vhStkXwbBX6T7NBvEdqirIsitfGdFf7l+W5YdoJpy5LEna66Fa1BLcBzDGbne6vYOb
uW+R5mncwaY13MBR9/8Kr3/EshwJVS7VLRbdSEetCorg0R4iW92g+E73BvyrMuHsgG91rdljO4RS
q4TYe45Kwuu290qCzTpW7yAVvuFyVy1aqK4i3wLKMbR2MOepKeAOCMeGArYnu7qN2G+PndqX1frw
De7J+19v+SX6kcYeYyKHVXceLxLyLLR0E62HTzrImFUOqs0cWYvIPZPFuCzW2aomTYFm220aOfrV
VWW0WtbeS/txyLDxwec9FYtdE5ia/p+zZHlk0yYstKmBdgrpvUK2H9ZgDHUHV7ZQx3C+psN9DTmf
7tZOMjOTtKnCclKu0tG7+kWgegeRsziX+7kY+ErO2STkV0hoBGd8akHZmWE5xmrDmy1bxuTZyTFB
ThGnqtIVODkHGavERSkRw3LoqebzTVNw+gcizyQxDkp7wYS7dhkk5FVODg0RjxI51i+lvTIf/F+2
ne2CQ+4e4PbxujGWcXMmmvVXOu2aydcWSm4+th/ecawJlqQROw9iIt7WlQc82OLdAQaqp+xchWoL
bXGummSLNUleig2dET+MLTmk6+6z/LxvlYs5+PktYBAlloxYqSzIFH2ExmhiurrJ1mpswbcv1Tq3
+fmkRUfw52DZfFKnXAsj1mCmr+BeiW10VU9+vbp8mrx47nal7lgPm0dKm/85T60EdwGS/R5F59f+
Hb0r28Kz9tr+r/0RC+O6lyEQYrSRlCv9ikIOL7CkZnrvh9Ajmd19uWzVZpCoLWH2v9nlXgFGttPt
o1LWSFT8OV+Vc29Y+gkjapoyT3FDW/R3ex/tyiIXZLA3V3ga3lr/RMGKI3ExRJp9VQZ88qZLLGXo
6E2VdthdO94aldQjVpHzwluFd5wM/siX2BLNCbJqt/Eoz/6peBhtE3S3JcGoleSDg+t9cN03XwUj
DCYwsOsSVRDLcTa8g+YZMwNQmqzqehzh+hQP1MY+L7a+a3BhuaEa1emeCTFwJKFR+hxa0Bnc4KoP
1juQZqVvFd7IwrX/U3tlgKgNJQm7vCEsze3txvusNbuqfPPRQe9iaif/hrRYn4GQyoBQSan3dBHm
uoF3iIAqIZaNFzIIkea5b6c3d/fOObLL76rLqGplQl+UV6dcx7tLitmg1WpXYAm3oJHWt+EkbnI7
3oIwMd9+cXsnb0sL7v0CxtOJzmGq692IZ9rbbrBIY7u72J8JydYryrPt5sG6IrL3/nLgziZxXBCN
gaHoPJhFHwGGtg66Ni9vvAdsiYxj/h1v/z7DubCXsJVR6vEde2+LjibFq7zy5Wq5lov+GkRth+tn
Ydu9v0ajoP+7t5/2T2e/Q9/iSwymF/A4+JMv7h57F8uMczt4Ha7+8HTfAhZTmtiwqNNoCO3eInNl
k0trCPUoUqQSAoy55qvBuWSOlnhCTq4r63XdYJPy5pmX2Fksz84FM1d46GOrlaKbYPFZI0VCMBZw
2oojRvTX3btYbzGAzQPLRa9wLpW5y3WUW1INSpojUnKn3fa8zyJbOqPnSuVcrUW3cC6JucXnpNXB
p0MlWeiGVu2itXuc5Vpxpa3xfv8rLnYLzoSxTTOgRe7UMoOwDQZVotrLPuKdfjzHTreySwNvTu0G
WHd0dh7dR8VeF26Ai60bhPfu0Vole5vnv4O5zWKMwLtsqNJN7Aj7fCR2taZcN/f1XYyk53KYuytF
RT2crQn6Ythot6vtPRYJ+YbtkjXeNjrFm9q8KuoSXsxlMrmXri37uJ6g29DZn16KLDzaetfn1r6v
G89Ebz0pM9io1ey/TXTTHhT/HYxxz6bNe6mpA3LvQzFOwzmdIh0fCwdo7bbbDBO76OuMLdr8+MUv
39HPcU8aAzJpX9Z6HEJaiO3zqb1e9/6vav3Msb4lN2/+gRhEsZK+LdpIko5ythL2KM1OsR0KvLng
pTESfS6GgRCts+S+MKntvaJLZ4cundWePL1hhTiGaQ8bPp8w71sxSDINUnpJc/qtNq3jaKAHeEEX
7q72Yg1dmtysypLvOtOP7UcYrnmOOWGIA9eO5RUbNNJjhQf6BDh2vuTD6TpmY3RNlSWN9T2kSYsl
BQR0x3IKDJrGTe3p8xo7L2tUs1P4HtwMzpKnPJfIoFMrlUJcSgq8xk0TkkhA7R7BJDJhz8/Cw33t
Fm1xphwLUFU8dd2VGglOUS1sDYf4el/EIh7NRDB41Oi9ALJ4WToKHam32ht4WTo78dC4fF/O8ks2
E0TtcwZIxSTmadJDl6vt5E+l3TSETltuuNxdPItgQKmNYqMPE3yfTR8SeNnrRyxuzXbPB8oxwy3B
LNr5TC0GlARFaNNBUPFWGb+rdwl8/mfJyUQHyRMuux7P8hhoiuO+VY2bOWy8j91EapgDSrcYgudG
Dzy1GHiqxdLCGDwOsXLAZTM5pW+8CGvABK8yR2/LP0B9dn4MLIng9y3NVqMZw21/lPZr2XmhL+99
61vMPM0urc60R5VV0phJATFIKKv+afvxsVuhWR9rHB9clAJf7E3s3xe52FUwF8ngRJ8JRS9msAzw
BG4bhLKyGzde+ripUoJg6D88SJ3BiqvZdIolQtzrSSDqCmV9tErcV4kDR2x/SWzUQyulEBGn5PqX
iHYFu5d5FrH8MqJUa9DJW0OzGESKxvNVzkDYiogq9PE2rrzVX0+J7eNhBEWPjR2P/PzZosc5k8mA
E5biqW0c6bjFGBL66B/GRwEM7Tzf7+Z0/dPYf1RjoGloBzmuL1QM3ah+dSdSeZ2CDjq0zfC6WigY
3JPFANO5ufbmGdHDEVzq0j4ka27Qt2wOP9owcJTIjSbFtUGhD7HJaVu72yEGJ6uyVU/nXeV/B3wv
Zhncf2QyuIS1MQ3ox6EV0o2nRiZtTAw3/xVV5IB8NedtXMbbH2EMNk1yq8dtDgWpsG2yun+bFtPE
+t9Gp7MLuYfumqaZAl0M7xNdxfv9qghoNhwtcCVWZtkccYvu80wcg0eVqV7DSYM4Ad7E6epWh3zT
vILxw+EIWoJ0A8VRSqGroo+RsQvxGhf5iDYIDHs64fvT2QFVC6bbOFKWXqi5FMYSBjTUZ+cOUlBK
sJDUV4mruFgxxtFmsTV0LocxgjSvr8pYQ85tDQgoKY4rtIZiKvTXLyyJ5vVFLvZpzsSxD1UmT2BR
P0McGFocL4I/cfR2BunQPLIdn9GsYJAd7eon+8v7+FRp5MkdHxrsocTgaFBsn+s3sOLcP+rFJMv8
NzGWc8aW3Tq+0A86ONsj5rAJNmyiWweIDMrKL+uBc+/UJeyaC2TeMm0wMgU1dhneh+xnI1E/4B2c
v1FhuLrbHUm2+9LOveNqvwcb+mCnr8jxaTYIts8WejpdyXUL8mijdsbjcltChPkPY96mShsEuSnx
w14btIFYfFa6JXybC2AeorHoym6o6FF724udi0Tx/4v/TnrnvUaL6Y+5LOY16q2huIj0nqJbFMNt
yIAUzuoIWlTx/Xf6pmMdeoWh7Nc65PV+8U6R/vssFFDb66D11MYV7NO2HnP3vr0uZiPnijEAJJ/z
+DLevtLm9BFjn+7ecB9grSm2aPPTEsufzLJkC9vEMGTOaNOLXTsWmNk4bsAP9/FROGAkcS3/7GDq
lAN6Sy+uYfyIYhQDbWw8aAVEif7r9lM9Zh4H7RYbaOYSGFSdtBYjwzkkVIfeRes7JQPgfJ1l4P5R
ggFUi5KrGxFEOPQ2YzPlCm0z/JbQRZd/pgrbEzpMlaqkVk+tzPPG7THe/UV+074jDFV+j0GQ+rzP
878A5d+qsX1lE/hbBnHq8Facth748oBQ/hMcVzpZxstDLFZd5voxIBnKZq8PEvQDqcGxfI5ItM5j
9JoTVOh87LCzD1VNvkFaLTzR5t4vji0uZhjn8hkspGMo6SRD/uijjwBQhd5N+Oa8F5GaA+vHzsUw
iGhorRFOLcwFgxkXEm1bWsXg2OT/AoU/H46BwtwEU0BaQxckJ7AemGQdCAFTcvacym/t9TfmvJ6/
EzC7c+7Ckk82V47BjgoedNOVkAtzAfKa730gfl4+eWJ4Z8jgxjj8DyBuHPP5ZJFt96sN1Ba9Yim+
GlhjfdrTwtFtKaaa68ZAyVka4lxOoBsI67fYoFaS+BdPMd75MVii62FWVfQJK0n+pKIucZus4lnH
sjvyt3WwVLta02SdqcAEYeeat/rM1miinx7ghFk2rne8f1zb3UbdyBuMDHBOkaMhS72rF5oAxAek
bDxpE60tu/YSbwOaPI6c5Tf5R0cGTVDAlTtpwkluUF8cWnIVaGuDgwwT6A8/zy1q1Pwld4uDCTMb
YUl4J2sQRauDdpTxCh1BN5I5LJTCdMLvJ//h3Y3d22zChRs+cK4EO2cpVtqIgjE912FyvBUa/sCY
cBCeaLs72Ia5NXLed2QQJrtOo1EqOF80TGAppxJg4fTFRtP7O+XZjzz0W2HZ7v2PynuPWJreXDYq
5BygJIZXQeGHt/b4lw+6kwcXM+O8I12UZkqiqSmqhDhTVxm3zkrPQphRFbeTh8QNegBI7bxp/hoa
ohmWcLRbOtK5vH8caWuqOQ1LwGK2RkrvQo5o2HZGhWj2o+itbUzSWWhP4WVWlrwwjOcasqZQj09j
wiE5r+J+xPJaGK3XfRhoG694137JOucimNuopXUiKRcJ1uk4u8+rd+CA86JzNBfAPt6TFclaDgHI
RFHXH80SiGoxDuRiBAO7aDjylhB0Lo4xDaHs61ZIcGRmQ/oIHeB/cQQsdp7OJTDG0GnxgGkISEAt
F/W0T3KmHhAI4O4bHVcO82KDSqoPux5yEG+fwHoY20ffeIbrgwF7jij6k1nPZ64S82rHyZgj+XRT
yQEw5p7kg/EMV4mX51oMmOaSmKe6a+oYyzonCk7o4ZMuoNdWW4r8MVmDldXhM5UvOQdziczDbRp9
2SDVgc9VE/UIh47/onGuKZtJKdsqzrQrRHS0bQ6+I7xx5JHf0Lnw/P16/1tx7JvdCVRUtZIayYAD
HN048UyJu2WXgwhs7r1sRqu4Um3A65CC22cd2DxK/MVU1+yjsACeF+emhoHThMDppNuqfSTAhAc3
OT5i5yzX7BYz/XN5zJ1Vuywze4oKzkk6id8laVY7NHKeffVqT5i+CdalRF7qmDwfvrg2v/x6/I3i
bNiuXSZ1uo5UuHPFAhxKe8e7wEs+1Vw/9gIP9ZjLIq4VJgsu+wtWtRfk/PQYYFEmmoA5JshDJp25
xP0YjnIeUws5bQfw23lH09n7ZPBfvjh+xWKWYK4Yc3svVYGdnArMHRTZSnD5rb1/3b9Pi47hTAIb
vE89eOexORfKbPEAKkFCMLR62NPBDFT10djmH65YJbnhFT45mMtG8IU2TJOU4hAT/5nbK8jDWXbE
S1L6rBY7/PVXR/u9iVdI56JY1x9Vzc5zcIYh38ItOv0vbtnfhs5Oe8V5aGpCdAN3JKiwFwJsmp+R
+w52j1+ufVnxnkgOFrKDnQr4mwcjpa5F85Q8HXikvDyUYme8MslocvSxUDsv8dBn7jm4kC1JIqJE
RO1But1leI15t5l7jszLX2XZoIA8gJokdvhOQezQtcS/sEo1eEZjy394ndmtOWI/nPWpwg2Ao7H1
JOdYY5uqhj3IK0DVFw+qOI8luygn1K5ancq3+6Z524/4K3rOnrJjuQJW/X+4CAyAVLocneuBinPg
rZ22r6J/srxUsqOShHvUixKs7rsPKbzLx0bxRhNO4Nm8oTFSIN5u76tH312vb/NrXE4wzvPCxu21
mShjYUDDK3pOTtttiCps6QZW6j7zlghwXAOTCRbqc9tOqnL7duFT+YA4nVf2WCxcz+CYjdN7s0RF
nsYjoNxG1Apa6neUfg7IpvPelsW05lwUEypk57oa1QLXDC1PoLBCkIw8aoRNkk/mAyEP71g2gZUn
WHhCt6vwSGd44GIyLgmabeNIlqAoiAq83GkC37ddNBAhlKCNB5xo4kY/e8fFZwP0Xkt7LRshrrOR
MUaOGvtvB4IJxCefvD0Uv+B3Hca3Q/5cUXpz7kDWIrnA/LAZDyU/G/pgGJCfkQINKqoTJuQb3jhH
T57DwG7RARtKIggKxU6Uns9ujFZ0Xp6Ya6MMpoy6YGBVDbVR+PpToPgvaKxwuI84zzVhl+JIyDkm
Ug05jXdCbwUCwGOOQm3o7FctUR2C2qPt2kEm2LysAM9cLCbz0IM1csoUiD7RNhXvc4VNUngVhoCu
5/SH59DzdTJg8cSD/Yi5AHLZCA9f+ZVwUy9LNZyZ3VgM5IC9LGvy/mY3SCz1K0zprI402wNehfdH
DaM61Fw5AM6JGdnGIEGRKksuITRetY6TrJvvNZi/7wvhuOwWgz6DqaupQi+E8/EW3P/TiwWT+aEx
2CK1RpKFNOfibYfVLkKLFrqZQpcjhgdhFuOn9IIcXiwNYl63GnI7uwFB3O+nB5APoQHX4ZwXL5Fk
MQjShlPTGPSjbBDEeR/b63632mOoU/AfW3vwwQjEMQPu/WPinNH8f6R92W7ruLbtFwlQ37xSjS23
aezEyYuQrKyolyzJkix9/R30xT3LprXNg32rdhVqYwGeIjk5OdsxUj2tLqkrDK/W/uigxIuWDHKc
u2jF7VzF3mP+nqJXcc6P3q4HxtpiDMyoikMq1lQ3Oqd7H6Hk4BDnre6xEINtCgr0/7e6ZbbCC+jt
cLsBmvDy9Od98Gxb+OA+uJOeCka2YedN5G3ZxkGzObeARxFgVE6oJDZk+wJ0oBkCrSOhHL9AAnvj
dYdP6+iVTCb92A59EQRJIO8KXxxnm2H1AdgCt3SaLXXHXl+BO8NrdJ6Oj69kqrfp6Tjrz4rVQqYT
+etjZ49E/ZEWJXBhKWMbxVTk6MukvboSyNz3oG+x6aNFXcBQJTIqwAG4zOzHUiYD1ishzG1PQgXY
TjKEqLb4FLz8V1HI1c8z19so9SIxdfw8RT1y0tHtdufvIVlRLMW9Xe8pMcHjBU1CEZlXIpn7rfS5
EJ8UiMToaUba8fDHtou14QOixK6P3jNXG+ka7u71lUDmXqdWW0dyHCqgu/6Z/779Vw3pVwticxnG
ONSqGEPxlnAXGtAylvbsQ3aQy507PHWYdp//LYZNYNRpKIJFD7c5Jb0NthB09WyR+NTRQ/sEv+Tr
C2IXlCyK1wnPu9NsciMSokYRJEheHtAmRttu/CeyMslHiBlEHmDVdDR+tU7GgmBUrTlrIg4NeKWA
hwShLJjMnvTd7IRpMbBBht/crZ00zVciGQNS1wqA6EQdC1xi5n3bvWZOM4scOSESIlbAd6S0kueg
r4T3KHAuOZvyqM1SyVBwkwGi87ZeR0/rdO7B5UTjjDNbGbOVDf55EEHOeWkBzs0wGOMSpqlepjmu
4veOJuBO68dXnXuIjHVR41OdFfTpWaOz0POAGjB7IrQGBS44nqcy7X5dHR9jVwwzj8Oih8YsP5tn
yy6fQPfIG9n/D5cAXiJQxixVvAwFXLW2jXEiJYqUKljRJ+LHEUrpP+EtXSQgjnkGwR3PFZ8Oe9R/
EpkzkhqAWwxU4jLzPzsfU0JwvLo1LRPx0gDTzt6VLOa86rjFWP4JsjBF4XwiJ+W9wLL8AbBl5mK2
+vnn57GCTAJ1YQzgf7aTObNAlYqw0hOYZue7fcHIS946IbDBqjN4LHwi+2RFzu4XeMznr6if/0Yk
e6ahx3x8SgneKE4cS8XdvxT/Pod5Kaz+qEppg/U76XzoSe7nrw4vm/Mf9PR/hFwuzZUKnaoiQMct
1lym8+O7VntkjunNNzQlPN5czmIuqnwlB5zExmkssRjtG+xplGRA49ityZmvq+O76NOViKNah3mY
Rwry3Vs9oYOuC6cn8w5po8drmU5k/FOUS6npSlKeFdF4LLBpKP7jb7S3I8aSesfheSfT3vK/01Fv
vcgOtNtJdISgpfAavQYtUJDn4etzLBIe1v9/eMr/iWL8x+M5k9M4ocq/vvR9DzaWhZSY6H7m+2wZ
7pAV6jEukG3QQ5LwbDNdyANdlxm70rdmHohNTK/ewfv0fGC60EiSoPN9QZHpKGQoT1+m37l/K2bs
S2eEzWhQma39pi8aNHQt4K4IT8sf7iTJf3h7/sliTEs5tFWSHqGbS9q36wloEvVnQKZzEUACLZ+z
NN5lYyxHX/XVkFiQ5kQBkZ5Pb/NfngPGMxwstJgmma0cYnh+t6QNMWiuBVnbcZkBzUTl2Q6uLCYT
pZXieD5L9GavPd2uE3Cqhp6w48VQvPeUBRQbToF+1C+nBPZtfbb+/CY7jEl/fPQOoKp4p8RdFuNV
WkORR3pKlV6Ci2ciNkQTEe1OeGyuJvFKrgzjJdF3Za5aK8oK8fKQHNZH//NbIIjx4dBhmGmGwQqU
5gDecbQHtNPycs6TPp1mgkZQ1ETAFzJL1BTYY0UtFQQIjTuit4PzrFBNvrMbV7/PGEhdOSt5M2Rw
zC1EIIDkOBHxZ+CN5UxnlK/EMMZRhQ0ONLqMNzjDxhqJcgTXj09pcoLTvJLBmMDOjIMmtbAUkFt4
tHaKDrpuacZA80/W0ezocEfqJg3glUTGAJ7TMABZeEEPR56dHNSprBQJ3cssJ+8lowfx6KAYAxi3
JyNJrVxBHrt26EmdV3UGOsk5UFp4O0l36pEsxvyZY5j3qoqdbCHH8SJHR+kUYRrvzeQo30Vrru4V
ZZ0YVVDE7pKj0+xe0TvK4//kKd7FE7kSoR0Loz/mEPGGUnq170g22JXpca0553gupupKjpxWvZmE
kDPMlgd99pkvhDMp0DxS8TZt2nn6p3UXN+5KlGXWeRloOB3gRILg0oVX0RPa7cvN+02mxK4k0UVf
ScoCocpbE5Iq9+BsL/jZlyFsFx6uvXzjVWGnn48reYyVGJtglLojNlG5MOquMWvyYthPJzBJfGCM
ACxovKTfpH94JZGxGWk1nk+gjFF28ZsuYDYNjVPP1i5/T8l/9zZeiWKMRZmBZaBRsJkp9XgN8Hih
hROzNKjCYDKPcj5z7OGkE3MlkLEYVRnEg6BDoDjTP5frrYeC17hp/oAR9X/RI3C/kybwPGTVAqWJ
LKtsHNQFVqBhLBvuTJ7OR88g6nNUOZ28OOWO+c5Z2r3huBXG+DN93amdlFa41YDtPjtI7ICvwXpG
zQR/cV7IiUz0rTC68qtbYAldlYP5CsIout64qiMSOT46m5qWloR44u6N76045sWvGrXuxh7imnp1
cgZbXlSUQdgx1qvYRvf0mTK5OJwNvXczboUyNy8q4jw7AyQLvX0IWXoLtGjN4AEzCtx5o8D1R+8N
y6045tpJiWBJfVtDWQD+pZPiS0RH3/zxmng6wty3ou7isC9aGK/e8YCyqT6J4LWz7cdSJhI6t0th
btlQA+5fNbAUTACLdlq4ZYiJiGGrtnYrwRPgqQc9/tu3+VYe8zYbZnLShQbyHGW7rnepQMY1ElVc
88FRQzY8GUaA99Ty5Yjyv/Wep3D3xulmGSxk9BFv/6hXOB3MC2P8TsTNgkvzB3BwqptHLwZHHke/
2cBEwCTNeKS7tn6LvyKvfyp41pZzLhck1isr0YVpIx1bLAhj38tkp/aOLnjZ2xERPw8JbcLTvd08
5l0WtNjIRxOy3taOgGa6wO8w/nYh/+Ls24T/dCuKMQxGBFQFM8DGCRYBy1j7FEEOL00zkTi8lcLY
gygv1VNpQsrb+tC+fQ6uRcbjonVqnUZ0r66tkw/QdmyEj+V6KWzXS8euthRbZO78Fy7B7bcwdkOP
yx694VTxY520s7+pr2QESHq8MsFEuu1WEGM5UjEz23HAi0kZrZ0+8Q3bMuxCJw63FYVjCy/0y1fK
2UpJ2JzCDslDsnSOHTFXw5+UN6XCeyhVavWvpIyNpCp9T9USw5+OObNAabjdkdks0dED/MYxvPfB
1832sdDGRR2AoVzEOR3OoauRegXMxRCNV6723EVrfkGCXqoHhpelwGpkjEBEJfYQLc5RtVihzGnY
jvRkYQCNc+smMve3a2N8ALGSGzGjO4lHJfhEExYgjIGA9DIDQYm/QtMO97XkvWMqY1OMNjiFVY/l
OTDH2zXJ171vc31Sjh1WGXMSNpUZnEZIAY/7Ih8IslGnnBBhr81gKVEB4JlljqehMpalGQYr6xRo
ybh9M58r1JBabo5mIiK7PS7GZNRReQr6vqGe9sEZkYo6AwtpnUbuY5XnbR5jMMZCDk+9Ra0kYA6X
BefXeaaehSDOj1Etdh1Wkb+VOjEX8dFuTB9UzaVnfVjzx2vhSWORAAvwYltafdmzzhHfLE/+aWUi
zxs+gxfn5rITgGDvMixFgShKCo06mCeuG6/6wEvGy9ZNTKbfaAKLL9wOdawBrl/Z6SjmH/QaSEsW
2aL81BA/XIivdeGeZxWuL9CWOJ4hz2iw0MNVoTfKcMR7oqD+sAY5BhqtYoQq+doAwEWLVnuZ7O0W
0FXFmmOMOe+LxhgPuUjbNKdPWXZy1dHeCXZmOtrIDVN4J8mYDymAS9rWkENBDMbIQVyUeUgmwsXi
rEiihuGBudcYwyE145ArIL1CK83b2sLU6Iu2GT+RBQtRE+NmwnjOAIvCJHdnhJk0AEO3wvr4bZJX
KoVbfuatijEhpqHmuahBTG+/HYyt58hu37qoEo2uOz9pvOCI/tyjTWSClVouh1SnseybJsG/X45H
Is4A2nAGu1Y9t4FnMJ8bXH5Qnj1mZwnDTM27QaabGXXkGNiAEEmdX4xGOI+N2LRBBuadIgM3S2S7
/9LynNR9OsA5bin4j/CsNjbnVv+HtfyTwaQ6Oktqh+jUU+O1PL+7yD0Q/ujb9P39J4RJcVRmXp/H
AEIOtD2zsf3cRjfQBq1AiwIsvDzbT6/pvVr8E8e4N0baK2IzwAtYrkExuLYbh9L98raOJ4UxSrpe
KPoIOLDd21EkAbjCHh/+RPWJ2vp/q2CMUXeSzVSq8fspWI8UR9pg1A1NPRwxl8rto81iDFFVdufg
fL4oQPNleSPGi/AXuj9PP5ZdbKqY9Ct7ACULpcf7TfacVU47UP9Wyfg2g5EHat1CvLcFy+4M5Mjc
tC/voBijFBcAilY1usIDHmh0CG93QG17CoGu94E9fV2At+KXd68m43VwgYmajOurszZCSNX+dDJG
hEQRSVbpJvsQ/6rb1i/cFENNr8mc11ioTCwTLQ+mLAFwX5XR5olbcRUemRra1eWqluGKYsYo85EC
/gxre5uhYBVutr60fBFsECOt3nXwkh1JFoIEoV01q42772avvA2YeAo0URVFSTQ08CxqzK5nuSYa
4SmEu3CyD6OTRMQCyOURZHbgvQbbWz8/J46+CXhvwsTGaxJ23VJlDSQlbO/H6dxlYVVaOO1t9dm9
BythsfhVEqI9cazz1Jt6I4kxABgnD8djBEm1B4rvZGe5KcB+gW3YEtOuvccXZcr1Q5u+ZknYUcwc
GcxbV2aViscAWpxi0mldFW4nkzFEEKygVeGls1W0uzfjRlifddLN9qgzcOd2Jt4jtA2IAHEErYOq
aMwnDOH5XKuBAPdoIW++z/NTTOI5nDFDnOU+YKLBNjlue541py8QY6CwaFMWFWDDiNJlku9Kr8U+
zQUjkKwdspFut5T9yo+I/P7Mu0AT7O2mJYH0DZsrijC8jCnKhUQvzpUCQc4AYtDqS6TV1votI1sd
szUjEUj+1eG/lLUU2e9JjKy5shApBoNpEOmJZ7gmep9vP4i5QolkFadMkK1d44abdebFi8b+DOcC
MTZZRrpN4paYhuf1adFfvdvvq21gTjnoo0ALRWxDFhPrJV1Bo195ZzphHK62WhcZr8NsraaRQs3a
LRO/dQfL7nrP2qik2QG3sXAoY/0iKXmm4fHKdLbZoQhTTa2OOj1gedF/KU7fkMTLbU0H1bliu/qh
dLiJJJ5QxkpEfSYkY46lOrUvgJFxQzGFHtuGe/fKEtGlYaq6quKmsOAFZ8xHnsoqDXYH0d3tIhsJ
xQOv3/kC93CrFrdCmNuho0XKOtYQ8nbY/vW8pWnT6T2MIksdyeflbO1hMhltu1sfM2DhPNo+gdMT
s31fm81GWeRPcJKfQSVMFovYA1sDiOR5MdUly/7oE+lRXFmKMAYBRaDhEx10pH5/07HeDlOjhx5T
xbvZZoEmg3GxkOzRxYT2IgTE0+NzmHDZsEeaaVomDLUGtOrbDxjjUJPrOgiQpB+9riPafJz3H8eB
ZPNyK3zwar4TQeSNPBZoJKyUU9l3VoAXqPDjhgBmSXSrRWVbdrQJP47k/FbbMufyTniMlmgBUdNQ
NNDWY623q4yro3kuykKlQ16Ukku1gUcDGFiAg3yscNp7FIB5ZzvRoIdHAK86mn/RqgTP+FZo2GRB
0sS9uoNbIznoj0K1uXKC7earJ6XbugZexdevx+c5MWF5K5TxjfUiCiTgk6owGFBq8IGBh/Fv4Pje
+rAEmNTPTzl3+m5egXlpsQDt0rOeE+tInt8ef8fUOd8snrl7piB1wqnCd6gUwLRcZE78HD4HTz4Z
DoWrv6vfwu6xyHurdbty5irJwPUakqpVd+BQ+jyCmt6vQ4/nIlJFYe7rzbKY6xImcpOVGoQ41vZT
//syZsAnQer5+fFa7t2Wm7WwrQNRUxjnWu7UnTmLti9PykL4eSyAp5xs8/QQH41AtCBh3IqfJ4RP
ioMGWbTHqs7qvOgPGWAoeo6xmWgIxrJA027IpiWLBouskQ55KYzZgN3D5CNacilR9npHBDr7snwB
cdHM1uxXcQn4hAIEiIrPWfTktl7JZ26koAK+PtfO9HLkFK+PjudXNgCh87Wf2k/vdGRws3+NFpGL
XBPnTCfwG25Xz1zNPGyLOEmx+u4Qf+kL3Mzz/ExeYHPdp/dV6W8wdxzxindTpu9mz5mLiIAGf0z3
nM5TOd5Wm+98XUArNDCFKVb74nf4pjsO5Edu7nfytlztN3MllaHRixZoCLSIGSKB/pa9+mR8dt38
6UtdURgc2/pvqoi3+8zcUVUxOmM0cMqN6xXODsYPgLLE/TB4+jxR3oMkQ5RUODLIdbETY7oVJ0Vo
SjhRXJ9vaenPQMeBuVqgeM5jZyC8mv0E4NStQBpJXrkLZRwaJ2mEQMCOAC7Qhw69ACRJd4Dnjlx2
MStshHLcHOmkab1aJ+MQlijyoVcVYlGVXR89SfWzjbz6MXbL5+yT9vDz0ohTftHNzjI31Rjz0gAB
rYqqGFDk03k16+bn99K2Xv6i5g4ISOJ+7ff1OsUuW/6ztjV8081cdcMx+NPX52rpzKWVTxE4InJ8
SIo68drr/DMok2An49VqpYCUcVE6qMeL/4vqxfQTeiWaublVoueSlkJ05b6hCwRtwuWsHuCPisDr
4dmJidTArWoxt0YGEVB5PIpY6Gh3BUyT+PqxaNCv80zT+xz3n7c2FstGi4DoFAQjFHkNh9wkHVLF
6BmnHeOYSedY3okuypu1sVg2Zg3SDaWGHTLX1QI4AoTM0K+OcQmKmlq4sWNwXpqJWt6tRMbhLKM0
jdMTJGrIhH56s9SfP37LeLaHRbRpxlNuZj0kHB1Pm4dE2lBCWwQIcEZ4mZzpp+ufKpqMAYgVrVa0
AsfVOeaiIbLt7C5P9hPoBoVZNs89wREcHk7ptL9wJZaxApGVJ7KUQixFYKbIX3BRPN90CPlDVr2D
4Agsh97PnNfuzbv1LKxNphhmNpQQ/HagzAKeJ+HSl3sB2OR/Vi7isMWr4BR2Zic2T1fvk4G3msPc
+uSUNb3aQzTgpp90W6KwprDvK/T7uIA7e0X65NnkscRTK3bn1l5tNPNQ54OZIFEHoSJt2sfZ7gBh
7M8Ax7KR0R7AUV3eEhlTk0RpZqktTM1yqfc2wJDmtKTCBbqZim2vHxEW6Oak1WYambK6iz6iV/lH
RzFA+AB/AhdQ99LH82D/WFybswWOWzFVoC/RStumG0zvrdu3eiU53z5gz07k5QVP1mojY9hzoxN4
2CvXmH0EpI7pbHn6/f+3wyy8TRL20tjS+yq7EsCnCFB2gJms2JGrvjwWNVFjv9FXFtTmBE4yHQjN
1JIDHUD88vwzISS2oa57QDdCXX95V+S+AHMrkrFGHRoXMrHQEEYcvWyrnTaij8LcHAhTltMvAQaP
irT1IayanDxe7KXl59E5MwYpSUKtzk5YbAoGc4OI9klwXryd4rSzKiBoVEMDHk12o90L92jpLF/n
r/bHxzu8hdH+AKML7ypRgY8+iHFPIrWqo6OIV0AHe9W3gGDCl2YdCBvmvy35ebx6nlPGZptN8dhE
Q4N9TwF12rpIUXlAW/HjmZQT+c8HHYgxVsgvgGL3C2lDGMrHH8BbLGOl9ChtiyFR8ah+/0m5/I4S
ZysZq9QopdKD1UPdJbi2BAhAgE1zHy+A47+Dn/3Wfz+Ppxj8GrB8Wrj0wNIwAvU/stEfLaAmIpC+
nSEuOr2A+7qy5iIp9pyrQ3foTl0s0dBFVN0APU734Cp+EIM2jBPLwmUtVtq3+ge4JBwJ057dlQgm
RBG6wIiUEUoi2roturOn93cJYHuU59HhOq2TAf2VMEb96yhpAik3VYzHHChUCJ3xfdmDMZsLt8vb
OeZZFs+nUG8GLGsZF864VJ3RdByun8VbD6PhBXgDs0gyqMNzQNv3GSxq32cXI8Sx89vPLQA+vJn2
Y52cdiQtA2G6roDu7FJjutaJxIIxVSMN7fNOtsVVhin97Zdww+c/3Hoc9XvvFfB/hLE99LXWCWWf
Jhr8YmftZCbSTSaxMd/LlTT5SPxbFttOX5lAJQzDWLt0K6ERtjxwsa6mY6YrGXS1V1s31JYKgP3g
Ehd/duCumVkzij4vONnsjXNMvJ1j7lU5niRzCCDLmq8dBRV6T/bPbv6xaXnjdMqkN3i1LOZ9RcW2
qERZoDGvs6bliM/tunWPvtPY3u4FnGUWSL9XYLdoVxtM+i5+f4GixG35nY6hrj6DeWzPVhCFQQ3F
BP0ynbQLfK/15SWvn2MCjw3uxJUcxoiksdq2SRDiAiw7p4IpRmISk8zFEkkGFCQAnVnYz88OD4xk
YmbhVi5jUqS+ywJlwPreDuuD4bXr8Xmzp+pjc/37KetFq/C6qYuqLLPj2l3bVUrQZ9quWaAEVhJ9
QIAvvMW+eoCrAHfph0eiSF9L9qIrIBTTZZRcFNFiDk8rwqA0RCqRHCUCfr8v6a/Icccmn9NrIczJ
dW2UCWZXahd66c/mK90Aj3qZ/64PMZoMkEpwhtX/AsBv6ipei2UOTlVLPTiOVOz65EQxHV0EyKsb
7E6kcWaAs3BBuQSV4fhfk1H4tVzmdVDLdhT6IacmzSCA56FwD0DFWrl7IPNw39Ypb+uftDtf5dRo
XSDLdJUH9HIp7+lq0e0Ba8QTNJmduRbEOCVdnmpRSwVRDh1AE3rIbAI2EGQeBO0+Gh8kgf7gf9ZN
9Kbcmu1ENU9qS/cR/CcZ7VKzf3/4462T9/t6XYzFrq1jlzWIUyCmdg7mzEDh0UBHxHEZvYQJcRze
Tl6GVh4tjDHcYxK2miJDIrKmh7WGpOFBmIsVGS1H/2M78zcKgjcs8M/sGZNC+/3CHe33IkNTmY25
ed73TL6P1zvAGAFFqc7doOB7kP/3crecnV9Ayqf0hPc4Tp2oigE5jebiUeplTrQG0Ex7znsIEgqy
tg4ycOq8EJnaV94dnPLQriUxh6p2gmklLSSNr/A5hcwGdbDXwQCgtQlWjuYvCZSJ8/hP2e9rqczB
WvKQG+fqrO0Siwypk8/EEzImI3jxninMhoyk3w8v801/k1UmVacseOjklWR2mqhrMf9SD5oGrF4J
OA4leoeIRCJPs5zjvKqdgICyFFQkdjvPAwCRDbPHi5607tcfwGx1Up8F4ZzhA4rGqd5QsRI/LHu1
apH3wytJjNm7LaLRJ3oeE95+T52yQdvFsHLJkFjKAdEqIHeMDCThAJmxXb+VL+FzlJH9vn+PUGbh
aNUEnIoFr/6fPOZ88xxNma0BecvkCM8ukmzd6YDIXNrHd/SpIfc3eKtFT6yVBlyw0o1mA/q358p/
0Z4OGlBFVlXQQlmywYb4YS+mFBrH2GVoPhZVEhnPvactTjSvPMz77+dndSSUlIpz1hMKfiOXedry
2ogCtKgbCOSA+ojJ1wOIiqXd9wiFe1F9dfenAK7eYvxcnNZzwf8FufnjL5joXLtdORP+gyAZ4Dky
viCca++YJfrGYMrz20FdHJbN4if0hjnn0KciZdryaWhoDkFIfsl+X0cPRwzH5uha2fXpU7yTHSSz
h2Xu0Uj5uVlGM+3j8RIvA7fMjb4RyCxxyIo4zDoBWoZeQSkH9dP27MRzsXOFfe5/LV6DzevCJdHb
JbeOGiYqmCfAQaZoDn38KVNvvipD5S0dAxYyaoe3T/Aw6lJv5pWwE0SnxkPoJT+C5GrLEW+TZxNz
a0trcbcXUSJ+5vYgTXg2N8KZ2zZmgoVoGMIV2U5k++/LlubZj+5ZcNHcD/jeOWe19Pm52XgsU1cU
U0Jvr4ROZybtY7amKIj1OdiFpu2ty83xVXUTzzBIhuT3xrU7FxVjO99ydvk+Lc3IZXa5PpqJFsmQ
20j+6b1egmIVmJuNrcwRUzm7tYjscOaRWePNdoXjzcJZAqcgifzXzLV0NAcVs8xWnh7vxn1cd/kq
sM9hIzAyzyYczO4UFJGqoOfN+KMsrWfNXux5o1/3ucpbIXeJhhKwR6YIIYhd8zksikEOy6PTRa7+
lM7QGWs+GYGrDUTE4LQH84bs8S8G7eSR95bcaRv9EnQ5yrqkKRL+z62qW9XQZXKhY7lKgErS9ntL
OdCTxikCtMMuojPn1O8TOoxA5pqLlVZHeacFu3M9P53QWNf9tGtjPbr1ZpPvRhcEnAja5TlH7v0j
diuXhQkuumMRYMeD3TL9XR7STUlAlFCQ9DPw3tOYNkagfEX9I+vpGYwQrzwLPnnL/m20wWi7mZUZ
OAfNYFdqRGzISSQnV3jOn/BkwIo8VuL7zmu6WF01VAm4tZLBVgjbsLVOohoJu6U6C56Tp2IVuANJ
XBTLbXUBhEP0FAHPN5yN6BH+yDta+EHj9evv4++4f0SY72BiUQnd72UpCQEGrmZpRUrDlVd26sRO
7P0m7gkEyksex8j92AYjk9FoMxJAMGKGws7JSoBhnVde9mfnxSkI6tak/1QV8qV7c3m5GN6f5/PM
Nb6+BudrDxeC5zZQVWYNq6GpaCVTJOqsMZbcCquwCYZGwAS69xYi+h933TY65BvVThfmrF/3Ellk
bgNnVZ1bi9NnAu6VRSURh9eCLlFRzKdYQPmBo0a/BU2mt9f8aPYnIJnj1lFSzQ3smnsGZi5StxHy
qDzXYWLdFhIrkgQCTwWrZ4Sd4qStKyMRaBo1f2k/uxT5B32r/X7JTuZ2+zkyVgZ3LOk+nrOAlP5P
LNu10aVGearzVEACwkmxRjUhq8rTPXgOPBT1qQtmyRqQ3xX8S8ajebuf6bm3yqSErI4W1567uafM
+336uaP3iqCaCnR/91V9L7dIt6Ku+Q316petzeu5ug+q6aKvPoTRsfQ4iOcxxYe8LUFLd/zxvM/P
9XK5nB8BUtFsC6iebm+Hv7umIu3ezXcSjROqD7wpBT93Qe/WnZrB8iCORxEHMya32wIGETVq2x53
zyDBukAbc2yHidN7MlCsfkqKgssD9ZvcAUuxVBM1I0uz2KAgatpAEwM92guJHW0rkhxk21xEduZ4
AHWzM7yhLgq+BXnaqk42Tx33+LJIvS/ja274mnPyrHkfcn3I+/K+heEahQ5riQhTJVZDgqJOxE5J
i307A/eP+RR8oHihOj2Yt1o/24sh5yW/33oqT8WtQ8e8rrEdN+e8kIzQKoo9JthDsHX89t//i167
u7oFVqVYpgHAMORO0Sp7e8BlTDkeqqjcH/3DSSZistR3wkxc1gPiP87jodwpk4lciYoWdR1R/t3E
X5LkfS7F52ofUg4ezLuFcEtR3OpJtw4a23pq50fVeSz0firMuhXKPNPGuRdRYIDQ9Xkn77+97+Q1
G51sKc1Ge3FC9dxzbWOG2YtXzbeTbs4RT3PCtxcInfiYsjM0zCfLEssWEp8aRa9Ntd7Li8RfC4dt
O8srkp1sJFWc0c0iosdEJOPfIzDBUWZxi1k9AyMqx1u6QCyw36Gj4gYFRmu6dPGmrqK/qhMijBSZ
9V7Z9r/Gn3JTbU5+5Eloyw13+coD0yasij166SYkxlqbJRtANOMR3Wfk3cYEJDDPRIAcotVEtN8A
Fr6fazPZi7cJJw9zHxlboFW5+lLmsamOZ0WpQ3yptK29Bl4Ohage0ThtOpEX+IEnbdRtBrDylndW
E/p5LZmt4fWpHlTIUtR7ay7bcWif8QQgQXAAyZ5MYg+epKP45bKwtY/AbhalWy4Vn8arj3VmwgBi
BwA1C/unGDq612/vpD4WdaSYSbMXF2thm+xGT/zaonFct/P5idacYftOtEPMfm/RyJ37uLAkswv7
5H4dSeX9Zv4caBMaep1Cj9udO7VLJk3aIMQwoNfM15VFXwJKtjntgefq75JXLSTNhzF7NRHubQ1H
fnm8G/ddedAHC2qr6LjJonLJ211pbipFZy0z2tN+gGY+YSJWdeTCrtZDQqz98fPX3DxrMPuxJ9l7
zc+Xppu4LWnmmi9zML7vU+z0UyzZRJJStCTwWt0ejCblwOlr6mY/2MWu1QnIlEp7nLXOcEh3gx+5
llNyfM77Kgwjkx7H1fLrNikBOnuRaaED6LhqUbZQHLwILlJ2dMZnpVDQZbcAJv3jrb9ErYzRwFCp
Kkm6ZGmypDLefhuczRg9kc2+Xwy26rZ/KyJq5Oi088o9OdlTuFS+zyQjki16nR3j34rd+50r+meU
pc6b9JWXTJn8JPgiyJGCYVs2WZpPodZVQdGadl87mX92JEf9G2HOYETBo0YC3jX92M59c5v6PaBX
XjDohxZmW9nClXDVOVg/CCckmvAckWbBmyaikQXTzqxltfrAtKqybPdSQapZtZe+RZAuuJbdeCdY
TcM+kgKlLFVEV4WjrZbIZhqeai87ZFvPpFpmPC2999bxQYqFFC/eWB0j5rcac5bOtdl1dbtf5iMZ
0QPod1tQUL4M2wHlrTHEQ5OTbuUcF9K65gWq9Apcq4yFeXZk2iQMoMFjxH/cCo87yTRaNez3Ye+c
DoMrJq4yK/82BRqf18ijD6sQfSym3TtziZtHZ50ZvLMq0jxwGul8v8EGDOO5VMdjVnW7MvEPI7Th
9B1sMXvWr8rXx1fjrmWXioIbqOHEkUsV2T7EVm+lbozrDrM9+qxemTNzYS76N3MRziWncATXcGPM
YVe+ZFuz0j9uWj+ay2C9sXgOzt2Oo9JOc/mYDJEVGErmvdQwTZnG+OPdeWu9ljVpFme/sStb3QUr
UyB1SLpFvlp99P6wjBaxxDESd/YZXQV4NQ0TIQIGU3S2WbsthyI9B4aIJiKUbQgAYWkHxxb8hh0a
p1fvrTPiCrxGyMRwKdHvUo4X4aaG4V5JUtFrQN2vK+vYJnncn4xC2q0hFT1Z6uwgo/IpEQ+kUZjb
mM1SdBb7O4mk7kjQQ7JXXPzvi2Z6B/LLrUHe2af/+0HQDZQF0d/EEiJ2RpBklR6IIL1DK25p7z7X
n8BzS+3Rbr1+VjnZpp4t56+vmw0wQ9P3x2p5lxag4ulorWiKqgQjwLjzw/lUGmaN/TBrEh3GZTw7
b9S5hLrrKzCHOarHphohzAB0BcIHvIhwbRlPAA5vmglag3a4A0IhNKT+fbwa1pCxv89o9qiHVaHE
JzRU/5iAp0B+xe+Wpjbj+H30FbsxWbfLYHO3VqtUSTdgGZ/SMnIGp+UcCmebWLcyN4awqgT8vuQE
jrWWPh7v0h1AEbNNl9z01R04aQNYtjr8Pm21MfBPv1EXnU+i2C45sthohhXFOCOW0h+NowVRwfo7
drV1wnk+eFvFPF3HONCUgf6+/Bt5pkVk3uQBTwD986u9ioe0bTWqUhQD3ACWtAnWV6ddIVdKOcnw
9xvndDhKfOl+u5I4BlHRiwaW1LgNprABRgcydPwdkj+IrNzBO2/43Cb05j1SacZxS0ZDqfMcy8Qk
i24LX3Pz5YezLnrUjAjYGLy38DEUXWWhIlJBb9IzHW5di+viVbLLRQdw2gRD3sue4wNPXNAbUYxW
JHF8NtQCXefFR7o0XAAiyktezxpPBqMYVmeYoJuBDLH6P6R9V5PjyM7lL2IEvXmllS2pVFKZfmFU
d3UlmTRJ7379Htbu3pEofuLO3RjTEzERAjMTCSCBgwPQb5nBU720YXfBCYgnUHrVxtyHhIfM5O4E
scZXXCyMqof3pIXXkge0X28uyZmJB27kTHYLbSGizKkAlhO8l+TPNVlLXnQsTP9pKTM//tKdClyt
aLJnXJT5RRpiRYDm+wuP4NnzuPrtiWMPh0HBDHX8dlKayJS0u0UqiqV9mtwRmSlFVo79jueks09o
WZFdCQ3Z6WnpPT9jAW4OZOIm1TQViiGAoC05ub8jS8Jgr4UgbOa+34gYP+HKyBAFWTXKAeivbvZk
69uN0675BTc5Y/uvZfyEYlcyKDBzKkbQyufwVHvxq2Ev0WbMCkDchFItAidtWtDTKBF9HsxdZ8kU
bII02GOLtfTzoz5cfT8aGDMmJ/j58psemTf0IIF6LGEu+tL5qxVMoi/dF8TKhwEYs+UjB+3p1Jl/
N4Y3cus9FrW0mIkx0XqWNh3Ybs620rttbbHz49+fCyqAElEMWUauA2iC0Zpd7VYcJUGDebxQ2pES
LjT/lra42Hc9441vhEyOpEr7vIlbCAnszDF2/59LmJwGr+VK3tf4dYaHiWi5KJEq6FhdioLvCgMI
im5WMTkLQsMmKlNA5YF2fH1+TdeKK6wwS29pGsysHbk6kolhbwephdHCesbYJQHl1jnz7IU9mzW7
VzImJh3nwbOQYi2vrxpk8BbiFfA/VWDC2z3/P0zjnDVcV/JGPb9SM0MNK3ArYk3har3XToCFomFy
+/5k7y7fj5e2JGli7tmQFW0YoRdJfI5deb0bgIFZyo0u7d74DVerkYOIUb3Caui6NMPdZqkVcfFW
Tux8Xww1aG5wPPsteUrX5zP6PGVmPj/eqnlFMwBYAVYKzIwTKUOkp0WlKCNzSOqb7G8d2Be2hFKa
EwK4gAI2KFTU0CRwu1cNqzWqM7Qj9Jbu9Y6AlxEB0LJYiCPmDOW1mOmlyeoeRgDNJboXrnzX8Mjh
8WbN6dW1gMmN8UuicdUAAciRfucX8f0P3fRL13IuVrkWMrkmPmurvuMhhI9NeixN6Zmt1YOwIXa5
WiLVW9qxyUWhOeruagdZoifs/BVbL4Xz8wJAYaIhT4ms6cTqowYPrG+HVqkBQyZCU17TATHR41O5
S5uPRhk0n6ie4oWCqv5kFZXa0KjwpXEW3btkF2/pVrE6K8MMtddnCSam/m8eeqAWBexOQiIKmc+J
Igw86SuG4Uxn8LXvTbJhnddtmidrxScjBeEX59ZWd1g6rbt2op+FXomdqEbPfOpzVAfJ7rut8CZ9
wQDBDIgk+/sZmJzv7xi0AbFVrnQURRTgUJai2/tM6LjTVx8w2Wkw6wWNxvAB2OnBhQt8fa3sCJTn
5vF4OglPL9+BEzjfS3jWu07wn4WPeW6UlMda2eRmp43fJnxGR3cIyTSxkosKEGkGrPLmyXIEHLd/
pk8KWvBrc3HVc6+5nyz7/5E+OW2lEUNaiZD+ilkA71tXiCx/DRJM72ODoulLPvZQpt5S+WM21rgW
OzlttCAJlVpCrA+Iiv6VbsBeMjbDPb49c7b5WsrkSLswk3lSQAqv2ocRxYlJtmQNSs/HYu4APtMj
nPhLraxqLm4gp8ScYwwg2reneq/ENuoiz18LNvSnWDV9rV4vauLVoiqqOCWGMBmTAZAki01p5R+N
028AbH61Dn3zbYTrIzKhw4qbbaIemTCCkjMrzNAPW2GwbvoXsE1iv3xvLp8X5I8XHK8yOr27bwR1
LIbGIZ+uTOkKMcRCVSK9/d8h3vsPRbGGNJXujRjObjUeBYiZ5WMvoPaJYVeJY/75EwG9D5qeYpU5
FYpxpU0dHeq/WX0B2t2aBKyz35n3/f21aPPmjQ+KIBIYb2UFnvzWiUsiiVmfIAlUOuJztuvQV3hm
XuAGb8XaLb3SJGv/T+pJ1iY8ABNnMxuo6/WCFo1X7W7Trj5iokW0S1g0xPgI6RDvJEAb4pdkH12M
fQ5pxA22+ZFbkjnnkCVB4hEdoecWoLHbhWetznS+ydEe+15a6XpYt7LZF/Yma50FnbjDQ4yX5FrU
5MqLLSepicbkM6ppw1p5S9eBJeSe8etbA1soQiYfuUvdJaCKfryxc5HNteDJ4TY64K3SkIG+bhc6
uBfoC6GbJVMzIwRYAkkELhsFJOjR7UamndzTpmr489ZQnNLz//hwn4cFJocZQ6PIY5SJE0MPALAE
t1KCUM+lIVU6UMyKpjDYSeOYRmEqa7rvTVl3Xx/v3IxvupU39U1qqoWCIndn2YurF2Wwm1Xfu7iE
I2UaMP+r/jf+WYVo8+jRXxJ79lJu7g6rYOD3NZRgdBkIOmRUJhrqV6pa14EG0FNg8ZbvjX8Va8kd
/wysrnA70Qs2C0Z2xj8B2CUh4EItfMzkTNIGfidqIImq23MVu3tVReO2EVj6uzNcXsrVgrBR8W/v
PXqGoDLAYoyU1FMIrCqkQsJquT0bmD3le67WL7jB8ZQeCPh5jV0953Iua+Wyh4CtYjZLvu/eauHr
pfHpqyNnxE/Pp+zSjPa63575fqWHvduUW2Z1WWHWH6T2ivpQb3XwdQBe0WMMW/q5SOZ9f/NuP2Bi
V6pMoEWsBN0ZOAq3OdcRsjyRU3ulVR0Piiu5vzDZ0B4n3Pb2UxOvKqvzxsYslS3Rj961EEBXEUbJ
svpDE4IE2u31JH6f1L0WQVeBGqmsuET82pscIB7FO6WeSqlZyqf8vSorUxosf3gy6lNl1f7Hwr2d
PfGrD5k8TfKIsSEJWXdWDg3qydh/4VQCdIV2BsFLkByOcSInjVoNAQdNuxuik1C41WCVUW1XuTsg
vj4EArEA23z8abPqghutyWMXk6BOrnNJKeBRKIScpYah3Tz/6qttkHw+FjJa9DuFVxDN4+aOyNOJ
SuhS1SsCxTmkncCZLA0t3edDW0VvGvOrnUGXmkdm9xsQFR1QMoD4+fH/X92wtIuaNqlphxGhKd1I
5RB99gFNF8z/7N5dSZnsXWdIfqwJOfYuquWd38pkm0lB4DKlMl4e76B8H8FBlTVFMnhEBcCtTWTp
NZ8WYYUtVBu7cTEGfSN6osd7/oVzMQL9Hdridn9suuY3wDb2B+aR3Vu07l3jV+2SdebUruC1bvod
fCqaVdZr/LtxXkJ3JH97/K0z2aTbb50ctyR3kqxmsABUDEwGjgZBNTt/T7LnSBRNPV/55FTtlyi8
7hqyfm771RZN4go/p1KogpnozGX7kP/F/JdGWuvpQQFjf3LMBFiZxwudPf8rgZMYg0W6AGK2uDtr
TdjjXd4VDqubYq3qobLgMn6uyN0V0gBdBxeFins6WVwhplVCwqI7M6fdVK7opUfB5v6oL+Pppt9s
p7qpV64eL3D23l4JnSyw4ToV7b4p7CfX+lvqS6GVFUzeFWWgmAGTiBlFaBp/LHTO10PV/1nq5EGV
sLTU0wBLFVvmdCulwvyH7lCsWuYWKZ5xjuibTetwyZLVmD/P/wieFoqEulMUX4KV5pXqIGJKS88c
nWsXjOH/cD3+ETN1BsC2xHWVdWfdOPbsGBm61fCb0DdF7Yt8NGlgasILtxQYiOPP3mkQhtOo6FgE
8t+Y3MrEFyOhJhAb8iuSGJZWyWYVemIe2jDGa6UbrMp3ax5BQkps4IdtWTiW6YdRfubamvsk3LfY
bWXGWaq8FK3PRZXAv/7zcRP1FgquSSMJVynxHUK9sn6u6FmX7b5dJ45WW3rkMluJtrTWzQpzbIx/
DQWAybqSP9F0LjTStuJw9FlK0IOUsF2kOVVWWFq2xNA27vP9OQDmC1QbCp8/lv7KN3FS2jRyAa/h
y+9iv1LrD5WLzcB7fIv+h+P+R8zEBfoqScHQVsIIc64sv6HfBg+Slyo5lAomFVBbQcgD9Hmn2zF0
TYFC6DKg34g/Em3Fs0PHYVBRuBWixhJDYeGOL+3BxJuFnJzrYlN15wavCDkKrNR3FY49191SQm3e
cGKay//d7onad+DvaQS+hleImEvDXWQ85Tn9yIyjQVcpybYD/yENp4Tf0Grl17VNuXLD6bvc4P6L
Rcug7VYAKuRVbTpCMtSDqlNYD/Oi5d2nHDajHLmzu0wVdk2SYJLeYx0YlXaqadcCx5jiStPKypBp
kON1Sp5K9SjxlRlhdnnohmyTiPGCsDlfAZAsepjw6hbuevl0DIkUO+bjBn8S9rsM1nyrm3Wuee3v
x6uaE4Tn5/i4BzhakycH6nNKq4tZ25+7PLeRRjArrr6gCLcaWHjQ5SVrfZ+QxTwiHRM3UICXAUWd
WIY+iivZb6T+PDDNi+pL2yVuMjSWXm8kY2tkwkYKv420dB6vcs4XXYudOEEiVBL4hLT+HIrPWrkJ
8/coch+LmFOPKxHTQa2D0qHaz6n9uSnf2+ZQFIC9B24Yy6YenYtoybvOnRsgpALQA2P9RJnceS70
c3Bzc/25CgAjjvDs057FeqW39Soolipb98JUoJYRKwsIlkVtil1Em09Hg4BHogSZkMJtxE/pFxNN
LVrwG/eG7FbO9IrpYDoMCeRwaMvVfg3ae8as/vT4oO5fM7dCJqa8amIl7qmI2F8Wc0uUfX7DsZ5f
UIcZwDXEYNIZrwFzOzJs3JoLIxJ6vqESHqkdihz6b0Q/HZDlnTNwNilNbmjW7F0Mv7j+NVG2Wv/V
I4OQBZytEHQHyXQVVH+C8K/sj01+qZ6tRHktMpvA07R1a+VL23Kvv7ffO9l71oahorUDLA479sNz
tSrtRjWZaKvkX2csbyVNDiAhSlu2OSQV2jrQ15GSOxF5QwnS4invpuoCwmQmzQd5cBBI12vQ4Gl3
LBbFBVFnYGVRvJeaYFVmTtG8dBL6Otr6JeW9VHfbkjdbUK8a6NeXeYsQJFp8r+LXdWMJ6SdNPwOp
NRO0KwULpel724SeXaQB0cODiUvGTwB/5VfaRtfVrhT7c90LvqMXOVh8MjTVNhH9+1jzZ4qAo7XA
WLixSwgt4hMzKDFBLzVQAZ7lAi66s4TOJczR+hdDOQ2qk+WHRg3MiHspiGJhYo7CnjPuGQ2navhN
lS0N6J9E/9LEZzn9UOt3VbK4mrisWlCQGTNw/ZnTBhEiYMR278viuZEj0RXUwam0PNwYih4dg74K
7cfb8oPpvPXs8H8A4qPjkodTmk4CKOCVkkiTQWqHnggOhGygfvn9+7ds/T7u3t7ePj4+np4+N5dx
Qh5qNbH19Vj+zLFAPvI4wngvYNTH/bjSgCxQ1dYQBuUc7BKAhlSvcxW3tJI98UKv2kqgXJdOiTes
1LXgsIPq8B6KCvGGXurV40+ZefXrmMA2lvxhsngAYG8/JTSIrsZGrIJDIAPNVZU7PnFSh/soV4u5
7/tYQJfQsoY3uIg2IAANbmUJAdXCotbUM78JPjCxdYWS+BPGQK2KhczCDMwAktCOhl5ATUbX5sRZ
9rxEJYx9U4ExQ/dsDTapdxRM/8qYvIVZX6BjWASUz9QxIVLCBuJCI36bdl1otdZmGbCY4A/dF8fz
AZONQG1r9ZYRmr/d9diib55dE2blVB5Xq5W12jiOZ1IsHiN3FvzqzIPw9msmFz8Y2pTjWaaeNTN0
WGOXF7A0hGe6sqwcvPMxskmbxRbhe8N2I3QKToRGC0bXYQvw4Hy1fvW/89iR3qTd8JSicvtaAWH9
Ql4eK/BMZu9W6CQdwIcUT/Agx76DSvjX/uAeDiAxOgQWN06V+z1uOpByumSydfFkY99fQLL0KaKa
tXpWjrX5rwe+GcL4QWi+wSvFwFjDie4VaaySvitVNGPUp71b7OLQ3b2JruF4AxDGwl8gA6LvfqNl
C0+I8UynVu1a8MSqBMAiCZwIwYNgixbbGy9F4+UR3v9uJb0/3vaZLBNWCRpZ0GKAFZCfPiM6o85Z
yFe4YQnaNRrj0g6mrx47svfftNCip2Ab9a+Phd5HpaiagbNrhFzh72lLp9ZRrg07op+zcfalc8m8
JdjO3L25ETEGTVeWOQ2NLm19X8MIDHlj4O5QN3Q4qzHf3oglr0Afs+CLFiVOburAR7UUE9CxdSA9
bS1MSX0qttFFOIk2c6Ggq3S/1ED8Y/4mmiIbwAWgFogkCmqCt6tUhbwHRKDEKgEkbbaBZTi59Tuw
A3vk8cjMxGVgHjihbXaTe+W+xbSncQ8Sj5i8e8IQvxW1QWukeAWYESjIJymQPOPX1/ivzEPbM6a5
vfU2sdqtso733LpCy7tvBevcAbEat8ijMKsZVwuaqL6aFEnIaYU2zoIgzxd2WAJ237Ed4VaPDH1A
X4IgHb3fk2hZQ1WzAjOhdq5s2ZK2/pE7ZS44GtFSOqyiX4E9rMim9IS30i1MfcuAbwjMyqu8CIfo
n0TsAw9qBP+pXfaro+zJcY5gcLRZIh82UlXeHifVmzDV41AHQr9HL9OvYq25w050TIJRuJb/9vgW
zqTGsBVX4iZ3BOKSeEipfq6dZleiau1qDvJApuF8MvT7Uy8YObAWx57NwPhv5U5uCvHLQC4kLFNF
V2+1Zk8hYEGNWThv+brxmiffebzQGXs6ImjwhMBbAgmMSWg0FKFe0rjTz75HbWlVbXGwLr/KF0Kw
JTETBybpuYCsKcQgDFx1a/JsgH8vs7SPx6uZqeYCu3S1nMn7NNbxTsjbVj+/p2gBDtzo2V8bJ7JX
dyNVQmpqcJFIan4sNkKOPzxVT8lA3QVUEYaBXOKteqoI5Vms9Pq52uUbFTMPY7twZFvz+pfoj3J8
vMxR+abCwDSO7IUMyKc2bXTnqZ+DUj0wzlLuhLIJC4UiGknNYZE2ZyaaHTnN/yNpsp+kkgI2EGqc
DcyJtJSAWJhJL9lR/aI6rWCJCyHdaMLuF6aCekka6dv1ifaX4BurhiQ1zumOvqgvoj38Vzv3HwHT
an/FeqH3RwHqnlsJLnciO96VF5R97r2hyHhoAMGkGDAiEzuqEmJojZobgPvxn/lG/Cq+6Sl1xNNi
T+nc+SBKABZF0/HIm7L31okv11rVYmg2Zv2e6B+tMpElj802MIdPbWHzZo3TtbRJjqOK1CZU/NpA
es4UeFPMTYZJt2By2GpPfGQVvyRqiom59MKfcXxjKPSfRU48Oa053RcFiDUO1YG+yF/C33qJYH/O
QF3LmDhXg2WaEEaNgYA2aMz2U3nSD8U3c6slhow5FccQ6h8AOigLprADIfTRoZmk4MiMSozEaS9r
8djbGAZb7gQHUMX48thWzCSKgE9E3RusYaCCwlv81jLFfJNyegWB/Aa07ABIDitlW8N/BqgKAx4N
4vkEGAAJpKyZVW/b30u9Q3MP1ZsvmOxtWlWk68GYCb4KZpJnU3MCV/pdeur67Um0Ewywii/Uy/+1
LQEOYiyeAVMCvpZpz2CvF4kwaGAp1PjB9cV1Xgib4ZurWvfxBt8fqDEO+sXe6qAwQ83mdn8LNS/L
OgMxI29kG8Shf/KBaKskBc4vEzt+IZQef+3GQoL5wxCQxcALQYAWTcKgXorUkM8i8RxzMMJRW6Q2
85XCEaVash4vTL67E0jDqzBkEh76iKKnxSgMEK5pP0jKmRuehHzDZ1udrjPD1DCy2OfefP8rDFcG
3fOAmZCXoTsqYLMWL4jSLE3yui+efNYrzX/JYmu4CKhg48+/xSdjK0N/aQuLz59Dsu270Kx91yd2
XdoVZp8ASV+UTpyY9VsUm1XjqDkC8wQ1sEsXbSWygNC5c6ZYJVwo4krw90t3PkeuiypJxxdlGui+
k5c9JqNoSCPSrOacOKT5KhAz4uR17y9ozpxksHUAQIh2kZHa71ZzZKWTFB+sQme0vAie2EUgEZLE
bF122GTQqiSeVkbps2L0S4X+uaNVRgAgwj4DNM1TUGrLFTmhyIoBfgOchGByvm/y0UZJLxLoofdJ
4NZsQ4DupvuBbKh+SI3IykFU3Vq8sAo4awhM5bfRb4fBLQuTqEehDiw1+yWSVaQ7UhNiKgHHXuPv
MN8nlW8h7VzHHySxGsWsI0vfiu/pRpGfeX0YOXr91i30nYT/eqzD93H8jwaDcw7T6WUFpGa3e6zK
oYKQAuk4yotHvJ8KQDVjDLHLM7LKyqq3C1AW21EhgTJFKZ+rWOXtqM9fiJrUtij4uqUYvt0m6Xcy
rlAmjFmVlGjgAZASycwNRTYbjDBfP/7uewDIiLUzgExDPDuivCfxpBSIrToQPb6A5jdeG6KQPImc
ug7iOMfE8NpqOlDmS37nGhnuGkLizFUSWi5s330kAxyvAspZPAbHTPLUuDVMKjNaDP45owkzK4E9
U1xZuWhNTNA1c5xkpFbHQHtd5Pa5T75AtI6XO8ZNy2A5msaCsq9KOV/w5JIwz29B5N0KbsN7bWWH
l7baAI6p+H9lcaFucQ/XHsVizQLY1oDvnXJYqxGTeLTUkgutDd3hOZSLWp8H4zFrAq8MQTaTN2W5
GkDivxEDrnHVQDNrOmS2LgW+Y7R5tRRO3r0tZPRtA6MORm1RRjZ9osNyU6WhSktyKSIZmTZaWpjA
qViKZihuIbHerQEptKMq1z2D8INFaZm6IM6la73HeJDHmnmfJMDXGNBJ+B6QfGEQye2NIpQPsxrw
n4vwogdWEu37b77EfD+LZx7FOwu0pK2Tho7kHwTZKYkLaA6Tc5NPDjH7I+5EyZKzVUKdGP2EqI59
9Y2n0A1THE3YKpJtGK/ahciWxi3t4xie3vpOfDlmd2PWA/IbyHPcfnmiKA1hSQuNevVVMyB470q7
5LnWnnLZMMvqnbV/+y0dvERdokb/Idq5k43XJypU+DdYdm9l91IrNmTIyEXUn2A8fJuceg7QODPI
NjU6KZpVJB8rxeV9G0Rxn/Ezf2pfZafvbIVuBQvMI6IpHZVzotstOBa4kbR+CZZ9H6iNR3v1kVOH
VOeKFuSMXDrYlQNXep3kSNqG7BXUDauD4Mjb5G14l8hKe+Zg9Qsb7HvKwjH9FIYmW4WmAdzCEcQ6
4jdut0pKMdO1VnRyKdvIYc99/prmTkc8n1mq/7fidk3m5fVHilkokrwL+j8Fb6uCpwEX1CmmkHrI
MYCEgu5yPEf4zIkbW+a8od8o9CmOHeofGQg3CoeLVrVhCrGjPEtfqJD6L8apouuijIB5syj3V1af
0VVt1sK+3gzVh2aYHbFIuA5for42+XSDRuWF26XO6OjN4id2X+aSRk5CmVzUfam6PZebZXcKyd5o
QPMd0rc8N9NVEr21rIbTNrPwIz1StooUewh2pHJV5U3s7P5LJWvCnWQgw9lGA68ULLZRHlQfnWfF
CdbGTLsLER00c+WyFbZHTXUl2dR++fJaay5xtM7TA1CGAcxdv1NBGjjs02wbA1camg23xnSHDIVj
9poWdqY5ebcFc6z2nL2TfCHgnfHgKDSpAOgjRENuRZlGvOjUIzynkksVuWpuARufkzX4NxsbYK3Y
FENPr6x+zypPiJwWnC1Wasdko+qW2u/lcuFz5tzSzeeMQd1V8jxODUba0ieXfp/IZqS5ZWS3KKIH
vMmC1wpclbIj85Gti8WC6Ptw/HYjJuarjsVuSGSOXDD4KUnQeVlkllFqpqK6ZWoWKYgV43RB5v2T
H7Exon8YezS5jCzUt8utySDJRUGCS8U/cfA8dOj2AdHNMgOeIjU7KXOisjdBC7cREDQ3Oq5j0K8N
fYmS+h6khy+RfvDb4phfmw50TWgm5nItBRemK60poorxpNRi5+WNJlhtX6a7Uov1MxPaI6n4apsa
pLNZ0nemGgjiO1Nrw+r5OLLFXGBfGecvQb1nvxCdk2DOFnmQxWgT1Wj9QAuTMggvtS+tipDahlZY
gLKXmpeVblA3TsmtU9rYATtR7jUudkbhRhrgyr8f++j7eguK3WN78thNAfiWOjHkaiZLvYrWxIvq
RYA0CW+a2+9hrCLZEv21qKyQMfyIDuhBuzyWfA8QGiUbEA4PCwijMolVGmAxxNII4ouaP6WGW5Ct
pq5YhAkkF0n9Q7U9OJV8tFvwT5XqlPo4GoR/z8RzlzE7SAUL8QyApu8tKM372Lf0LNxAVGpylSUp
X4HukSZYeADepZcmnyzfqrggxzKHuCu6iGoiXTqYIZe2ZQkUTyw6SUFTS+5YsBDgjycwcXKo8yES
QeMqkrjT7ASXAuMb8kV8KQCJ2JVs4d6Oqvbo5yduJBTbAjh1/LzQP2n9a/ulSZvsqdGtpcT+TLyM
LAT6dQBGGrnYpl13WpH4TMKY+0sfDxtC93K/EQpt79e7/JIPstOyj6xfNRZiC5uT/fNjfZt5oODt
DPAD5m+OuX19ElclmN1a+4EfXAph7K+kGErem3HrNvEepPlmUnj8Uu/Kvb7cipxcrrjXOV9ojOAy
BJkVibUZSwIasD5AG/aXQ5Lp8QrHBdyeJCDnoLqUNR7tepi4caudaDDuUJ3WwosUtLEd1ENp8oy3
uFaLrMeSfo7qThReej+cFUgVTvaS5SXpBI3SC0u3vfpMmsHqZPSaiX+R0VE+m8aJU4zUAXduu1P1
g1G5w76D26lLMxW30VIFdyYcHUk6kPiFuQeb73SwqlZllIpcTC8Vt287i2WilXAn5dl3ucHM0nVy
0FGS7M3yKF0M9VigST1Dmq8ztXRha+7rSsgigrwOqVkgfZE3mdynjO+SgmUVvRTyV5adm+K55I5S
olh94JDQVP1qXdOL0tkSasXyxjcQnUUrsRZNkTmPj2lO/UaDAfwlaj9wNrcKEbG8awW+BUwKQyet
xqjB2i/RCrhcNqyolsc2goSl98ucUBD9glV5hMmD6vdWqBKVAQjIw+gSB7q+kpuSX7f1h1A1W6CQ
BjzxqLEQCc9kQAAaG4EQAHLzWOrkmvW5H2LgDXZ1kP/I/brXwF2Z4L0hl2by0iEYL0NHqB19CRY8
d+EUBaMiUAwds2OTMEts64ziEU4vmtoMeyHeR1GCXpeqGBZs1+hXptdNE8aQBiEW/pwsUKpbvtf0
IEKCIzB5KYTxWnAyc8ZZvBYxHutVsOrDNnOJQqNLUAqmoGPyK/iQ2y8wk3OvfPrRSyams5bRjqLF
fgHuOKcx16InwZBKJAPhUB5d9EzRnrS04ywaC4AkZRqeuyBtsWKaJN6/vxuYUzX2LoESGO7gdr1D
EAgDb5TRpeopGmbPvpTbgUQs2mW4j8mSit57WaT80aKDwi9wQncUFD5romBgWCPaVQWXoefArDDu
YzMIw4kLC86say2yCWLVlVBnQIZRtOpiqE1oV1yBznF9SJ0IGHu3LtUvjfbStg65ENTporikCaOB
ulM2lJuQ6EYHFVrkb3emAhFClgwCjiPZ1grSrmjVM3XpqWToat6gNZUvvWiJk2xW/7BF4KoYx5Ag
nXYrlWdKL8m9El2MpLRJX66M/IUbrCQ9I9ctFW6NF3qnb0veRs8vT5aioPGqTheNHrqxNmrwmCQg
3oqveF/MBjHDgBzWhHuO6Wih1uP4SOXgEvkhf0gHNniK7idWn7Uf/1oXkb9A3Q0ITRCU/MToV3dP
kUiUdVkVX+owQrftVlLsNndkjM/Ifj2W9EM3NFnnjaiJJeG61PAjqYwv4h49l+t3LXYr33mr30NL
BmIldtGEuckiSwMRfnKgkdmvyEFdrEaPYqafMY5FgKf8mdwwuX2Nn0hDFMbJBenp0maiYPZDZMba
v3eAgDP/I2Y89auNzXUWJ7SNkksyUHQpb+TBDsTtgGlQS7nOmXcUMMz/iJoGt2JOAr7WIUp6Eb0B
DNdv+gdmjug2p2HgCVJgoduB5eZleFk40VEz77YSUQ8auTUQE/wkRa7WGEgcbYowSy6AmzlIuH/2
l3JP3b/0gIHh1NYBLmnt8qhuCXIfW/iPpeBrxjkBLP3PB0yujtKrITCEaXIp+BSDmFUjdkjUp+7j
dc5kU7DBV2ImcQWRGZD7GUsw0EX1j3Vr52YmOnpqZrrLiavyLBYbNV0tSJ3xTTdSJ8ZQ1ctCkQ0s
Tjt8FX9AH+/VkS2/dxYywevCkjaW0/9+fix0xldAJuZwCkDlYz7qRCZPRAIOgyq5cBFelF1OfsNp
pJ5fjwPtmpDz6lbsLDllS4DSmdTz+BwHpgaANuRUjcm1RAWHoFBUx5e4zoMDrbpMgCsmcm2RjBMA
xlLyQX8Zc2+vhI/6yuxiVii7jLGKWWAtT14DQpuviDPK5gvvvbJHKrqpOVByGHoRoH0kBy12IchZ
YfNU1YY9UQbwiIRFmakoRrTGH05CrOx2EQNhZJCAbUeIu+C31IUktOuOFtG+KeMutViqwiPISpW2
9uPtn73KgEqNLNjjjL0p0E1kjaLkWR5fkEmouMbWS1MgoEfwnzXDancKCta6hdmdcdBa6O9FZ+vj
D7ib1YLXm3T9AZMnBPBCKY1Be3Lp6apWeEBI61A1k2hTElOSrCg3tT+66HYu5g1kKI24QWkqW64G
dU/1XXDvwSt2Oa5O4ENNlNA0kpdc3aPa8l98JqDOCoqOCPTB/3RrXVs0vvYZHeLLwP8NP/kV3XGB
bIZi4Ya13bSuWpiNbuKRZOWktgrlnftfpH3XbuzAkuQXEaA3r1Uk23tR7oWQpfeeXz9BDWZON5vb
3L2LgwMBelCyXFZWZmSEvY+AxK6ploe0RXAerGzbQJky4GkerOp2lUMWB/o0ChTenma+duokiyif
A+MLtCZeZrdfWyFBzvQtF1pJt8zkTZVBVA267Q0qAwDsCj9V4xklcvu1z5E6eO2g0WqvPb7FxxEZ
BcxspQrPWkflBt1sL51/7gBviPQ8Y0gzV3Sf8gB4Q+Ehj/f88HS7/VbGzb2m87XQQlW/1p1KTvUs
6myiYcoNlFNlEoZRssxzZo5MaOJJMyAFgVMZGnJAd3NrOcwTOwtkEbMks86yaAWQowldv5eiLJ25
nKdiABQeFdSLwVqPq/PWVKpkjpT3Hhy6wImgeqo6w9eSZ5R51myQzZVLJu8PBLU8EH1IAYGc5tYc
g/jSq8DjYrER2pw4zfQrUhbULp/kDryIhvcS9Hrnzl1bd7A7nOVrs6Pb0VZdz/azKrIymcjZUZF2
FbtRTRxQJtik7aKbIxC/R3ENFoe7A8AxGSDw0RK2UlZwrttHVlcjBwFkEbGLTx5g9YJU/AuKIerR
RTTkG0yn1wVVTBY3KUD9mr/i+1+uW9vizFtrIrjGF6FaLiuAzqBCfTv1bMYxXsUwiI1crV43HaAK
XCldeKaQdqBedTdckjmUZSKPVkDszjwvp9IDUIQFy42MdBUSE6PCRKDYbiDxkMRkiozI/qvSobon
LhllLQiLuC0XoXPK1cLwyjlHPgxsHJvBKEijBgUmKJ3fDlzkIqCIalhuJNJmp4KNda0HSMA3gjqi
OZvQQn6pyy16+YkTmZIMecnhLZgaaLPvORTyXDPUDlm8b71nNdRZmyr/zwQSUMfAdhmyNXh9IcFw
+41MV0o+F3GxVdohZYSVU9TgxNhpc/iaifoQDOHFrQ3pSRkgkVtDWVbJahoIsRVu8wuzgkwsHSg7
Qb56/soJX9DHDn8qJ3hjb7Trmj6uSygUxhYYO11T/B2aNs4//f4YbGXykhKBWoX/f3F7T5z4G7uj
iwY6CoXa+3xs1V94BwTiJnY/YmUhJSkoM7yFmKvElnbg6GLbS8FsbHxOqoeB0aJ1qNokqZHMaa1N
nL+bLxo88dUTgelF2cazM7ZQJB+6BKD4zkbY9S3h3J+inSULmbQHqBorQXNrUN26tdd1oacUKex1
LdonlwMj6Ap8m5cWaw5kPWUJTaE+7hOjzihdNkT/jjZ2QZ4f74B73s9ha199x+j4RTVajl0NO2AD
GhKw6wsoCJMCgpTofazeFoW+jQFphbyJdWk+T6e59OtUKvjG/ugaL+JayLhsmHcCOKvt0nyLV0vi
g3E5sTF8sO+ann5yPh+Pe6rScW13zDzkdRVYJjyMu6KdRNBkj0c2DW3D7ReQBn1sbFjLkYu7sTW+
VsXGC1UXY1SVTc0FxC+PdvfcOj+zwJipFNGNqdFVGqmBmHQChiUcIBmoIRODzuB6UzR42pJc3Pvv
DSCKO3suoz3tuf7to3FhRXIcBBUuTnTHLRPoWSeU3bHPbL8OfoDM6QOdAe1KYmQXXp7J10zESDdD
HvkwbJ+mCXvMLiucZA5QOt9sW8rPBseTPmtIZYOkEsCJMZtG3siMKDvAdErMZsA8SmbEodmBhwQB
A7E+ZajtBGb+wb+wUkVZ1dT8PfKTEYqEWj6Hqxu2zP2W+vcxI3cVV1zothzW2U93tWu0eNcwNGBM
tMGHwO1sIp2Zy4tN7+J/Jkcea3j0glwG8yxIW843yy4g4itwxdwslchEaI8V/Wdp5JN4vs99LcZe
MmMdbY3gPD3Q3l4+PpRT9TnQVKIiMnDKA0o2msKGDVMuSMXYejYT4h9cvdh5LSkjQteD2xn4XJvl
hTbAQM1cuxMgHDjdK9OjqdQYxXFCZXC6uln9oOqGrtHY7Ilar+Jl3FP6G+6SzyYF53FQUP3xwKcv
/Svro+mVq6YJ4hIDz78KI4W2qoRL9YkKz6y+1iojN08NOSHRrs/RvE47CdTogQNF9gbt9reXnicw
LlQe8ZwJQe6MXLWQ6DL41X1oB3hnVX0uwKtYhmiMWsFL5SEYVP2ZgzOBqFDxZAR/AVCwKLCP4XCK
GDZdzOaR1dbEVxcA25TFzjGA3cLxpd1PFJidr7PBohdX2iLY5Yc8A8+vaMrqKt5yP31kIJFWbnxv
Gc81ok15MrAPIK8ER4qiwmhbNL5T803ARpbGlegSTZC/yLoYpv0UTB/lHEBx4h0rgtcX50wEExs7
hrV0yDFlsiYh89t2yz4KYwJs0glN6ovHG+5PoWHsrDDrONKwBRjt6KQJHTJVtVzGlowexc86JQlz
jByiofz4zL3ZGWF/irSlRUPSdB2sctcEsLz3aPnVtgs21RVfx83cR3oorh0Uf/h18MJvQSPLH0Gn
Z8PZ/zqRgTvGbU6PP33yPr3+9NGS2I0QlJVb4eqWdfBQ0ayhcgJExI7N0d3D+Ks4I8myOcyJRd/z
fSAuU4fNoEC1Gb5idKt5QafYjgIfaMtU2WocQY1H92r9mFCRSuD4XJQEKa3s21sUlu2TrjZ4YLjp
V1iQYuuJq0qaWcapR/PNJ42CdsSwrlu3+KTS1DsDaNofcyUfFzEaar/SX3GJDtTIhBzroqL8+fE6
CMNw77bQ1XSMthC0EgCl5Xrcdyv5FHy8ir8H76xs5FW09Wi+AYFhafzSQqfrCAyr0mrPUedABYrf
m7zuzXiRqeeyCP+lDdrB6IP4y05evRZYkEGVXRYlluh2QbbylQqMfqUtRK81qO+eS2/oexG8Lsup
zXvxpeoj9rkr1eg1EbTQmblPpvwGyCMkUKJLgO/8LdzV13QAEUh4TyVWVbpQmC+SmAZi9FWUrHSp
c7Yljxdj2POjtUAxH3VAEfkKtLOOQnatVfxKKpTEUgRFXKkeh/cB8he6wmgSFTI1ImEezuVH7snz
AdcBSf+gGA5cFLzQ7d3Bd1zApVWZWHyoyxLJIY0g63myFM45ujQXXHcW9WyXyxuBWyopCXLEZurM
RE+9VqBoB9g7IImgOBu3Cgud2/FSWiUWs5S5HZ+TBvww2wwN+x1Ilmmls6tCNGLV4CuzT0n6pcw8
JaZ2HpworwDzjnIWoPe30yC6Dq+4UpZYn58BGBii9+SppJnpfT5e4wn0pQo7GkQRkPlQ7i6HNOaF
nnUxUsDeCAZa9E+Zm5ESuylDKlrMSCSjg0WigYNkTO7Qvjek50CraCZ5c9M+cVOBmgvpc1AvKRJ3
N2hZqVFhibH2IF1O1tb6wuhrgNUJgpTv55lOxymfD6IQgGTAbSQruB1vpzivXTCGSF2CJykCE4QA
mzwickylfWZDgEaJEWuTuaBs4nWBnir05SASRX/l+HWBDBjDVSybWA2bQnAu6xTCV5y4TCUb/OlJ
3BGlFhwDgKGnRnPsRV/PIvH+yFBGBxuHC4uN0EOF6PXosqu5zLdx8vENts2+oJzEfMct0Et6zNso
JHF54moEARR4+pvGS4mWgCpsbweS5i4yuw4CHQCOGFitNnR6sM9Vlb/VBA+QbrYL+Jc4FcQXpYXG
OGXdoimICGkF3BlKwm2dJmQ1ovGN+2ynvPScx0VdmJHCiJZQx6lqPN7eU3cZABSDvhPPAVo75pgM
ITKS21qaWolLfdngUkxvryfoVUhjymSf/Bs+h1nzIDg4NtCdrzgqfzavmSkDRQuAtA8KLrB7Pv6q
qfgYbVL4HpQ0EAaKI886INJz6AI5liamC8WA1DmozfaysmhdWq6dVaM3ig3eeqMXZhLAf/mm27WH
yAOaJhGcg5ke5YbbTZ9VjqgGbexZ+ut7Z8SrXa+XK/Ahge0ME0EOgw79oILu6iqoIL4IoRfoUp3o
2iaNvt0ONFk1iGDekKuCuuAJYjuXS0wvKWQGYoh1rddrepl7T9zfezgwg2wUijH49vG9B0bnKBM0
237isre4cdBztArco9vOBD73992tGeF2alw7kVSUxuynipUMJ9wXQMKCvZRG/UaI5lTuJhJyt9ZG
3sdJMlw8Aaw5jd7RdKWAJaf4Tbe73Q6KPHT184WiWrtuKdn2v8FRmgHITpyMW/ujKI9DQrhhB/u6
vCg9sjM/hxw0spPi8fjCIhMoI6BCwwutSDXj5+/d/K3pUZCn8oGqBINpxTbF9JcLDoEkz9i4DyRv
bYz2ueOkTgS3Yj8BVJ9V6P6cIyacuDlhAe3AqE4P5QJptIBM09oQ+EyYpwiiVD/IY9brPdqFvncQ
q5P0uWLkfa5ksIbIeCiGoz9hNGdsJju1kFfME/geSFuuwApKOmavZJ+l/NJIM4Hv5AoNnYq4poaO
2lH0YfO52DNdDWsS6BaKRaQ8C10y5wbvk1saOzTIDx0q+Dkmhev6Bhi0mGHAvB8Y0ULdqmQNrS4A
CmYsTTkQzIsoKQPXAB5atydbzhpVKVqbeWpRWWpBb1cIpCh2GfrmH3v2KRdybWg0b0IBuVcvhSGQ
nuPtJpBaZInQgmmP/QrD2WTsnLmRxyqKSizsXGMGuZvg3EDRi8EJxvv6i6NgaqRreTPzUJ46VghJ
AYhBvARw4mgmcyETwl7EAEMNDAMM2tnxbn88hxN7DwEgN9QroIGActztYqVhUVa8FzlWKOcvuZdv
MzQrENeLjMd2Jk4U2qGAVcZw8OT4K5JfvaZUxW/8ukd/cFwka97hDrYUvGqx9ymAdTWLahN8vjPH
aiIrNbRg/bM5WrBWbF1XUNEqujNBOunrDsEPKE7/rMhiRXDZQgPO3od4015mot2/1pjRxX9jeuSu
uBwV1bKB6ddXlj7LxnNDO5DkSUQ3zZVm4BM+nwb/j3xD7pB4I+oyqXRaLpAlLJabVNd/ZzKzE7v3
5ouGjXC1AAojaL5UZo7ledpS7m2jltht1nJ6lJe0KOZ61CfNwckMryogLcegB59LwYcTOY4VIInP
G14lUVldBuUGQLoZNzB1uYJohANuBeglFL1HQ+MhL122Ippxq3Wm0sLBhAokVkm78g/lMdYlmxY2
KUNcsA4KcRDas8FHKn40WU6SN5T/Hm/1CcAH0IJX3zO6PYDC57KM4R1LrwzudeeL1DeFXfsL6gOH
2jMx5hC9jnfatbFhIa7WtXVyKagLDZ3I/SI711uW23xISCRJuy6diWIm8GkYGI8eJgkt2IOw560t
pi3ZKAtCdyhr7nrCcUb3/b15DpGb+m6Wwhy0dSpqu7E3yqn7tivVrAd7jb+qyw2nWMHGrU30pkN1
y7OXyA94PQDsoR66gi6Im9o7cOxrpK34ctMYLABszFqJDUVi9DbeBrYyE/f8PSDvZv9qRkZvi84N
extk464FMsKMaCaKHuCXIQgvv5013XPvvK+XpDR+ng4H87xlFuGeXk76626zvIif3gEiqHRpG9+K
PkhRLrOXx1tx+mj8+74xN34sKGkP2W3X4kEiDeT/S4GOT2hvA/OorH1playhJ4VMxIrXw1Mn77In
NGG0H+WZiWmHXmn3+PiDJhJON1tIGt03yI14XlNgSSV1V9pvHAPBS20p2KnelJolJWZSkEZA7onN
9Ry4w1QXdEX7ydWdWjsktGdbdifuWCBCkLDHGx0dlGOOcraT2yxmIxdyoeoaXBCL/oU/epR9bcD6
ZNvQBmZnTuzUVXhtcXQtdTGvRaWbuJaSL9Es3hVmqMfdO1LzoK77T6YbhQhhoDlXkM68PbEVMry1
1GG6M9EUIspHunjJ9y7AjprR7EMS64p7QGuD4i96A6yDYU+1p5lvGMKwuzMCrVbg7Qeoz19S/spD
VZ2cR1pSYcnLRS+D04AV1r7z0Tg045Hfjf0VCuwL3lZIyBZUmitJTiT3/sDb0BxDfIOraOS1pFqu
4zCG/W4hkew3ARKLJADiURqYM/f+pIfEZCPXgxa0QeHsdr7r3nWwnTrXipjIdIrnoDci2wXq5cR7
G18WcdtTTwAD1VuWEofRWQUUKc8zEz4V011/xCgu7lONdduod61KuYC3Q1OXnL9VW6ImencK3FPX
FTqXeLqIqtyKxxNfRlfq42+YKMaCjnjgppFxXQx6SLcTEaQ9F/YlvgGlUDMKda4kbwKN9/HesqzI
DMCp6w6c7rNaiZODHzLJaMcDmHzctNwWkgouBhkej0JxCX0IDLWXi9owPiT6nXzOqetO3lEIcv7X
3mjFPdD6Z60Ee9Vab7f5U3wMjHKrLJOdrLsf+VLY92tmsQf7QUpDEJ5Xnw7YyOeWfOqMoYMIggV4
r6LRa3TOcyev+CgsPIupLyGreyclN7iE8M5a0fZRsHW+mbUwBxefjHKvrY5uP8+V/DavYdUVqPn6
vnO/BnlMdH8M9+ArXubxqqMKuHBlzzgChUo6KBvQvbVX0dyfE+vSvWzmJLimvCuw1pIkIugcZHNv
N56WBqUWAXhpeenCLZ/yahPzb4qwcdtkDuY1kdMeaO6QyYfqJEiwxs2/AWSX+lBgkd5rDA+S9t3O
IyD6oHsotEiU+0/uTjgWcB4PsE6wN4yGlkdZLgSMZyWVY0jil6MQgTdS4Nk1zazkI1CdXmEwyW+Z
/WTbyNddiFnIIkWDeajNPb4HYyOvjtmVkOtFFzZe+qN5RhksyzwHLahauZDDJceeGtDzSjMX2OCb
76wIyMTAACeB/e52yC3kA4SwE3yrLteMQEvQuhqde1T778f+avg7IzuAq6BPEpBpaOWOi+m8CPhv
KTGhFVSp3oLtDwkfsVp5u1xYejyaH0Rff2xxYv5AYQ3xCxBaAyrIjv0GB8GPoAXSnqeHct2Zc6oy
U5vzxsDIA+eF39lxBQPJvt/EOv8DapycIN4jmq49zVNoTg9o4CWDmgaS7aOlymKEAKUIeyJaGYoX
NNTG/RrqLY+nbaKcgsQ0WBzg20FChP6u2x3BRVHOF5kfWc+FAYBYqSvEB6Fxvc0It8WbuifnGqjy
YwydgTg2ymcova8vy8dfMRgZb5frjxi9OF0AnJy6wkeA7MUQ+xZ6c5+PLUzM5kAnhI2B2HToybkd
ZsNXCtcUaNvlWlzc/crzQJibnZyZXTgxkIG+DrEKyDGgkTB8xlVslsd2mHYJBpLX0bPClqrJ5flc
v8VUBHZjZTSYWuNEVywHhJJ2qOu1sLU9yLVGryG365JXoV8ACkyKuVjsvviHdqarsY3uxCoXc7dP
XfRd0ECByPhv0Z98ML44T1yB99BqtpV9wokgwoU8MtIeyEOMQ4888TSoP6ITE6D7CiIbfnDu2rcc
grZ8RVL3NPcev9sjcIgwhA6WgYYRfPi3i1crfJglchJbXudDUSgE04ezQI+NR8OAn9kod454ZGu0
hCKYaltIH8cWVyi6X2vgkjKjol54dqtX7NfjzX+3K2EMQfSQltTQtKGNXEkSK12heMAH1XBWTv1Z
58X3Ywv3RcHBxAB8QAs+cv3jUmXKhX7NcTVwigBWuKgJ1a+vnE19yXSO/GbDzG3Gu7AUCAccL0As
wKsMePporYQ0870gFFOUv+GwVrXOAA8ONLhMlEVPGx3B8OMR3j/9RxZHK4Y6vNwGjJBaaPbZfDrE
W9TUoz++WZO+M+ipIt9LGnzps+DzidUbkn641MCKMvBi3m7LxLO9wHe8zMLrRn/XNjYDvm/i8PpH
udB8/Xuu3nB37DBQgClUJJYBhsNj49ae4yWyardNZomLBMVuEDdLLkVTd/rTzmSU72LLkaXRy92P
NKQZFViqvO9Q1i8VSy7dHLfH3HCG6b1yyZLP8HE9GImI2NFYXMoasVRbPz3eH3NmxleYzAR8bnMg
QDKgler4SERrRgDO9DfpyfPMx8bug5Fh5tBvhyKDCof1d6tfDQpxohTgeGTY/vK7+m5G71qxr1Yf
9eICXa/a+A/MDVTzLCRCRJDTjgYnQ5qxTIG7tIB7VcjG+8gSsxD1F5B0XRxdBv37TJx6n9fCAGEJ
/oRHIAnHcrtqrC2mhec0uYXqWkfAOpeGJgsCz4OCrBUaZcUn6LolumKDYfpSMufwp5+LKO/zzqNv
GO2c2ot6PAHL3ALDQuXsoAGbRqR0KU0BFGgl/fEkT3m06xGP5jhVlNrOtDa3ctNZhptwbg2n3Mj1
3x95TLZwVSGRi9zKvBXONdF3ppoRtnhrA30pHJWnfG6TDiH3TVQ3mr+Rx5SKIOATp8qtWNtJ8qJ+
ZXjsHj86ZfZaKwCbJXOpwNltM4pRfCWVglLAthGSHcfofQT46QtaJyPT/0p5ItaHJKpIBLnMGMBA
wjEBFd4AlZFmj8xdtITBA0yMHgwkbRBZj+7csgmAQGSiwuKcc9TqIfgNFJDR27Rsln5z6o25Gvs9
Yh63IDsQRwCUjbP/l0u78gmI4TvQjtiF1eavIFHnrfBFQkoyGmDq/l4lyi7eNA3p16opIFH0ePdO
xDNojoU/Ak+WiO7Q0Vlh2VrwQ00rrLR69cEFosv1JUqJKs7YmbgyZBaEoFCiQ0Rzx/YDsF+kcklU
Wr5/7oUlWIPzHTYSuDjbmerMH9nUaPv+8e4DYIjqjDq+d5ETySoGuXOLNcB2Zn4CZ6SYztqznnY+
FHPIx5pH9oWCb5bEC+cQU2qcL/nP5jUjekCamYFPxR/4HOSiWOAp4fFH57fPOk2yG7kEpQN1I5Mx
o8yIt95GaX+xssuQVIte2wTlSuqXPIQAkW9ndHGv/oaveTDjTO7Tkdhr1x8zOtpO7/l1k6slLlWw
RGw+G6MGzJX0Jii6CCoeBNqboMo2FIKeLn0zl7qZ8GXQWsQeQKCJXld2FKJwRSrXTNpVVi4zUA/Q
BPALpeLsKIdLZrwDgHTEq3hAGiLAu72E8iYS7IoZzPQ54ZYMD/7OlbfQalJEhg+G5iV0QxSFOL0h
NosMYGrQN6BlpP5QmxcXdEvipgIRtvv2+Kzds3uApgH9Xfyg9Tn8HF0VeMz7lRLxLQgQiXy2GaNb
1LkhfAW6sgzRx+YsQN/QpbTJtj2vN4nBCYcQxIjsUon1JtgADF4tOk5Pi28bLEwGmLD9xLD774Dv
Zy7yP6Ly2zm8/dbRHEZhkAScw7ZWgeZdnNNSf0fVYEAO9Ojf9IyneJPuJXoJKSKJ78cTdc+/MZqo
0TZFltFTk6xv8WR9D+muM5CzBGO0/jkkT592Gnl/8cjbh7TgqEX3Lx8z9u+R2LCPdnFk9VBIx/Nr
lJRiNLGN1UxqEaY1IQmgqBYBfhjk6J11TEeXoN9p49+M2WFKx1N+bXV0OiJBK1VR0lqrbPedhPgs
BDOTtozQ1Pl4foX7c3g7vlGUxku9KHoFxmdGxDzo7x0Fr5nRo1WsBPzCoFtkqT95ZLCjhUZzApZz
9AxvKLw1mctT3/eijOZ6+Nar6w/UPq2ccXYLpvd4K7yI4Fvvl+cQplz4o4yW2HDON7rh9RPKBrox
y4p6f+PfTsboVEIjVIBiET7Ayb45cBFDJk/cBpUI3uK3wE8H4GfozN36k+cLPf9whMCegxF1+Kqr
YTOek/Asx2DYhPsy3cvxfcV8lSvflEn68SEoQMPaB3svkHABfl0G+LTHe+AeFTTMO/ickI4cJAvG
e1xyPI3vVaezYL4LyQ6CsE/B2iHnH/F7cV6FlwV6BSXKf4r77+UvzelcUf6+c2v4AkCTwEgxkNiM
eTIY0IWKdhR11vPm9bDzNp+Cme0PKFV55JxuFovF3rh0ZL3+KFZ7ax1C/gig39OcPuqwvHen7uor
RsvPhSWf2HyIeeBpnb+A8IUklTdz4qYOHJYTLA+DCjBw4berDehBqoBiqbO83rALxQg5zXi8nvcB
1lBL/2dhdKTzwk5kN8/APRaBHweyYoKAgxssHE7RJWgXyN2c4Jx0HzvemhydXK7zWw3skB0IwZ53
OxQLErLpTq+vu3eXHp6y3ROueB080eeWrHqyslcOeRI2q4guCDEMK+GI5a5x2xHtuLz4ZG3EezTH
Wr8x/dYfT86UZxUE9HigJRPtoeMMocgMBdoIh60BpXUjnfz+PRUNL1JnlnnSDvgL8XYAXBb65rfL
7Nt970fDmUqRCx9SnyqCK1YGgKL8fTyiqV07FNbRQgOgF7jCbi2ltpDWnRZ06JfWGiJJaBiU+YbU
yID+fxkak8oXDeYuHA6pFr3Z/KZkQR3z+tjE5Kz9G8uYsBc5niKtRL+zlAA6kM42wsOAC16cdK5W
NzNpY4BxXUmOhtu0syqxxQMrxjmMkx4tR+7q8YimjvvV6txR8EK7kOkUGLIbvKk01PmTOQb7qbFA
kw4hLlzn0FF0uwEqlRcTNsw7qwZPKRcCPOrsIT/yeBx/YOixc7y2MgqEGqVt+CyGFaSKIA2Px8nr
7sAaB/OYLmtybjfnc03fauPtQ+TJB0t09Gc8/oTJWPD6E0auE9iJ2hZzbMBUfwVvFMiEQSdjmocz
rqoFyGSEU0y2H0aiX5bAUYR0xnVMLSXS7xraeHgV+IbRke54dA7+7f+qBUg8iYkazFBMTK/kPwuD
Z7+KBCDaJDt+iwEWATALri47zyk3h9D7P6zkPytjhyFFvFKEsOL5y4g875IBnXBYnUGR6Vnn5vgl
EhDGEYix6HtEe8Ncogdjxj/ODPWPN+VqqErjayyr4iPKwT9qP5IVOubj/TJlAkU8vP3+m015dC64
us0qxelwLtC9XcSSaWfqKtPm8OITL2kUC4HpAbk30hpoFLpdtTDwRaHi6x54lxLcMglQtmg+11fB
jhhbHkrT+Vr5SOlyrrlsIrt5Y3hcXRvodGSphGGB5O5C/vCCTfHOHrMa/DaLDILgx+Tz8ZROhRYI
EtmhWxOX2l8kebVqLJf7pZAUvRUBxNTFhghQgF+d8U5+D/yZ7M0wbWOHAzvo5UcLKotH8u20xl0W
Z0XD95YK/r8qvFRcqqcCYV8Z/6QJ6TrK5np2Jh971yZHK+mXcZJEhdDjsbfpQOEKuBBUz98F/cl0
LBJVoJgkwhxm6G+r3w0UtSEZGQr0NIxzAQ0fBxCuVnurD0wtNLOWJeDc1CPhxQOfIbutKsg5zaG0
JuoPHEKGf1aHq/hqKZ0KcvJaZvdWDWYimcS1ARCxItK6+uWoFh29IwcKgOjV5peP99Dkul4ZHrnR
PKwzlk9hmNeO3prjSRi8scmbKyzyNQgnHxubCkyvRznaRIlig/YwHow5p4ZxiPSTJouwPc1hS4Qh
qL5fxEEZdpCQkcbVjgCNtU4kSL212xV0YyKLtKyfMosxFuhipJ7J6hZHvzrT+DhFcBHVMl38+ka1
Oc1cUpMDBtvGoL+HgzrureUyW/AaTestZOoF1SyXgktjOltZmVzEKzPjeS2SStQ6mInBC3ToMtLA
EcREo6r2XPJzR2TyiQyeSHaQukcuRhmu5qvNWlScB2SZy1ocWa0Y4+wYT4fPdwiXvh8+V6vzCuQq
psPM4pLvb3wFYDaUzJCjQxlVHb2ksqqKqwq0sxbb8xYjpVQS5rzcvTAfNiDS7Si+ox44qBDdDi2B
SlOWV35jIaLBTSxT7ZPb4CYm8WH1Ey+/XiAQDvzcoJx4WVo2cZcfa9C0nRTdeXl8VibyL7efMppl
IAxSJXSCxnoWiHAA+QfhTDzgACGKFkBKr9jV4uUNPXL74nA5ZXM41Xsc02gmhvv8apFVRoniLoB5
1XrtftH7Tw8cAQk66DLJWd5+vYgHmbzt9+DOJu77L6r1j8c/vdr/VmLkEftALOSgxEqk3UtUHjJl
plY+sYtv53fk+UrwhymOiAGmeq7X5qsp0n7oviodcjSgDrbaruly+a0a2ozLnXD2t5ZHx1Wt2EbJ
k7BBYFmAeorFi1TXHD2CPGwIIhcFFP/hwuUOuXQM402UznYb37vH2w8Y3ax9qbJ9E2BuBfIa7N9R
jHH1J2G5WhFRXxisuU7XF3jEuShzIja7sXsXZrp9G3CD3U2N0Aw8X6H59HP2XwybrKlrLJnjEs2y
j/fRRHL/1ujoqRQxih/xCYw2VKqI3urvu8/68hScnpL1arWQjJcQyeuYsOYbgkNScUMJHsyLc5Hp
xKV0+yGjB1MnNXHi/fmWzBiOc2O8v5dPGoHOL15OMn3y9fMi3pBou32DkucePpwAfYC30+J7ZgvO
ne6/LXp1unmtypIkxuZnls+v4LvIEFvJ1FzZerlx9fOPYmwNBV3+0D2z1idNP82c7tkPGI7/1QdU
bd1FkYtV4XelDiYyRHe4PzAJHlm1ZJEuj5AHeDGMNWYg3J3cxcwL+v5mvl2MkXvrOlWKagb2XbQX
2s1GTS0O1CZ2TP1s5h15zzl360r/esevxuqrWtVqgyvNjAglvZ1oHFYGvzoa3HpPeVwk+tymn53e
kXMDX31aQS2lsYBKkExOX7kXh9RDXIB35Rlwp+020uG41+jof/mGdqd8nuvrn0gj307xyM0pgc14
Hj+cdpAabAagAtAK7DrfYqGDDXztZlDTOL68VLoKCglD6MigZwtd9ENKAFHH0i+XM8v+x6B1Gxne
ftTI9QVxlDl5PXzUrjEOyDXibkf687z4InB83hE+38FunyMD/Xs2PLD7t0eu9kCvuUwUDHbBn7iL
iF5ud6aCXltbP5/b85YwJ2wFoOzwLp05ajM7/c8pX1m2waxjBywsC2BqR77K7NJk45UQ9Al6M6l5
47G/nYBN3MzwGO6W50XiRins5fpr9rETtogHyaIxUaI7YogXx9RnFnXizXZrchy1gYKUCUKYTHV7
Zy8k01vbS/Fgb7o5v3mfxbi1NHJbYfQ/N9jQq7Xb1VsQGR8OsR5Rh9jbxREpt1gme8G4YBtt5rSA
5pZy5LRKrS0SbThRcrQoi4WNjvsop2G/YoK522qiDHU70lH8Fah2muYabHUL3ffIK66ojJgoP2Gg
q/NRoV/q5S2BH9Ot3xPoDTYz21YY3MPdiQEjtgDZIVkC5djtDaF2YeH7MaIkcbd5rZDazKh5DnZn
9clr6MJFRue0cs1yI5xRtYDwJSiDaXwaLqul2g+YvVkg5wRkBHNy9Umj1c8cT81LH5/UnUTogNEd
XDlZKT3wo7b5RfZI0V0o3gIzUzG57FdmR8uO1sAoiwQsBeipdJmm6lvkpdTOFpBye3x4/1BUjyZ9
tOoJZPvCWsO9IZHuVEPWBWUSBP88/YzRBYqlx39u85RjF6xwqvd7XkfxF9o5qBPxZv68fREA42VB
FlSTn7wkZ371Uplv/l5aGyAJ0k9oE+B3zFbu5iZpmPtHXz668fjQ5VtRjP6LtO/ajRzZlv0iAvTm
NenKl0oSJbVeCEndovcumV9/gn1xd1dRvEXcfaYHg8EIo8X0y8SKGCAcK566hPc4QVqrzy/HZNiK
E6AdKjTzikjl51Vk6JPbhIyUNnksyEb5OP2azU5ApKGrw0YPyyZH8WwffG6q1faxn3sBQn68oWoQ
EESf1by+xCqx6SHqiFIJn1px2247n6tN3s9O0GAiOa+l1v0tIUz+8e3E3licF5qqvBeGOMxHz+JE
kvyJYzOGhvmFs7AZV0z9vF1vTc1c9RE8VQkEQUe46ryrnPd73dwfwYUFnyW0qpVTNW3lH+NCXRY3
zJT/miPshL5o655iXKAfjyqCfldr5TQtoCcxHlxeE0zUAI3hLOcdNej2GxkKsaDXmJru39+DDWgJ
GHkdz3pHTuaFralBLdxRQM5PWm3gdoXM7rz+ZKBmR+M2YJjDzh4AGPs8P7KNajUOcL7FlphebA/k
OzbX/L2FVxhoehmNEaAJQtvCvI/ZTxBRcJ0yenG3Gwe71FRQE52aFpAu8L5q7RcIG0heriUVf74T
t2ZnbmYviqEYVTCLzKmN387ByTzEUB/a3t+dP7kUlFtDM9cxrmqtD9Gt7r0gyZZbZ+RDkv0zePLQ
82fsG/Ozcc+R3ZgCso0peKXP24Mt7neR5YFu2PUKR9307m7Xu6fKeWpN/L0rnCee8GRE7+0akGVp
e4PiCOmyqcsY5CO3z6faQn+oVEIG9eKnfF9VnhE5yRCubPGFQAOTcmVmupavvEtBbiqjHrDdxF13
qSBy5H6lxLXt01So+n5KbXPTOpunzUdipe79BVm6CpEPxFUsQwoM+/3WtFiVWZlJOfMCPzBb4+xL
wKPFe07K0A6prxhbCByg2iBCDRwiYCBJVGbRu+HHqEIWqAvkB25fgiQPW4BD8PComZ+o0b3qWEWf
cEdkT2p3DQs1ba35XXVtfLaYot/UdZciwRukG/WlVOHsaMjyit8Nrq26ggPSrhJPLN371zZnKwtx
ZqMPMgxYOFC08JYbTTMjDvzHtURGVENfK+1yf0GXbhA0IEGLZiI1Qygyc3SEIU97KRV6T3vFlQ9K
48KpZEs2jr3nZ1u86fftLczqjbmZs9PVGVcFlO89eRdb6IkD56aQmVzzEISu366waizs1htj08+v
DoqcMqVNG4xNNjXOGXOrqt+qcxus1OkW5xCewYTkRckWjcm3doy+VWO9aAeP8lDpVJXkqA+QZgj9
UbG7qua2Q5wJRAaDddaFhqvII7f2jE87Y7ZbcVCgmAB+tQlRO3vGgVBVocRk9F5EIWbnKuXEZMnt
slfxsfisPqWBZJ/3V1Jd8BxuTM5GnUWqUPY+TMq8W9a/uk9O+JQjs4z2fE6EyooSEgnbkP7isczU
UspjlV9K8NjmLjWOqf+SjecWcEoFnLd/EqMF3+tOpyYdj4X/KOP/hnYj9M14LJ5yGd9BXaBSJ2RW
BqGiyox0N83driTDE9tJqEq2v2Ow5u5y3qza1zD9UpWvfHhUO1MatkoDtXof0jY21bbRrop7cJy0
Johd1fFwf1p+shIqoBoQcVmhqQm9fcrs3uhphxpJjZKJXO7ZUyOYnNPJ52ScWqqKcNdREDnbkg5u
9occLdivEOK8/wULj/PNB8wuESQexlTKI6Q9BkseSfY9ht8oUWe926krO3+hvwCDldGJj+YQOF1/
98jVCZP4shVbPEaeWDkKKQ+9VR4ky4nPvVM7uZtu93pohg7bZ57vMMjYHiXTdzKEsE/aOzVrCDq7
J27l3VjyAW++anbJpCXlemHEV4He8k3xyRGw2Qk+y9lvHIj6mmjfha5Zeit36cJ1A04d6PmBrhw6
zn+zNFeTkamlCjrhlHo5U7FFeTPv4BwhpVyhbS9+u7/KCwdegrg8ILM6et8hY3B756AAq6fFUFFP
a7nopUd0SmSV+iu7eaF8oEsCFKnBWQvwN8Adt2YUowhFXwdMX0uLSSvTSX3LoKEFqqayJ7XmMZRX
UaWHitiQWRHUwMfBTAfNlMcntd41Dbjram5ThrYgOfdnYOmkoa/OABgJZw0dLrMLKNYDYUyYRr0Y
XVDUqbODrJTkUoV/RHBhoFgJRmHE0o3lc2ZVuQG/ctAWQlPIIV59wPyoZ3GECxnQ8ewFDF/O+2C/
WcFnQi7fG1RWNuB1hZKc+KvnSTbu8V/WcnALJx0sABNgGlgsMDnN3jex6qHPXiOcqoFdR7bIH6xj
snHOjPBn9TwcoodmG+8296d9AYSGUV9ZnW2JdmDgcxIBXNq3TgrEBElOFZGcs/P8mLl/WnIYnMOX
ZgLWOmx39OiZKx+wFB3ffMAsKMBcwD2Vp+gY74DggNKnt+iHGACi9bTyri7NMArf0EoH7A1ifbNn
dSx4Tg1GHh4o+s8UFCroS86eWbYZja2mrx22hRcVkuxQbEH0gP6oeXiswlXIGyowL8xM6a37SACj
QPLtgajW1+vrqbfRHgvqxD9PdYKRrk3rmvXp51fXlxZylT5osN5WR3Bw4t6U0PhDDEhYjRLI5u0O
xC7JRgtN8TmsTqF9f18tlGjBzATYNiRrtEmgcfZupUmiJmU7AlqlOdUxFIgefAMIsA8Ryab+IVDO
rN8ELRn5FcsLi3xjeD7wetDA10QRT8UbUdgFKhH1gyb3pBDNsFiJ3hZiRHTSQGsEoFQFOpCzt8mo
yo7Ta4QVrXToP2Xju6bPxprU+AIcHZHRlBbQNSjiQvzudi0rRIhCa+B1kMjLaA628hb/Vr/pQXDA
dm8qTkXemdNbvMkOujt8CM7x2QW0gZnlB17p6tDbh19oc9jZ7uFgf4xbwZYh27R9Zebh1273fVm5
yZZWQNZAxg+5ZzAHzTXNtLznh7gQRy8tL6CrNCrLSNBp00JwBk7z/X22UBaClMiVsdk+q9HUymsR
jO2PZ/UjtUC37hHtsd18ua6NrmgQSHLgXBdfh9ULeyH6uTE922m9IXWAYAqjJ7oV3KKIfDr73y/H
SQUwfTHc3Qe3VVZusKXb8sbmbMMNTZn7rQKbGaleNPIWb4/CqXyJV66PpWBdBgIbsu+gTAJQaWYn
lduGYz2mtUACLLcKU0XMAUppfosAtoH/5Tutrb9lVnXmttrDb+UZtBfPa3I+C6UwrO7VZ8zexN6P
/TEc8BkgjBfA43tqMbnijr3Z8pnz+k/0WlI074HzdfskoJ9QWdle0+6ZBWKAoOOPihYL0A3Mllj2
mwKzgJM3Fn+a+NToj/e3718w7U8DCC5EdGf/RKCymKGYShvqAc7x3m8lix3kF30H7L4KOEFqoVzg
1nayrWpLc70nlEYM63sSCQC5GvfQo4GxhXrQiNTJ2ileHvq/L5u9ywiBKz6jLfUijW/2SaDoJ0VP
n+6Pf5q/O8P/i+2+eqXawWgloaxhxBd/iWLQvVQ5vEt0LeXH+5YWh4N2N0DdJ0noeW41GNG40FWY
6DAOnyodvfbS2oO/ZmK6F68GIymN0sd+R72XbjQzCEBgSc+l8xcTdMi2aD9UJfPX7gk16vtjWzyt
ytXg5mslUo4Jfy2/ibujI6HPrHAfIxeOu1VZ9i8R+2PzbWxTVFXWMmuLS/jP9jxdruaS3lddT71e
VTYDtCuNT15l9v0RLr2zVwPUZp4b33IU/ETYjEHxp/Utjb4KkROHmfVfmEHLCZLw2Ck/lORoAwKf
XqLUK8vA1NvPQHL68qlB6H3fzlKwA3/hn6HZVslYAh4VcaSeLjR2lqNbW/Frgh1UkByN2yGAw0mE
ZFosfkuxZpZg3ut7lKd8RXYqjW4DUX4xaLaygyerP07j1VfNtpGkAAxv8FhKhiLms9joiROmNYCS
LfAnYVgll7GXP2tOl1aghAuxNqYDVQ/0EKJvU5lO1tXJySAN4iscuqKbsr0MYmRX1WVkL0ou7qHh
veKzLcDiUd1Bq4GICBjtofNENM05RP0V8rJ+A7BMZKk1yQ0gxkkDET32W27R2rdLX1swuYCug36r
mckkMB+u5DMX3/KJGGOqn+GNnZ8cRekNCNcABVx9Z8GbL8hWKtlFf4ylD012YgoRHajqMONtZfNN
7uJ8mScSs6mopsuo393OdhiKPe/3AQ+wB28WSBMfuVNJsgf/NVzJoSzlUkFjibwZVGxRJJxTROQj
7YNczJhnCa8CSE0+3Q7F7pw0r93KHbjgjOEFhRAPioQK/OSZwyIlKqv9HLWMeNt2JrUaIODoSNLH
tcgGxNE/5w/oaXS8KmBhkJFov52/LmnkNinh9BtQLDkalPmq3bRIBjugNxZ0klatGJoV82XqpKLG
fVZU9t/Ggvacy+s5VUkwBYYkCXEkzEIKFdDI9ipX/KFS2CbPXQ5hQ/RI6HJA+ADgd7OQoTH/qKlB
A9BRXSEPEaVFmR70VotUWy1lo7CLDNnb30ma+LwDNTlOR4JVLyJTlxV+tGq55/MzDTNlkhxDx7I9
tZTmTt4ByUpEqQXpggFRCIkEyThGFh2CWN0ObDAuUtan0rnQCpru5bEQg2MdRjVnqSHnSyQTxJJ3
WYE6yh7ECmJ8zvJWqd+0QuuLhz6OamNLW6Al3bpJpRJPuxoBI8qGVHYMmkoCZMnHsd6JmepPNQTR
V4+iwFdoThl8SXDytAmecQeG9Ckbo7Q5hooSamY9MUKTWqlAOFvUUYwoz5BBem6octQ+JNlQxg4D
Yqxzs8LQa0tm5YjWjDGD+l3kcwmYeMSU72zFF6VwI9Q6jUDrVPGJV8hpn38pSgYkOwkZsmSfmViK
0DJL/IILT6gPyOVFzQZD3mgUxPwXrepC9JSNtcQRsRWrwk4bLR0x9TWNmKkPWZG952CsUu0ICYPm
q9XFoP6Smy4LwF7FGi7fdIVsDLuA45T4BYw2YWyH6IJNn4skFpOK1A066aBokMXqqe81JfIgvxCg
jQ01IDTRGwktUe+pewNJ+SDotEmWW82Fx6AYOmal+PeqJZXS4Z+lkUM13ICGrz2UQR/smxqJke80
EKJ02DV9qoQnrutU5Rd+TQl4RKYN/XsrtW0L+brceE5ZOo6EQsxQtKsuSwvLr0DIbIuYaXyREWv0
1NZcGNrdGIuqGxRpFB860QihEybKfqIckKDhor1f+3x+5FIkxFxcIDp+KTrM9xKTO45kfV9Qe4yK
PLD5wm+qzGzqQklMvUI/MOivmnysnwOoG0oxlFOMIX8qy1Jjh1yrIDiSijTlTJlDe9RGyhNRslUN
kySQEsmKwcK3tMG2hb5qDrbuPBfsjqulbF8VfI7JC4dWgVoqvBoBrW9tolOCZkmDI30zZNU2ywah
egADQaoB3jtW47jxI67hnxSdAjLDDLXW34NB0+JPVtSl4gYjpzYofKhRb/d+aoymKEZ96AhqkEhY
KonKJ6aCJQlno6t2QjiqIK0oxY5306ZOczC2VILxxeUZBBH4oAsUi0Hv7Y+BFE/oQMUyCM9hXYbc
SahzIbHTLKham9MjWjhCJPJlTXqeS5kVoBlF/x7ynLNB18JeKah9AqgeDfTP/UdmoSsTarwTzQja
eEXcJ7NsalpFWUFbdCoh0dMR37f1HZB+6VN66Dfsjavc5kXfqpawz3RTPTbQ0HAptTQUlwJXb3Yt
OsxL+yV0ENLFl7XHYsHRAWAFZD0QjdN0QZl+fuVvBAUFzCfqec+v1Noc+grZZSEBPwWmkIjUhw4m
A/VfRLlqxZFdqmZAIBJ8rwq4IkErLt6aNliV5IMw8IhDiHhh+iNt0F88fmq7OnENwYlkk35TdyhN
pOLbU/QcRit+x9LzNQnlIWkFhukfHEKyWNVJgqDOS5V0sFifjUSs0JZb+v1at7iwEBJBIgYVDXgA
ioiWoNvR8gquRkAu+b/hLdJUgCG+N28l2ZXu/f22gLachFz/WZpGfbWkTQcWUInPeCRGetDYgOqC
TP/W2dQKNqoLAUYTtUSCclbUkx2AZooLLozuebS+73/J4gpff8nME4lSLVdbBV+CHP70EUc0ebkP
6HpqrMMuRvfaSrptKUlyM/RZkqRscdhz6f8YnNiSrb4nyINN4+vtwDRN6B+u5EV+yiBgRa8HOTtB
cROIUtBhYQEv+/w0Tu4usEyQZa4m2aZ7Yuas3hiaxSTRoHUdxbWMjhfHYvvSkbdmZvVHa81VXdqq
qPMZIs4leC7mHY9KnJV6D+yqV5AgMt/D2q5f2WOCOrVPpg6tzvodr1ySS9eQKgCoIaPEgjLHbOHS
2C/EuqG85yicKTxyzNxdxDVVszUjs5VS4ewrVQoj6RYCiAcDp8JESd+wVrb9QgwHwp1/g5ktVKpx
DRUF3KkQIile01+QOH6JjUt4BjIQdBR7CHLgZU1ju9XtUCPy2ilY2iiqhtcG6XgDddvZBTAUBh7w
cRA8NMO0PkkgrQnKsdTR306emay1IyztFh3JUZCBIgBQ5iTlalXp+uDLo8cVwrZo9kLGO/cndCmz
jTb8fyZmA6o0NVMYJ40ee/ITsIR9vDvoH9zWe9D7PkLIhRhHCLnl5ITi5AVO4O8V+9NLND951/Zn
91iRcDpE3TBE3VNq9N1Y78+RXbi6FbnJsJsavnC5bDjcLb6t/F5rdVub4NnZ4AU6ZKkOrGCZ0pOu
FpuOQ7R+f4jTCO6NcHY0mhLHcqg1JPADB3yykJPa6mXlNH71/F8YQolIBUUhmpjnArVKHSoyk2Ig
wcKpvG203wVzZHl734q0tGII7JGpBoJjaoe/fQOjNKJZofvAV0oE74DwNppv9Zv1BpwlGIsyU0Dn
0vArMm27JBCYHfdPXvNgrl3Z076cz+r1V8xWrkq0LK5jDqQ35SVUjpy6H9aoe5YW7trEbOHSSACe
HxziACsVJNFGoIJGUnfgFpTWkkVTZvHHaFB1AwoZhNcAg9zOaRtJYgF93ymvoLxlG2EPTH78mW1B
JZoCrPm5soQLuRmojPzH3I+cUDXoIbRcQfKBUArYbYAzqIU+z21hIpt7AIeJ7f3yz69fcNigePN0
6ciqnNPaN8ySrUMWBZnMQlRQx2OlgbiovPC6FaAmMaC3U2k+os7mklW18qUHBOEvjywRBBEAT7md
aZn1CfJ2BfOiFvdMbOz72MOJ1CIPqEZiKEeav/f6c5V8AsFPqjD6prS0DP9PlEEZwvi+vxKLqau/
XLkSOJ8BkZ0dpjpjOaDpEzg2cLiWQOZacAFA0YmgWHrl3re2sKGBw8W7BZQZRj+nVcoNweeg1MB7
uapnjsTpL4oeOTnfxVbMj5lz39rC3YokGYRv4S/DK55LtEn1lLLvQXsyxkpl5W0U2EDa/7pvZMn3
R1ITgCNA6EHu+Lc96cojl9pOj/kQhCcpB0oqFPC68iR0mL4WcB7lWWFo3W4JSjWtnQYg4TNqq9B1
S11ltFnKtqOECccODzXEd+ddBADKBkkiIOGbndSXYEKZdDut3hdOzLZgIECfMDeYxiGpybgGAl4q
zUxUOrg9UMFXUeK73dVamqZqXHW81wcfVHwq0teolfECEJl9ZBH00oaHsEl2YSI/tVG/jTnfrSZm
5rcO0LasNfVoU6E/pv2owsJSgm+FAQ+01l+78HDAAQUmTBKQOkVDx+1HMqamYiIDMyEfj2+AZr7v
4XHQL+ogEk7hBRfgBz0B/AT1cvR2vqxslIX75tr6PJ86BpDvQzaHebTZdY+DRjLtleccKl2iBi22
9Zrq5ALREKRdsCQKctPIT/zIShd63/eCigIAJaMWmzQwbD/y7TE58cjxyOERqMAd/5yJtggs/Mpw
F95HMHAAK4JYYyJzml0sscpHXdhyE79SY79RxypGN+Vs0DYDp9CjEdC+b3CpoeXG4OxBZmPOqK4E
vEcroDqBrm0Hs+hxlSUW/ewSRvTUrIFsLPuvIHDL8sQJZ06yVETOqjvIbh3ZSOzJ1DCDtVrMwp2v
orMHKWgwdU+q37cbD9ImXMtloN5DOvxdB43AR5OsFLUWTQBDAF8aSCTIht2aqFs/NuoeBzAjnEHY
xvDoS+qtTPFCkIW84T8jszWFYmrXqkjXoeuvtkQwnEa7zMWTrZqWw5zykG+VgzOoJjQysKFaF1dA
9RTu+H1+jJy17Nby/oYWODrsoFUAtrDbIaOi3ouBVvJeoMlfcRfZYrOth8Tm0m8I46qDE3N/usiB
/hDJVxEqC3GYivtOBAs0Sms/IBNakdNYYhXvDZQjtHuLCN/xJq+SJAVcmhEknUiYC04RMsKVL2n8
cH8tlsp7qgw6UnRvoYiKZ+529F3KMj0PsRZ+/NSpbyWS9W73ogdmGEKkQX6SUBaSGx6ynG4TQsjB
aruzBC6l+58xXZkzvxFITgSj0Enh0UE0XblXrx8cnVKNUpX3RJVI/EP1UhtWtG1CS4bs6biC3J72
8E9jyGRK8kTmN+cx0/SGyQMy+J6gA6aPcyTJSJCvRNjTHr5nZPZIjFUl0riHEaNxqfoCxnkB73r/
dn/elvwuTNx/xjJ/MJO+akSZ47B/Rs3UjF9t/5LF+zC86MoxpXYPH0zY3re5OH2TjydBPRSl/9nI
CqoJSI6HggexPePUByu//q8YyY+Z+/f750Nqkwp9BHwhelIQqCNpeDm68LxWik7Aq2lOooDlI8nj
nH0IQ509cZBSkAlqM3llxcgQoPpgIH9P5ADS3s4wlqkdKz6IPgcDmR077xLjQMFjhxcsFuAb+22H
WJlBqVUhvF5BK7v0wTZpZwOX/KZZ2r2HqMUPhNYMLwKSlSwgOs30j3YcGeBewZjEJGoGIXcFpR9a
s0T4Ci59DikWMy8z5cz38E3sTErll0LIddkaQRoLUm0lagu3HFnoxCoDVa+vVNxbPdSUOveXbHmb
XM3p7I5r+iIzUHJFuqdtkNjSNuB0Qr6TmWMI8YP7xpZSMUhf/2eD/A28rw4zP0hjxfWx4NUHwXIa
iEmkW+ZEG/2PI5rtmT1CePk0HnTQooX77jlGZ8TKFyz5SNdfMN26V1/Q8TJ6e6tpi/IPOgeFXZSi
zop0qFK7ZA+ovtFyo+e6ldYOX73JqmH1am7J/mUMnaQFp4L+YKRr3dxLr971R01xxtVHhYWCYqeK
GyFtbFw8PDNT/1VcRRgtveDXZmYv+Ni0KN6WMAOu8lg6aKHdG66EHGbWrJzURW8dsFV5arkBHdw8
DjPYpCQsYKEVokBMC/WCPdoxoE2Q4UKNAaXlD/ImJOIm3cWX4ROCr9VUy1hNry9kHbDh/n3HbGaT
MswLtKQLXtZb7UMLxcq9fsgZsVFTfr2/tZZS+RO6EaWTiZjyh94iH6a0G4tc8HjIuLrojxR6VMMs
4xK87fyv5lxCyuJps2J0KeK4NjpbU59V2TiqheCFW3hlDcnVaYprgFEs/dx7demka+IZi++XBHUO
bQJS/8Bqi0HoQzm4FJBPFXdFbnWNLYYrr/7iibiyMfM9gqBsslKADUiZ8hc1t/ncKxDWknGtM23x
zYKcD14rxGtoVLo9e1izXGnQBerpqeunn4q654sVr2J69n48W7o0CcDCef6BAW4LNkgU4aJXFHYF
2QL0PgWHUiX8g0K30RqD55q12dSNYdClUgFrte9S4NrP/pRgS9DmXa7k9Bbvk6txTYt4dW3xrE0C
sYclPbVauMDhQxXbff+JjsP7u3xpNwDGp8EdnoBCc8ypWI9B2MJt8qLvJAAXYhsB0fer4EECrv43
7+G1rdmgCuRch7yrRY+deTgTRkQ44UtC65ZRmMW53pVr+bqlDXhtcFrPq1lUu0jRRgMGE/RWxPlG
Ut7SP/fnb2lLXJmYJ0N1BooJyYeJDsytNju89/v8RRescCX/sRgwXRuaORPlADI1JYAhpQIVUKCb
IXvxQTpffzCsGfjHqfzUPVVhR2ikbu8PctGTuTY+ixR0WgR9WuSiFxpQ47KweJASF1BfuQCbsqYo
ujrUmSPhgwGp6UUMtamdtDWLdBuUD1yzKw9R8ch4aqatE3WbZlUidnm/TMwWINWATsT086v9Ijdy
lYlpI3oZtBun7I6lg/NT3tTlmT6njpIDJhbYemkBhaQ6bBVyu5T01CTQiUA7/a8A0K19sSk4H2cU
ibjWrNunHIQRFjUVWyp2Quzy6qGRt1S2jAcjWgmcluoyoJv5Z3p2VDhxrNsWAaunfDnJRnHYFsez
PkAXCfyNDuTrc7MyExASbbWLvAEXULoT9yJPRPzhXM6VD8wEbrJ17++8pQfx32cBh3o7I7ECQQ2U
PaB7APE9JPbRXHDfwNL5RQcJcNTAmk6Ak1sDAVeV1B9qwRuQWXXL0BpKgkb24BlJ1xUHeanfDK1m
aBacsjBok5rdf2MBcoBApvBFLeHTt8CqukNt8jKJGf3/DwqPB+q+YM1QtTnxIx3rNAkGQfCAaRqS
fuMbhUXFxh76xKrrigB+CNqQFaOLyXS0wigSaq688EPno/Q1vh9LHcE3OO4ZUIij3TwoLz5gu3by
tC/2a779EjpZRXkAsveop6OWOO2eq/PaS1LPRuAEJ/Lw+nAc3FQjlWMGlvx4f0IXHVAUmkEWjFiW
R+7/1lJF6wTgcl+AyvH7wP3htO0Q/FabbW6Xbh2bYmjxvF3XZvQrHvaVsPJIL23Sa+uzcXJyMxp+
MVlX913hyh9V8Jro2zo4K8gKr3YZL1xD6IxDWghd3sj+zknuadTgR2MkghUuYaYITTSDVOxNym00
cACBjjyRXR/zZJN9NZX9JKc2eG4BBN8oW8hH0uA7DyYC7F/312DhqybRYjTGoBgC5O/sAWwYaJ6K
qZXNQBTPqgjE7WsF/aUTemNj9s51Y9arYg4bXCM7A5c5Micf1MYbug2tj3FwpJwV1rpZFoNTVGeh
/l9/weztg9qH2LEEiIpiRMGrd2uGSL2RbQrvTOD2rR/s+wqoe78lzUAd2ci2VbOCvlucaVAsgFVA
kxGLzLYbeHga2lF+9Eapf6e+ZnJxvLKYC8TMkKC+sjFzpXWtKLWKYaZHd3TjQ7gNt439DoE7/HFb
Qh+RXNr+ZZ/ePXVkLQO8VG+AeZQxAYv5e7JuzzOAwZAqp4BuQC/pM0DDHmeCbXGTmC4gI95E1AQa
gU3oXtaUvxYetGvD8zrf2AIBpBpArHQQnFdPWvcx5G+pulJQWLMyOyt6wYqhr7GL2izKTKPqHppM
37AYKTe+45z7B/P/MZmArQsGsEYQbLudzDL8v5PZma11PJ5zp3Ejm5FHgtkEe3m3BRfW5fcae+XS
NkXgB7wbuu8nRedbszHllRFMXUCsqLskeBShq3x/YH8vull0iZjoPxbmzr0g0bhGVgtFWTKMpn6E
HC96IM/P2JyQU34xjsaRmi35ykyKfQv+eEu06Rb07Sir/Hkl3K51FVMwkV03OYkMa/n7JWKEm++b
LTOXtkqQR/g+wDiRX0TWL3Vip3CLo//gT1Jf9glEcIlTu5mT2kjforeOc3ITTsf9mVp6iW++ZLYF
Mn0wAKhhaKIJNrIJUo53NOQe2WmM/5vNdr0mswtS1WoBveaoA2cYcjNNOoasb0OrJ4B7gd0bfNrw
Eoc9yGBWPJy/zuC9/TDtyCt/I8FtkhnqX9vvzwy2wa9Ewm1G4HYQLDolD1+dU9o9aTd/Dq9g7SLo
pMzN9BhYzX4Vf7b4XKGAIwhT4R7kg7PvkeVGkvyQTZ3WNdowNsVFt4b6JEtPmSBYAGd0OknAYbld
We2FTC801v7ZnXlDkMDp9DaFXdGFgOJb88c3CFp8N9b/0s50zV3Ndx8N0hAksJOQ1uF3lsLAbDiQ
3ytmlm5LDZwFIDTUUMefM5L10O8QK3XgYUb5OkM8z4VYHh9b7AVtYBB99k8r0dbicbm2OBsYQ8eU
JAywWJUPuYK2F9kcUqQT0YzfH8KjoZz8NTzaUgyvw6NDo4OIfnWUHW8nk+NltZIpQLbH3kLq7z2C
POHWUEmHfhV7ZUaXNsi1rVmkEyEvrIvJiLCtI8e3QUdzvsaOlr2qGL5A/I9oAyMSdZwCAd7K7aj0
cPSNahCA3ud1s3Mr7WDgFAq7bOuSx0ku12kc8zs/6qD0cC976flFPr0YVtHgKlxb1em4za8HCNGA
RgWcbAAFzYPVhrFckDHqY/wWXDRT2JmtO8n3fuPwr2xaaSFDiIH/Mza7+wct9YegnpZzz5zPd+e9
cwdX3znYuo+PhtmTdP/w/Md+tT8q87V2qZeam9Q2rOBpPd5cgvfr+BZ+UrfWFWWOkRionqQGh1pA
28v5fkwyqzZSHWvO0HaIno2dInahZTBanHkumCheRm2f5GrxEqk5v1VQmnNjnmmnvoimdrNycNFi
pZ0b/EWiLjBWbrBFl0XXQdyDHlsFfsvsBuNYFJaM86e8guW7Gk9kiArzVryx8DYa20vx+c1Z0KnY
dkQ319AuS0unG4A9oIIDtMccxg/6AD0cCmTgG2Yz4VMSnkfOCUmpjCsP1pqhacNe3Z96nEmhj2S/
12veu9yVZtRfSkxouUYpvejOXw9pNp+xKhUYEtIoWk6gFAh/pEPp165/hTpR0MQHkUySPOj70uQ4
8nvzsnLfLJ28iXt3qpmAB3W+nBm6CoM0g/myDsxUOyrSHzkGeXcUob/u+y95Mjrt+goVR9KUOyGw
E5k93/+IxT2F/MDUdgvMPdrEb2e7zUs/1ZNW8PLAnaQPjI/XxnFbKM2AKjX4ddrtLtov3DrCmlaT
sPCAgT8dtFHApOI6nHvCesZJGqsBHux2CYFgdzPYbMR8g09nc5EeOrLi7i0tN3ShNKRdpklHe+7t
UGmip3I0zfdeQq80Ja/196SZBEUHglJIbhpWtc9Nafuy2dyf5Mmnn12xBpJ0CDQm0ju0a90ariju
H6kWAUIdHCN/r4KvdjikENdB54YUW+BBWYkBppHcMzg7QoqYo2ESiTYv/hKKoybUlqqvgf0WjikC
bYEHYSYamnEh3Q4qE8H5VVSwkfXHsbeZGTEgXlf4C5YwRzdWZttTVoumDCNYYY0Z7M7R5X/I+44l
161sy19RaA49uAPzolQRDUfQk0ky3QTBdLAH3n/9W0ipSiSSj+hSDztqoLpK3dw4fpu11wpt1gSP
3TuvupAEkmy8iTZtHtnUnNgutzKDQyYBKTrgpnk8E9cD9CVP9NUat60SQ4hDOajcKqEmRRNorGVt
ZeRMprWfoJLuGD0qTlMSijeGjssBXE9D5xS81jF3g5+KHK37kgd2lN/L7wMUIzRnnLxhnx1fs4FC
KEzH7Hf39+oNSZhrs6N17UWPicHSyp/ifC91rsHHANWtVUtp7LzWFLDkp7KlGvgE6p3JA4s8BzHE
Vf2ohiCOnfBOft4R+BgebekYPwrpY2G12m2KELEsD/dv7mvecqIQeyMWuf79o4OCFLrQRBVE2wCX
1CR5LvqejtSiTvplnB9ECVJxxVoNjKybJ/26rKf22M+Dem1/NNlIQrQ1HcbHd1ry1O4KcnRCw6EP
oXPuz6G0lRtd/kjAMgP86v2FvuFaX9seHa1U7mohIxh7FKED3KqLVGOSXfuUFXYOnLQpFlOlhMGB
vr6WYFEEQg+VC2AYx215FV92IQGx10kIywhoTbamsiZXEVpz5UYSD6HDs4eq8Gsjq/ue6E3sEajZ
5+B00cSMBbSwpkTorDZT/GVPwzQF3XPTvoV9050TlvYfiexm1Lw/UT8vuuuvHoUFPcgReFUCQigX
PdBkSrYA3HboLUlb6IESTVi7sSPQDjPgdges5w8OEY4rUyVBG97JJ09iNleCI62s+wP6+RxBSBDq
iMBKD8wh4xa7KlIaIe7qAQMDeasi0rusmDNeaMjpoxAZTUT1JJlKgfx0dpDuAnh1IClHw89YpVVW
K7WqRBEgkTAPwMMTndvaYyZcxxs+BazwqKmAGQV0ft/xx4XvGDcidR3f409SAXh/tChyzRfXlQd5
iMix6joLtCLvDaWyfPqcR7OK7imo80jwPsXedKP4gk8RBAKKRmSk0Q5y/Xy4RVhJYU35k7NOjyDP
M4gJTuV0WRimovVmLGrChC93owQNkwPiG/1weDTGKQHGU7qKJSjVdftEA5UzxBhFg9u0+iY0yN/w
35CFRqv/wLHPgfdndC4QNMmy30QAEUBSwASMMf1gz7xOdfBzcFAW1qpnCf/yoXkKZvc38I3IDdVI
zCwQR6B3QwP69dz6ncQ4DJyPk5doqGOBitB25uVSBosdZOpKc/GZzQG7PyF0nN83feMKu7Q8FstC
wy+NXD4VTlwd6kw6Y8He1wC6afaglJtixJkaJz9yQRi+bxKGwTjZr9TINoIxdxdUR5+xs81NEY2H
DhKI5Sz0tGyqnnbzKF3M8XfgcHGUSqUXqRPCdrprS62axYa7FNDNqbOeqTOgZVlifnX69DdSPleL
O/aWS3jwVSjDsJwa4VnUoy1pV0Rnj3Awoim5+luvIPJKkM1BahBtiPJoK8UlkmuK2gKh0i7bWq9V
7cMlVqoawEY33rkvpiAxty74C4NjzlG+51To09d4dgHgBzMLD+oWQ1qBPIEsmtXZeVpEiEGmovcp
q6OdhER3W2YtrILbjI31ogLL+d8aGQhJJIRzEDgfX/FMw1dlGAjA2/CPJSPOBa43SpBHEv6UCZrC
zCmrvHLxV+GAvcniA5tx7KaYeAKG9Rr5GAQtjoB44hXlwMh9fTVEXpikrB8Lp0Zv59FbNXctzOeU
7zRUBu5YGS9iCsomtJrCyqCYJ762RjXjXrPnZI4y/lQC/0bcivcegetAoAB+5XGI3pV4ZiLQAWJI
BrXBosbHeguxsffmXXk/8ZrKadKSX/dbtJJ7lgCG84d4Ktq7ce9dfcPgJF3cBm3RkzAh+IYQ7Teq
7vs7YeFAKPRtkvn3Rtx1PdzRu+JHbCBXw3BB0C19zNyZ9qQJi68EarfFVDHqxrEYWMHF76kd0rHX
w2LyzgnawdaamB+Tu+T2b0cMJ0kDUPEbFH0xaRUvuYkqJAKIx+Mjr1vUBnVkYbCWmbxgmxj3n6Zb
wQwG85e54XMuzOWhrACIO6yRllvFVzMDsBrPIbutVofKroO/dQjEAc8N/AwLwOy1PaJwWRrGlQAF
lEBrFrVg8so6ePP3IAfSxF2dP7D9qogntbhu7kWoSKGtEk3NoB29tltB7oZrwoY/GSDl7BGqBPrG
09pTc0DiaD+F17kBMhtyVHgFIJUOanNxFCOWSlh1XpkCWELNlDVCVXcq34jYCD2MoelGioEGY8zB
Kk19rUkTzRP2nAwHzGvMujtx0dLrFxFIsovELgECSVchD12NQ8PpYq5LrwIExDqDrT8i1FGmlIhu
kObg61FlUIcyN7Lco8nyUqCmG1Lxp0cQs2m1PQ/12mZxOSLCA/dt/MAvjUJGvhhUTff34w3moGvT
o4McNBkJqYs3p9vzELPPjdJw9rWhasTXhCc2N80X5N500ddeXmabeg1tuinKhFsu8RAI8KiQoW8O
ocH1XmldNHWpPJ53QYNUpJvoDgdiX/SD7pu/EctfmRrNtOT4wAn3MPVoGM/iInO1kNG4NQsHzbbF
CbTLDQ1KTC6yiuqgpIZ4amQN2TfZzUM8reS5OLOP8rI16qOwCc2jrM9WHMiJQLK3z0+Hg3A65dCh
fIrtFVTRF4c9ZE7vr/SNLM3Vt4wWWm47IUZrPeDYaDQF2ZdFRCy3OJWxuHXuQWMKEgdg56AeNqpU
1SSTw07phVNJHgJVo/HMNVu4hrHph6f7I7rleYPw8i9bo4ehY1reAXsfrm4DzTHqAQrsb/6JMTtr
FZ8hbb+wU/1Ln7B6K/d2ZXV0o9aodhRBwwunoQQAltqVs5AW9RHCBjtztcqhY3nue92ziV583B/w
racKTEnICkggSwCk9vqc+E4Z91UoIdJQ9Lp2teYQNC/3TdzaJSB8QEKTB/SFfAfMl89T74Mxr8Dg
og6gXBWsvNUqoAtvImV4o6dsCFtA04K89JBlGu1GvnQVmTIYSoN2su7RfULr8K4A1Udta1Awf8cG
RUj8DhVQxnwTCs3rZtzEbEq3pvPyG0ZeaEFED7SPinBKCKgtNT4sIjKLhV59UjMvO5Vh0oFikcif
kqNKlZFUDrrFRcaT163boxdQzeqSmmXTgUAxi7JO0EgIF0OT0pB946kIYE5So6ikZRlTEF1wwQqJ
PhInRt8tF0TIU7kkfo8kkUaW5FDZzJnqrUfLyabzqhRq23lfvQCPX817rq0yg6oMOcl8IR3BjBvt
+CSvkbIo+TTTQTWbJboQS4JrFkA0ufj/XvcSJHKOXCmXpjYjUjhmpawCcO4FyjokQmSnkdzbXiq5
HzxBzVevRAL2/riMOa2ndblQYp6ZRylIIbWIS+VaT/moitEuH7GNGedow9RAJQDodOzlZzZqclaT
mqZydDTqhm8UU1Vog1Zb/Xe8mr+WDmIm1yeh8Ws0dkJ54xQcMwUgZ3JQwcrJJxoz95aOqbqW600k
5G66vJc2x7eNIhVdjJLryVtJunfYBoa752YceCEiM5qRiYN4o+aHE4IKMhqocdp/dAwoTRSrQexg
d5reyqitNeRwMgCTEu2ZbMGtd05SMJIaUqTrTDIzJl6L26OVkNtETWWg7xgdDiL6Tie1VDyJtVEz
+z7Zh48iGoVyjZ1jT8kCqLCKddVuuils3PCbx2Gb8Jfl8QviJjxNe+KLJ/WZT/VQE/IZn6ySelbU
uwl34OYNAN8CTNC4U8kY4oGeUPDctrGIgPtZ7dZVDdDARPXi9k13YUO83qo07XifsLCRW+slyEXA
RuUZD5+O5a5qCAst7MOXLc8flcn49+bgAJkUOWCqETsNP7+4yhmhZzrO7cXT0oeZ+8/E4Lj8WKOL
3z3y2CqkjmVh+N3dyVycPAAA7//+my7hgPf818ePPCeZtAGocGBACWxn5gFY+JzUKOmJKOfJqdYL
+6SSNDVZNeWE0/btbd4b2+hpykANS9MMphNzvX7dWkBraU0GvA94LFerbL7ZLHjNOMiBBon2+8O+
6Y1fDnt06lo3SAPXY8Wh7WDdfb0iHtFEEw1C84doOUu/nl7ocbM4AUGyt5FD+FuH/q9ZH6NSGS5l
hSbA0OtnbrUdAgDHgEBptz2UQD/OgolddPOSQcAGvx/hKUD2o6luQZzNcT6u1BBoxzVkI4hRmt1x
AZ6dD2eKKfSWZ3ppbDS3atsEbt8RpBFEM1zIevRgcy/31+8G+g7eKDAaoJUC3yp4NK/PXFyHbulU
kYhUhZUuWUu39x/2lFLyzVwTQnrkKyDnRXh27IHiXChExg3p57rzZb1lWuzgXXhTl9v5S216D6D8
3ujgYj7Vp9A43B/jLQ8RQL+BQAtKtviC6yFGckUFiLWJp0B6y7pzlxwpc+54876VG4BYzOSFmdEY
GUGII6kQcHs9D7emp9e7AIipTHs7Qs0b50HUtBWzV7RmpZe6FIIW1YcSDAOFGLDCVag43P+gm7sH
2BCgUzkgKsbvYerxGct3snhiX5lt1Mykap7wBjoopIna/m1DEoTTVISNWN7r+ZV5cF0nikdOpaFI
lvDGOnYcm3Vop1Mkb4Jw4xYHrQOYtwfdPWjCXZtiXJdJKYWpxCwgdMQceqsX9Gj+uoacU3pA0+6n
OySnIo3bR18mVDmOIGmlO3Ql+wZII0/3p/hWNQP1ZvAgyQJSw+Bmu/4ehzIq53rYWsa60df5KtFQ
1tfzp2hJV2ThSdAcnzqxNwSosYsvbI6eZ4U4HlNGsAlHA9kP0G9pr3hjDha2mTZ711ZmmemmPZD7
7o3HiQHfWgA0HQG+ArQT4LOj66IoxYHpAPctc0gj1RKiZ8V7EEAT1MYmeM+CNgXh+wzuF4PdPZWE
v/nGXlofvbGiX/eJqHTD0NdGvlOfZBatv5oS6F/gVbQnxjpspvGzCq9AGnDCyI+PM3S94rQc40vi
iaIdppxDwzLXY082wqBGX7hitIFReu/3jd58yy+Njnygyu/iIoV7C5/98dlZA8qlrbeFNv9sdrvd
U7JaCfpGt239ceq6uOEggTMA+AD47+BZk0anOMwCJ5AKSk78F0hKGqR5DXDVtFPysMP3jyb1yszo
xCSiG4Ul1A+QbenTWR8omFPGD/TOQQXi/lzeyrYA2g1PFjSCYDoeh+wuFA1JX2fkhFykNnDxPsx2
Mz3XvEG/cTlxNIZjdzUwPG6whnMBARU8MqNXJuzZrImI25xiJXINr8LAqsarJl6Zn4nXwQwk8iAq
MTyn4360Bpl4krtKfWq34YYzBJuukRb/BF3XzNfJ+qk0RaMw1Ho/MTz1x2kYGR6dPeKTIAajTXNy
pY2TL5lDORfo3PcsoFrr8izzH7TTPV1aoekmsULPelPPkWhCLzpSX/gC5JEGfYAu9To7ddU89J/A
TxHxerTyZrmjFTW6MwqjgNtsusdkm0R6vVJPXPCkUN0zIEKZR9s2nZFML3zQgdnpQcp2OVdqORrU
GC2w4zN0C/eFark84lzRTtHmu/ABAg1WlDMa3qB6iBolpINcjShmIwCOwpeQT22H7v11RqiGxiAU
20vmCWwmyAuIprcW34JisrV9OEo/tsrFGg4P6kWcozo+itGKXJ8IGvofIaMqlCDaXnEg88PHyHvC
mIVnTmnX/XimvxcQNSkOhXDQe47fjdDranlYQM7ytjJyVQ40WyfuzCkbo9urTlDch65Fc1qKM3S/
pUt+6kzf3oZ/jWL0AIFCtlMyF8cMMghGvIW4WP0YYoto2dI5T9wfP+6q0YyNtnzTZTGpucGWhmZB
kthCZJL9xtFSjdMzq1ly+kH9j0W9BqOAwCAGhvMGLv3rzUE7KStKNoTRsqisyokirePC1kyaeU6B
OGpLqOB67BRj1U9c6Ldd+K/ocQU0VRxNLE0CCiVQLF0QvLI9+tV4dMNsYp8b8MQFqwlgnGxn0ofP
r9JPdpsrBgQrNLHa3Z/0H7mU0WeM5hy4yS5m46AZqv2xxaAMnmPIjumjnpNtqTylY/1dLf1xGFHE
+de4R4cxIEkvtiXmW8ys0tOICi0KP5jnolG+J0STe0hTJKB806UdpOPpPJTt5J37rKGwhhDbZD84
oAiTp/uzMLkao9Cv8PwqkSHwg62XRHZYPRBO997c9KjqFLpC8+q58VchpgTaXJIRMku/e7j/CT8j
e6yEDHYGuHqQhEFx9XojQgYMgkcpaU6FtPQl5Ih38U4V9BJK5OkLcWKttUmsRfOMQLUDLSOBpj5w
/lMrWB00tdD8ieYXglxuownBTGjWkjgnkzibW1fp8A4OBJZwwsfZ/w7VMZGPJXxkrkmLoMUCSvtY
nEvlzG1nkb8IyWuh7ohwuD87PxMBMAoKhIEpQ5AhCTdaIAFRZcFIUDj0cHH7D0Xf6n0LYvPM3wXC
ayuxoPRZ5LzFQZudgYKWpL7m1QTydRwKoMkRyhcKevWgdcoivB3t3ZBx5IJUaLJ6FmfP2CFKoCkv
CCxnyYzO/EoHUq2zQwttIGvnAcgqQ1rHgJKQ7//dn5Dherg4Rj8+ZTQfDCBlQPP37IkFrF0IGy1k
NwBzO3RizOMYYGyIG92PAigY6pCBoRwMhz730To7JUs1cNuZJCdWSXW6FCqIo5evXRVb90c5up1+
GB85ea7f12JSsOypTI7J2aGHnl34te1zBldaEjORXBu9pj+sjVxyjmWUkumwvCGKOdLRbxoIMlUG
zbcUGmP3RzY5r6PjDpUrtk0I2jDjOWu6hZWxdgxhPhDuBHqJ298mZjtJr/G9WuNtA7wFiBU4CVwp
3wH/hSvE+Xkn9zxWE+XQWplB+McKQKcNHRKgL7m3KYabm6McKI1wVUDSCTDP60utCliQogKKfwpE
k0Q6Ke1grgp21u3gRHrRV6HOcry4nPM+Mb231hI5ZhZpQ7DRAL97bbgPMxnayGg/EyrPeZSqrpm1
PCpq0EvjNYF63Wvn1/QRWp3BnGPlzqZMhza8KHmhff4VcrSZFbKY7CNg4bZ9wgO3xJJz2gWJff9L
bx1kFMLRySTwkqiOsc4tZb0kcvChfmFVeA09bpYYghLr982M02Xfm3vwNIAgkQas1MgdrWunaFDO
ACFobqBOpAc7sHTu6F4yg49mVkJAgTGJuZItf05mjUHnrJWhVAZy031oqHPIYcBf9y1mysEcjvB4
R15+13iHJBzvCAK+S+Y/JRrZtVUWvtkireO6r3KDMEaIdfKH1f96b//b/Ux2f/z+4p//wJ/foY+Y
+yCSG/3xn/+nKsr8HPnn+Betyj/P1S/J1y+H8lz6Rem/F/8Yftm///I/r/+I3/WnLeNcnq/+YEIP
oOz21WfePXwWVVR+fwW+avgv/29/+Mvn9285dunn77+eP6gfI3tT5v57+eufP5p//P4r/72t/+vS
wJ8/3Zwp/uLFCPVz6pfn6JfjZ56DYzbvfv6ez3NR/v4rmBJ/g1w84ndIeoDgc5D0bj6/fyIqv6FM
NKBweBE0YcMOipO89H7/lRHIbxzaHBQQIrEKIDrDz4qk+tfPgGJHEnqAziEKY4Vf//XFVwv118L9
Eld0l/hxWfz+q/idIb/YMApyJhKynixonAXU5MZcPDTMkzKpsurYkdJKmBKY4ihttTLtqMYLndkU
/VsVNa+NynqawkmbPPXPkStva8S1omukeLVxQ5pi9CGJpH6ARiaPFtxyJruF0TQCglZRBEcwGkcT
pp25sTSP+IDXoLRr92wY60GYP9bOtvLXPectaLKsih7OCMJrFy6tH2tMJT1lbP+sDDX9gDfLlnuq
JXFFHcTgfttqjNseu7iJNSkB9J3PXlVQ5wmlt2UDZZepyVvJJTaFkCOo7tg5qI23uLNNaIVuYo46
yHFDadjNbDblZkzXrple2isZ8XWZS8BVJngxTPJzNQFAoyU6cTOjiiTkSKygA1lpJ6ONQtyATmUH
aU00MMSiWVc83tY+Mdio9jQ1lUMtLaGH41UF+JLlOtS4mJ7lGL0Ypf+hNqiyKVml5fS1TbIXjkf6
IGFdAMqZA2npjm1cE22hsu6S/gzo2gH8zsK2rPpVhBecBlxrgidgKQgMuDLRndvh82LGUfaiLFU2
iItfpbgAOUAjq5mpFoq4BI0kMZI6iGcQ5phDQnJfcc5HGKDLi2MdRwtkdUaLWNGLMly3ObfJs/Ir
9jL83kQoZiQQIlXziadAGpPLGIONeTCh1bI3Twuo0SaQ4tC6wn+Q+tjO0N6k91xDZtDma0zZEczY
b1TwsEAfDKDhN0bMQFBH88CSmzKYNeDPR9Ckso+J3FEDPEqgqGscjY/AkIuHfi009IWpQfOucIEJ
AvhWB3saJtdD+6oqlXaXsgeWRPOGxx4tIQniO6rBu4xeE+HYyeVnX/hLQXQsJoLiIlEoZDXFsNDR
5/7q5G6gyQwHfdFiRRtf5wjyOw5QOrg4C6oJalJpQMg+uFKw90r6XieBQRzhS63KVK8lj2it2L6W
LqTxZHkdsAB8xFw/k1M6yJGpn02bPgleNk9z/rXoG9Pj+UCr6ugl8KE7k0jSLstAL5OrXQLiQrDz
QavlQ+ih5c5mgibFzUGuMlPKhd7y/LrVgsZfJGFsQa78IXCxYZuMe5aYgNUZtq+AaU9YsyYgx1Z8
ArmTQkC+yTOjtFiSQeoVVGh7NvNeK0V9cDPhkSTss88Gpl/lmd4y7jaLO7zoKUQ1ff4gp5FV89R2
XGrIefEc9tFLwefI2mXBrmhngVu+BHx5qrlZEaYlXl/fTAEENYQ22kBuWHj31NzX1EIqBUYnGSmX
pVCh19c9ZWWazPC7ArNpwwMCXoNN+r0HarKMjxeR0uHgVTrkhleVFKydntMyKT7LWb2IWc+GFIom
yO4wtnMfoAmlbKys3/WQu9Ubnz52JdpDROaN9zhHDzNupTTsGwcVDg3VxTVRiwbAGjQccti8XENX
NfCRoLanS5+Gq9jjS4MRw6dccp+gpZtotVriW6GgV+MeN6gif3hCIumMWB2UIN4zUaqYAc+gcVsW
UosPt7XccgtF8I+lGkIqqyG6W/jAyUpbgKAsuZ9VDnRg3Y8CArJekBUaG4FlAQLT4AZj4weu6xG2
VkcP2RT0l5YIm4tD7XjKMhPkPdOVWycMdVnx7ERGzBr4jBa6oAVUo3KmpvVc7ZwHiYn2EHZxEk9H
ovdZKUNcrXz1ytXdwm9e/YyzuyLgzKKGDkmqoAWxe+MliB0xHivpnJDPcSQ9XC51ZLtqSjYBRw1F
7DdF5j0JfLHiEvGZ73Psqa6LDFCCNQulwOaOBH6lsDX4qoDy9fnysUnlF6nlY42Ns7PCO8/oOF2m
ATRQkgDXhpiBmskDvTcSJ7nBNF1tKbUAXodE1Liq3nTNYBfpVkFWNjzX5zpgyi8ZRwIzleD0O/D9
hUIKUMoJdWgzs5g68KQAdmsmOQ8+DY978EH/q3Et8GGgK/9QOyxSFC4zbO04aR8iKMHj5ILsSRKN
GHA8h2U/GCmIsFugYATtX4B3IRQngJDRj+VZxnOWAwwicT6IF5oo2C7kji31HqkEJ5bqY9eW68yP
QUTWRRuJj9A6JKVQuRaJkTUFaNTzOdwAxeR4BTELApgaOtNCbzpRGWmFisicC+IdL5aWk2Q7rqnx
NnDJRMIQTsWl6whPYAjH0U4Mh2CAII1SaGBBUOGdt+yRTUMGyDPAVaOwi437nvN3TuPa4YAZNI+i
7DhkcuXhMy5ipgQvVRU6HXuM8ypwdRqISF61eWslfhi/sz0RD4XnsYom1A3SNIGXOA12rFiuQxnE
/nXQqq8+4HyuASgq+QiSHLDyiW/8kaYdfDUeWQmkZfBPZTQVkVhC0ySr2WNAvtwzU+kI7uTeitqP
7qN0oK082eAxCrCUgVb70uIocRi3YhfUJSwuVWIWM+cd2Ydk+wf+4/8zPx2x71AL+98d9cPgKv/y
b3f90jf/8+/+6ZyL3G+odn0HcN8aIMhQ/Omc8yp+guYGKBmhVRUtcH855zz5DfJsYHxRBhYCKCrh
b/3bOVd+Q+mRoAEUYGEkBSBt9R845+MKIHpIQMQDJhREmBCQRjx7fVTCIhHzuI67Hd/GNluqerF2
0BeXBvWD1By5ZFkAd4GXsZJnCv/WZtEu2qqAptCuBTOMTfzQIjWdCH2HnXhxfn981CjCLH2/a6Ms
6XYVnJOuPfouaIzVVKsYAF8T62Lh/oxXruKTW8aAlxB4DjVs5HKvZwBI2JxQBzMguw+QI9Hy/PM/
N4DlRdc33DH0CI9Gk/BKzksk7XZoq9cEqCUlzMt9C+Mk0feEXZoYXSZM3UJdL8aEpeijlJSVJ34g
0bIRQxPMQbjf5Dkr2XWmTqzT/2IXF6yMVBHIX0dzp3hJU8Vx3e3CeFOnL1IaG4xTQfluyyjPlfDW
VttWmErEDYMZ7w5Mozyw2MFH+q7DXtzuhQjtEi73+x2TKuuSFnrKEC2plDVoAu7P6y1LUDUDlg0v
BlCzo5VT1LgNUY5nd5UbJ5vW4dCHkIB9AOcpmpedqkw8XFP2RsuoZI6TN27G7kSkvKoKSLBg3sBR
86fy4jcNIdGGtLiM0z9uv+vAtuqKkFDe8UWoReVBdXakgBoInd+fwNGTg30pwY0G1Bi9MvjDuFRH
XMGBeBYGRDp5W5JwVmZHN8t1pYD6iMzvEIIe7lscZ/z/MAkAOkAp4BtCY/H1caakDAqx6dgdOGN7
M4JDXjiScqJ9kNs0avol+BmSRRHI7UIES/AHX7cdhAxUtF/4QbGhAe0B5R/ayRw3oEsUvgKNSyWy
4LJMQwD2WtZFt6giJEbrHtK3pVIoQxS9oQoJ5knIei9VF0zJyt2aSDgzQysoap78GEHWqGpSZGhU
hWN2iF8Qfaic3kNJJd+kU+WDkWOCCcTTAqJsGMHhQjfH9QTmqcyA+0fF8fKADks5K5Uk0+8XgtLq
aSlobcFoTZ9ZpO/M+2v389ofrhGkgNFAwoHzfPQWJUXIs1nQ9jtZYiyVT3RWYKwanSqQDyiE1/vG
xj0/3+O8tDY63LTzOLx8db/L39VYK1/6D+7ALpBdtxxDnPNzNOOAZEA905V7rI7pIrfuf8CNpxfD
hQcI8g2OQKh9dHmKTO91ooLhNgv3QdS5pS9qzIY8SEY/Sx83/o5azFydF3awpmTiZhujWv8YvQiM
/LciLKjlrlc5TOSsoJwMpaUCsltp5i09idhiQJ85KkO0EfR2eVi+JWo7o31mlEL/PDH8URr5jy8Y
ctvY17gZvpGDF9d4y5M6zqAauSsKBocrf5SdYu60RhOQeRj2r7FsQItIggxThQTXfeO3dho8HhB4
Du1KePmvR+8h41bmlfS901AsBp+gU7UL2kdzphFt5PIf/9/swZ+7DEgq6KEFBcVsI8FzVBYFREwQ
4tH+S0ln9y39vNnRGYCqDWQDkGtGbHFtKRbQGayGLruDxUUlORbvCzPVSR+UemJMY2jn9wICCDdU
icB+8kNmCQR+AlK7lN0xcmHl9cwvc52R0nUUOEfHQcLLMT23WLtpPohgyB3ct2bhq6GZ1hDJmGpS
vOGLYOQXnzMaOR9RrxdZfA63zcB/wkfvQXFE+jZIGJ2B7GsWsWaWyBPX5fBbr50RPGwADA1TAAd/
DK9veeiOtlLJ7uIm8mdq3X75qO3abdgqE3t2TF76Pd/I8gPVy32DtEcXc5+3aSZGIbtrSFVpdZIQ
JANzW2Tikxy6G7QvMnogtqs+y/e+4C1pLx5o1K+Czuv1ggsDs6BAqgCwgw4utdJJzAm6y7JbN64t
ry/3LlKQGsuApydRZV7PevYBMgIfyMDOUFP29Ix3TKlGjZXnp9g5bh3Iy7ENZeWLy4CCOI91CBZP
jNC+278oke2gkNWcSJRPzOMYmPDHPIIRENkIFCTwyF3bkrPAD9w4h1PCE3RjC+WmCqsnlvSBTiOo
qFRC/AaO8nmSia9MnK99xVtEOfrIJR9gQjAyTHjRw7M23kJoLiBAfcromlRGY4friX/nVOyuhC+h
NYQP9IL04oSVG+djYLIAOYACOS/4fKNhp5WKymXIcDsIzGvZopkhUR5skfwJMiuaoq34eQ1dGxu9
bbnUcID7u/xOyTMOiZ4VlTc9V8Eha1n7/o13e2DgsxzIAoG5HoNYhY7zhLR3uB3oFhsJvT3yq7fp
IotdAQP6twZGBITkqKr9JNFmI7X3KzBB4RAiHg0kzSPPnUcHkcb7w/p5sWAG4cLiJgdzJXSVr3cp
CwBbL3Uw1FdFvmX4rJ+hwOXMkH+fkvO8aQrK5qqgSqAkHfdBMFxH0woB0C6vxe5LaV1fd9FT/y75
0vv9Qf085hjUEA6gERmBmzK6woRB81F1YSn2WTMG9imqF9IOsgNal0RTnUjDHrs+VzCGFIqiQh9p
IB69nkFUzMLCK7EHUy/ViQSpMvnUq7wtysdSfqUQyPX9R1al0M2zQ9YqBG9CV+HnwQZsA4Dn4cKG
UMi4gB97jdJnTYZD0IEAAS4OKk0slf7GRkEUJw+d10gn/VAHFiUu8NuG38GpZzUXQsyxA6Ia/uH+
0t060ZdmRrMp5tQN1LDid0Db0XbBgG3kJKKKe9/KDb90gLrAhcGIsO/Ho0mLPgXFWM8DI/bZJRBU
Do8lbayY2mH0GTEQjqVPZXxm8/19w7fOwKXd0fC61EnBetbxO9drdJGifNnYXFpa962M0TV4e66H
N7rrBaTkm55y/A51ekDRHMFIJLE3izwVEWZGKOCpZT1HFJRv+rDzFyxlKJLSob/qBGlKcvZ/OLuy
3baVZftFBDgPryRFSZZsi3JiJ3khMrk5D80mm82vv4sG7jlWSxCRgw3sPCRQsafq6qpVa91YUhdX
CwB6Fk4IKHIvD4jJaoKNQ5yTaESGpAZevp2m+4Q6xsaZxjVk/jI26Tx6QBQgq4k4Da1u0tiTBRtQ
mMw6jfkPQ01RvNQCMsV6ix3LHGgBD4e061fO4LVRD60aJvrOwAS49O9djnHO+OjWfeGcluKTAtrh
l9I4caEdi/zs2g/empbKjRVeWBAWyAPys673ger5FMkY4DUyWghcnHRtAIUAKD6zuCv23kLuKKjf
jU1Ih6/giAwcp0P0oW7ub7Eb71r0PSy06ovnQ1wqXb1ekTM3N0UaV8NPy3uGlLZv5luNtJtiCoZx
l04ndcSUa0WoVDE4yWbx6LAIXC2QbQKW2a4Oc/rHs7rw/ofdmhmQFuK1h9ZsgEDkztBmaPNZJ1py
KpomYMle7RGqPhg0HGtw22n7Eomheqy+2dG6SOD18V7SCjCKl/YST0nbYJwNpo8DITEf9NeW7tsi
YEOEBKOvFY/OMG28pPOpkoeuN2+b6tHKTpqyI0B43Z+ExY1cngEP0gN4pUAqdnFv0hloId8wmllN
4qJ2o05UUZIOIL79YVdJ0NYoDCerrE3X1+CFSXno6gTtXVsrSDya6IaxXlUAcVv60vzWu7B45IOv
NgRYkDHk7XeHrFz4t+Z9AS5Cx86EvJycjcuEmk6gjiWxkxRDoGdN54OGz9tN3VivbPwbJ30JLnDs
wEKKgorkwQ0X0h+OcEhsP6JrxMz29fTkAANS2sUGiBdlTbZizZ60lGY+0XRGr0zcQkwZ0JCwq4+A
nmI+29BcI8OSS5pIyamqoZmI36EFCOZ26VRbXpaoIMTK4+Y1/Y5ZBOrob/d12gz78sHdsa/JJjdX
7uLrVKpkUwpBWY20LmB6eTyLJ7Irzb0gj2b+PmLLFvmXwXwG/t5P2kjY5KnkyI8H2vQ7D1s0CAW6
svWUQ99afoLaatcqQce3QkXhnvllvibdehVpSV+6bMNPTpcDeDJZBc/jnn83yOMw/L1/bK9uSun3
pZsS/Q9Obyf4fXNMQu4CtmJEXfZzHL7/ux1IISLLiwYTcExJbsodKavFLPKY8TeT9k9uC5dU2SLO
CF/j7L2KxTEmVB/thf8E97JMs153FmdKkWBMDhidAG0uv2hJhzfw3Da7XgzjnpBsJcqSbbqoxsMo
Gg1xIeMVJZ0ZdWiSMhVGFruGom7URA3sgaAvQMwkKDQIlCdN1W/vz6m8NxabwDguTte2AIPUL/eG
YqXKVBheFjdMpGGf6tom0QHOu2/l6tr9MAPX7sLZeeiVkbbgRG2GCXWz2AbiDnAkRRzG4miZ7fck
fRpGDXA8tItWQa//njZKBaGnh6GdQ2r7TH8EISdUCYw1En/Z9cvfJG1bkyILAARzFlvDN8b/shaN
dEKLgGSNbDCtcv7WsQMgXk9e/pR1T6xckxGQaQ0gOYO+E1D3AX0KNAZ6ti4nH6opo1MNWHBeac0+
a3K+LUpNezAS1n/tCDV8JEa1B96gT7Hglv1YtA0LgSfWI5Xm1clM3RwxCWP8YWYaVDKKpAT9b5+f
VGZWYVux19QyfylDW/mdl+WbNE31lQ0k3dmQikNqwYZMD0Kq5d0quUGH2UmKsI7HXb3xcjwUtbDt
IsDBwnRG3LC7v5HkF9CVOWkjDZqZz5koeGyWZmhZgV6HWgoOqd/EPuu2Frrij8gia03TVzqaMAti
NyTFUOvEDePJshJ6i/5VgAzVGPAq5IPwHDFdfqaTgri1L/YsU9/vD/SWQXgAUFmruNEgyn65NSqN
0tEuKi22GARDa3tXqq8OK/wEsNgxWyMcvWUNfmdR04WaFWoOl9Z0joIHN1otnooM6PTe+ZXUapRQ
lKnHxb0CHnt/eFJ4gJqqhlIWeLK9BZdtf2QhP11JFKI9bOiMLs7syCtQRAt0k5wHceoSutF4EgiR
rZiUg4TFJrRkkEoE1wI2qhxdZqQ3J9Nu+zhVnomIEw/6qubz8rjq6IN4A9uCYR8bxL0c2OgwF1t1
7aK8orhaPsEEFRielOC+BLTkcp4biBWlmcf6eHCCAdwdLBDqj1Jnm7RRI81SAhsQSvKUCYT7ewdB
U3XSlfdZiC/52D1725r+IYpvQJ1L+XV/QeRj/PFlFoDy4G9E/CSXUGeLDdTstT42esj/mcdOeWf9
Fy6+MdvbGclaJuP2TMBrLIiPBYIvxaPqkFoWyTlmAq0bab11FLbJuzpwFLHvgdvWQDVYgPYo96vi
+/epO5rFD8a+MgvqImmYNA8mmNa8HJC8Z43UK15m2e6f3iEfOwVI/P98nHQRswYiQLqBj7NJEZjp
wZuQAOhP92f8ihj3Y8r/a+Xjzvx0BhrgnkthTz28/7vDwJjOHDTed2GvbmxFPRdFlOu7OqmCbtjV
89cJ7Iv3v+DmMEFqgw2pgi1fXvNGr9XMzuc+hrpKMJDdBGBdOe7/3chCw7vE59CalOsJg+tmlKF4
GY8uwAZ9RneFM5fbfPTWfMpHlC8vG3zXopiNw4W65OXp6tEaxYZWY/Gosh92lmzI9DhnfcjMrU76
ACJovnHQjF1dhb1xHgcQjzxYwy47dQf0Vm1xXR7n8iXVoxSJ6x9ZACQ0yKSr5Hns9mBjaxyfa8Au
B123BmC4eRwA+AQdMzYdqMqlB0wzFbY7ew6LUYI44KrfKHwE0lgAJ7u0B5tB5Z6U/j3BQqVgNayc
X45q+n124ujPaKsSHRCR/m0gocfasDRVAI3WYGc3XLbjqUt1BKg6NIxKFz0o04llU85iMBNVYI6r
AmU6GyIegU2uf/Lhz/19IydEPg7hZ3vSnWQKkXcVgsa4Q6u0hh6vpj4CwZ8sjHzdi/PHe9ZFuGJz
2SHyDlqYWlB4txCYfRQZPx3JDA4SJIBkiId3xjbWBMK1c5WcAU6bqD/a7S6zVvLwN84gbnk8XYE1
MI0rYZXJIKA9tPgUgxVxDquWp+By1IugV510xdRV7ASHs7h3ZBwAR/Pwx+X5EIlmo7Y3T7GFeNvZ
jUOQikgP4EhnO+zmp/F1XKGWW/aENJ8XFpe449N8un2PixC9zTEv3kj+q01e7y/Yzdn7NCLpFtHQ
t0Bbpk7xiHansvUZqvrofrpvZJmWe4OQbgO18WgK/D9ysaoatjoIcD0SNN1uICugm2tDSxc2PBje
Ax+KbJezZepDWThJOsVNkzXb1GqLA+OqCN1ZLGlRnaxs9+s7X/8AE4GN1lxS3dIJmxMrHwudTiht
Ozv2XJoE6Yh+U4khnAtseJJrKxav9wOa8NA2C0p7oGuuOERGgBO1UdWnuHQ9ggYwVJmK2lmzcsV+
sHS0awC4A1YHIh1EmZcTKUprSJekR9yMnbOnZeVGrjPoAQewPhxo1e4mRSl2JbV7NATU76M7QCF+
ckafVBPZqCkE4kdajBERCtm4xVRuDYIupPv7Sg66P74ST4mlTroIp0ubNxutzOuMVMReCySVlwVq
BQVgCLy6PMq9tYrpramHV/uPNWkX957XW7pA3Dt2TUh6oJn6euVFfWtAKF66COzRiQ1KM2naoQ03
cLMQsdF8cZKvmYVtBHahV1U73585+eGMuwHeGQcFbZMqYhc5EwTVpAxk3oOI07aJ0vKHSiNXAZSX
BdMzBVR5ijz3LXV52E3gvRA/svxckW3uHQq8TrVdOf62vtcZ+OVnvjWnX/e/7topgb8JcGnLtoDd
Aqrgchq441Se6LhAYYMcM0Cbfa8TfpfWaxIct5YUkiJoHLXUhfJF8q52A5AoV9C8O7vsiZh0p1dr
DHU3TaDKjmlG/QmwkMuxOGio6k2OsaRaiidLrVkYDDqD7s/YjbseUwbGX4BukYJC3u3SjGhs1H9t
CwJRST2j0U0hW+JoLKRWwwJwYYk3K+vHXa2kFP2eot/Yk1U9MEohJ8XyNZKgWwuI9xmgnugwwMGU
FrAsAQunuSZiPISfLWyccqiey55u74/6hrvHyxcduwbyTHgHXZlxsDdsFe9rnp5rbwyKud5Q+lO0
m/uGbp1LAOxRdcP7F+U+aXZnq7f1zijmuB/zv7Tw0NFZeEDyV6E+e1861qvhfYPXoSLe9J8MShuT
MZ0YLicwOLAt1/JAa3+b9ZdS3Wetr7u/jXFlhDc30IKcgKgJamhImFxuIECN3aoaEhFX+YM2GKGu
PSR2iZ5C5hM8q4n5RwxmhETqs6Pm+74mKy/GW+dkOe74D2kwhPGX9nmudUZD6Rw7TjkH1CDtVtGN
NeUtOY364ffA64RMLeI3vKikiRU0Vaouc5C8cAoU4MNRhOjmRHNkAuBE/mI4W0Coornatoq3bcGg
bsz6ITOADwYpUfGD27u86h4oW6WzuQ6cwYmB/B9w0aC1QXLlcvyV3jNaW/iwSXm22zPSMEGqbPTu
GYQVbZRZP3j7dn+P3TqkmAgk5wHrwHUvzbhu9uVQmMaM00M2SmJEzpTv63LtSXDrkALOB/+64EdQ
o7scmK7X3lSq8xxPExooUxP5VsPtwMeTtpuUp3/uD2r56MtQEwcUIC2g2D1sZJlEkaVt4U2MqLHW
MHWLfryvbqmAEIAY7FihD3ILnWBnM0J6fsUD3zixMAyddRNcB6gHLPv7c6C+FENEn8Lwi/5Av/Ct
zoO5fmDv2loR58a6XVha/v6TpUqtDA2Uz2rsVTW4n2z0gA9RKpzT/Zm8NSBk74FsQkkFiV/JIUBh
YPYYen5i97EMcEa61zMQoQY649ck6W6t2WdL0tSJGnwtSQNLtIg8+68uQOCqxkXVgpXhSz9G/z4u
lFCw6dHes+SiL6ePpK3Kc4+K2IHSj5OCVkxB3doNhVv5qnqu0SfOky/3bd4aIR4lkKcG0E4FivjS
pk5nwr1KxwjJoTFjoezdfgN9E2agGfTfOIsWD4cU7X9tSSWRkrguGAZw96qB+oQ+718udCoOzf9i
Bb094AEEqA9I18sRJS62oDogeUF0E/299QDQLvmjgZ7Fw7rlHANcA9becCT60k70/yalDTkpGleU
DCEOpDTQMzju9ZwDkNmgWLzWvnDrmriwJW1JkzVO5XamiIXnbJwBdJi8DkEwH4GidV+Ux1zZUGBp
+cnK+BYt7q8KcjjJH89+Uq0Asrc0Fu6fYf59fxstd4Ds3FBRRdkNXdtIeUiTLmpS5OWcwWMzNU5A
VpmoGy/dj+Uvy97cN3XLyZhAygGEqsF3y9xziTYXIzVAX8CaetjxxBUROC6cfW7M3f6+qRtlhQV/
6sEQ4Ixwn9KObYQNvzm3c1yUL1R/rYq/pfObPbt5mM1PjL6WylvdHlgVMm/DD6DXuG//1lAReHzo
HXy0xF5uZdVVep6WArNqTsW2qvvfbjaTzdwXpX/f0i2XiuTqcjvguXqlrKqnTucJDTcun4LqbLw0
4tk4zHoWsg7iI2ub+Oa4PllbvubTPUGnuSVKY8+x1YE0aXS2M+gTu4GsvFmvCJMXh7PA/EBxjhfl
ldYeEwjQCbqNAF4IqzlQUVVoY8/7XtPWr8AVO7eb3NqNCg14/of2YYLsSHFKINxVPECguAO/Qn4k
ZRvo85OFZlwQNxTceYQO+v3Zv+WEkQ5FpQSy68A/SPORTJ05gbsbjBwzrjCDGqchL1gwFlQLPFSp
w75SadC47H/IEqE5FxODvCgQ13Jo14m+7R0gkmPnW0F9U+9Dl4TzvK+6Kaz+PahbULoeWJexo7Gd
Lxe9UAYi8PhT4xTquhstrTS/ZU22oUPZ7u7Pp9wwstw0wJmhnxGPIiTdZPBVnnuc2w7XYtchX+xS
rcImQeRcTpoOyAVVN5YyluEE2Fs0z3a1ma1ZiwaqVjsCR3am2VQfCxvUjDMUlQ+gVXYiZxx5ZGQo
z9LSGx5z3axDt9TosS0aF/JBQ1si1Zpo34xxGjbINhsbF2/LUwkg2HlKiQvWESAgy4Gk/4OXAq5v
edEiCQyGbun6qVKAy+axNOLKiWYKjsVmRoBCN6Bj32nZkwPSunzMAmj2gmI7yn+I5DDUwnemtW7s
G/fgxYdId1M7sC5Ph3qRMzlWjD5W4uSCgQVndOXALD8kXTcwhLaHD2IHMLRe7qUB1TXqeRixCmxJ
byLBvtZNJvd4LVvowoQ0qUyp5smrCyMurIPdPDkgplFw2wJFuXWm49Q/OWoI0qmkFEdmi0CnAHdt
jBKNy+f7m/n2WPEcQoCBS0+GJ2hFX/TM7ozYUpWjoYwBMNEv903cqB4sg/2vDekllNNB1RhrjVgE
tRGWNmS8wbLtbOlDQRfu/vLbfYNrY1rCiU8XgD66WV5WGFOGQoWFJgimrR2K61crUF4aOquAuAJn
nxzYGhNtZ7dWzLif9pP93ptvzDfF3yGJqt+dvlFWYvfrKw3mUNtbyADgdeSG+R5MWDS1aivGzoyy
+nmqdmq5hqG9njbgclWgiQBWQUe0fNBBXdfbhSeMmKc280XNaDSjqhTeX5zltrk8XAbka6D8ghc4
/nclpIF2TdIothWDtrRj/jgf0UaYxdT6Bs71NXjnjXkzkcSHFTzzF4j85U4oixGy9RmxYrurjh0Y
u5SwNsaVVsUb5XgQjSB5hLIE+t4wrksrdHJUbjg9hpS0EKrVGD1bOSM7qgowUE1ptkEvAmDJBdd2
IFCqgnJw0ifHYA3oh0iz41aRr2yY64gZn/SRUMKlv6RXpE+a81prxtaK+43rfFNUqEH95tbOWhNV
uPbJpg5YnmqDdAiCQXIIqzOwmxGn1+I5DQEU9Jvf6KawRL6yaa7XEfAwPJURlbuocMmRRLrgLEVl
a3hBduXWVkv0oVLD2yCfRldu9xtPoMXWcq4NlBiB8b6cOg9XqGr1lhZr81vWe2/GlG90lNYLNeT9
ZnQycLZAZBEkAS76OpRtZuu7wgRV9z5T/qT2F/B3F8DfjH/un5uPtNTlwUGa28JGXmYaYbTk1Tq7
15oMtauYGxGUk/x+4Ke2+9Z386+RgRUeOctynHczUUG1+Jw3GQp/z7R7a1T+pQMgxq51kNG5K0+z
6+MMlWlQU2rwhsj0y05DQ9sqRTO4HmvKgwOCcC4av+4Dl6ZRM7+iTbAVK979xrNpMQlry6bDzSIt
EDprai3H38TVWYwgyF/UX5oSEmPqQh6HAAXckf741IGxpTCeIVqsWnmQjM6e0GHlmN242kDnuWBg
HeBTwV0vfYvbNcXIRWrGnCbeRneKKuoSbdqNouvjxmxVv22UBGgxE+SRbmNDW5LUG6Hz8f3+9rhe
B3wIXlbQ2Fyo+2UyHJWBrq438SGF1wYz+LUUn1V4TwaV96AUpz5def3cyJtfGlw8w6dLtqB9ZRMl
M2NHm3wr3TjKd+YMfg9OUa3YsPKJBeqhy6PW2dwf6U3LSGPhNICcFAdCspy4igasF7Xj9NikX8Bn
HDbKVolzpCAVjpan2rfA1uYZkdqu4CBu+AaQd8DdAfEIDhTsQmnQRpUoZBzs2IDMZ1aBYtT8wROg
SuAc1DQLMjT86hFtN0bvk99wEw3dtOUOPAE7YT6C3J+QcuO508p3XXv75bNQPUAX3EJisrjPT2uh
uxmrwcVmx4qlgz9v35ImHGYNhJ9WlPQrj/kb1x2abGzMwZK0wDtIulvAwWdyA8QzMXj4ku5IQbi/
ZBNzEeX5C/p1q2fKHxtzn+bi4GgrweT1TYAuMBx+JE6w/LYcCUEjd64VZXbihQEs4G1pBk4rgENx
m39/vl6akvYZ2KhtOmXcie020BRQQb4CYooc6aPLDvm0qtO6/Nylf780J/n3gdeo/XijEzNjszBa
2cnLmB/z4aWEknp3dl6nDfPB+rOdkYBr3wBJAwnr/aN18xOWPjLU4JdcqvQqaaoxZyoDLaXnbLP2
1CRnUh75mudYfuVqoJ+sSIeI12wG+6rpxBP6h0X7mqK+Zx8AQh8PZsP2SIHkQHeApSR5LNZEPj6a
/iXjCyoaxwSAZTRnSLMMCINV96WBJkWnSFFSNBrI9RAnAb8XMmA5lHxyDYVk1hnAdGSsKJrHrtem
t6wlLVQ3UkUheycb+I+uyqq3SXSusxeTTfd5NQ3aw9gIiOt6+McEPckl2DrGLK2THdiOIETdzuXs
QtwEWN5wJNz5O1a2VQVzb9KTZRhNFWSTRr+6Fq++malQfjbzkhLAWZidbW6AZgmubXbsh2IgyhCZ
Jhicw1aZcidgSj7jl5lSBrxg5U8292A4VhRaP4xcrf6iMRRslVwdEh7WGXgtOaopVQCNiYVw2RjV
xC/sqvkG/qYBLzKoPJ8qheu636NAagVIr7iWz0k5efsJPSzow0gH0OxqPdrmfYdPyGYkohS/aMXB
KoRm2yl/LDLvxwzf9zaAHRxy0L1VHgutLLugpUkV2uhaKEJrcMsJzLdMOc6qQQqfI+PWhzbmqgi5
NfNftp326O+oRhRjwIlmIbOmWBUYN3NDULBSp1kVGBXs4K5r4ZPUwWq6KGtMMHGKqhmNr6I3y6NI
gMVaqQbc8EYuYh8HzggAOZBvXjpe3FHoe6ny7KwR+5QjzUiKn4ozrYR+y4GQ9uzCu4m6LfrwgLiV
rFRW1YF6xsvPimW9KQl7cjlkUf756KPctZCIQuEQp186F4mhjcScFGSnqhw0q4cKDLDeFNLxy307
N8cCS+iOBmnpFdJnmhC8JW1enFWGToGvM/16//dvuLCFDPU/vy+5MAUNMHVblMWZ5UjBQdnazQ5m
Akj8Wl/HjaW/MLQM9NOdS2xltLGtivPk9pFa4i3AsiGaPHUN8C7zqiDABUzp05CWL/lkqbVEYxh2
VZwL332kI6TO0M96SCObByqSD74VdOZuTSVhbZ2ky2/MWtsGeLA4e07xy1MVsHMPK6BFmWDkamDy
nuusUjEU2LB/TJH4m5zMfXEcjsnb/P3+pri9VgDJ4s2A17AMdyKZiYhb6YrzYLZHMXe7ttI7vxiS
/X07N54my1L915B7uVQjcjQ5CPGKc+s+Vz/5E+6xvgtL4GZ86wEQs8d6C/GwNe2zG7H/hVUpIMPb
zGQJUIfnvAz0RYpH5+Bk981jDZnDFT+xjED2RVAJ81BNAM/PFbdB0rXALySOG+NuO8062orQijoY
9oNgMau+Z9paCufWRkTZf3ljWgZcrfTCysCtniCt7cUGf9HcB8HXwP83DeA5DYcExDHIYS/XTFfH
3tbJuCj4HU33eQaJ/P1dcWvKIAUJDBycKwgEpCL4YLGppE6SoFFSDxLtWZmhMNNXEdr3/Omr2alr
+ajl3MhrBGAfqi4QZsJzUDKotfVs6F2qLAE6xOps9LsN2Svlr+0o9miknqCCMLx4TeSKVxX5fLBF
J15kdW2QNyvu+PrkIfW2FH+wfnixf7yfP/muphmLpmsnJQYEKjDoBIgwOOTzFbD4jScJ3iNATALc
gK4w1DQv1xBaAE6X1Dk5H36Jc/7Nsh/mrQXlun3220yCvsWpu7+m10cOdD4f9TQX5T8M8dKgY4ra
TK0SKgkM6R4cNtAI1afyPc20iNRRtgYVueEroYiGerT7kWsDHZNkUFGnqS4QaTSGFfRptTW9N++3
haybFgxa+TA76eO8Sjd1yyyoVfDaRbAMYiEZNJI7RtPYwwiZMRDxhOg0qaIKb5RNYlB+BiKs3jse
h3QD8sRQ1uy0r95CwHB/rq/30ELvgrw3IHIAtzvylT5WSAv2c3ZuM+EGhgLGOwi7KPvWSta4NK6X
deHcRZgFhWHoA8mzbAxWUtaQ1jg7mu8qGzb4SOv6tRvPc3koyc41tM39wV2f1UuL0uCcUfBRUxeL
L6T3o+khP/8jVQuuWfCfoTMInVqLVoxMyjiSrHIztazPVEcB1p89vzaOxAsbcKND38V2Vs7GjVvw
0qC0V5OynbMig0EFwnDsp019CxQ0gKiydgdV1jFBH+qedQ0cghmkMcuCag24emshP49ZmlZj4eAr
LHyC6YaVOvvA3OnWZi4ecD+55Rf9fH8VbySGgGBE4mUhi0ZO0pNCmaov1REdGPV5qWlYRyqeRuVn
Qh614csii9P+7ttfXuW775MGZAkquo0GApvSN6bsANoWCOZUDzNVV07OjXaG5bOw9MjXoOSoSp81
0LLIkErFZ1WhQo5gsK6+az+BsHR89Rd5gSgK3VqPfN9H+nFeo3S7sQYwjmjIATkeuqKWv//k+3NW
ap1j581ZGzyfzdBqrMR2ahEyFMeufHT+OXmBseLpsjwqAHD92JWfzNUDWOOoodTnFIDh4qy7iPSq
r6QttvfX+uakgtMNWXg8/TC0xV99MtT3lIlcL5szZz9NE8Cv5MBDnKtq8/0dGj3vWfJYAr9nHZ2s
QV/RoVt5dF4DT0A/ioItGlWwqsbVgaYtgeYAuvjOelDv26h4gEr4od5BUS6aDtMu25I96Pp25Nna
67FxKqIm0nf6tty24cpULMHXRaQhfYl00i13mjqUZcxzjX6YsX/JoAZERjRKOPjj5GS6b+fPnoC8
05isOM4Pt3XPtnTExWCgB7XHLHSb9tg8lXsztmP9ATnWB3c/x96P9My/WNskMkMaePs1oNj11biM
HQlIQCKQTMIVebkNOJoZUoVg7Lb2aLY/Tf0BbxnfUPcoshnNmVkRsiJrrnWZUHnQQB2i1Ab5MATE
0pnq7Laduqyzzpavv4NLuw6rR3IElfIpgeZEubbVr9bXgMCpvgQ4C8gJe+pyjKpw7X7QFfv8rXwm
P8w6GHLffm4f8dqd81BdCeMWb3QxOLT6Ik5EXnmB3aLf8NJagb6KAiLt3ln3NqBJKZVDZwbodTfW
EGI3DS2qabgZMTg52QGRLYB/ARY9i/Q9iRX+PhHqow8wXeOivgr9lxF9MiS9BxmY9AFvx4i4rvq5
NaLJ9pWjE9dQd0PlO/baW+baN0kGpf3Rj11PhwYjG3fjYXyrX7pH/XsS8aO7K57zbb9Jj/Vfc60k
cGOYKOVrS0O+ZQLCL0XDSavmjjAmKL1afrYzDgUUC7dP9tf73mbxq9L2uLAi+V0N2pAVn3lyrvzo
Lbj/29enGbmBz0OQXhDu0CiqKvDjw5OA9vLzF35KBh8JYuyLFVOLY7gaB/rclqYllJjlLHtX5vqk
cCM5q7FKfeW3F9UvyXd1j20OAqfkzTvNpxWTy9dLJnGioA+EKADADrk7GZI9xBwsjbyAe+0AxN90
8LwNiLmjl2Gn/qKP7lPztmjzrphd3INsFvsB4EgT7xaUJ/H3n25Ki3fWnJpp+lKZCxUu9Lxy4A+D
3vCB+4n6lXvxxi4EISF0XZbS1FKiurTWUdfreJ2lL+AL2zqVz9G98pwA3L6St7qezI84D/0wEB4B
tavkFG1ItmWzUhQI2At/+tOML0IBXgYS3ven78pLAcGxyNEAWoLnCOoVl+Mx+dQRlaTlC0oAKLGe
UU7Ujd19G1dzdmlDThVMekLQu0LKF+133frj2yyC/lgX/rhKI3616yVL0l6gTWJ3pMdoCPTstvZf
Cs6yt/QNEiP6MYvSv9afaaXQdOUvJItScCL00SnBz1e+jCdvg7Dz/sxd5xykn5fu/4mZbpcb+Pn0
S/PUB6BHfirs3fAtrEILxXeUwdmKk1oW/OI4SRYlN+up4+ygQax86TCFqL2e8iFCiDU/eifTiVaG
t/zYPWOStx0TIyH9DGN884t/LcHSHVrxxmUPSfAnTowVp3hraGDWQVSL+jVAN9LQNH3wOq3XsVaN
3xBfQULltxgCd4eKvlOvLB0guteDW9B0gPksuDCgly6PltAyoaOkgrVLbToH+Tya39LCbeHxSyQG
oFmZ6RCMdE0iAkWQ+c2gnWeCNVdMkMrzR8DwoKDcgd3GPtk6pEih8aKUBbXDwky7ysCzFzIY79aA
3KUOvTfizS7IwmYHHEnYM16xzyC6DBQ0yH8PVd1WRe+DncpJyPCicZBD9WqQgV8VJbxCbWyIorwo
JBt0yl5GwIMUsQheamWtBilav42u3zWlDe7NTOENP9mUKPm2SNweIiOtky+AM90udgptzexkzp2w
I7t39TagUMfsHtwxm+uv2qCiwgm6SQjZ9erAXN+q1RaSVelktWAV4cQOGCNjHapjBb1At+5y6Gf2
moZLrLUz1OUqQSe8Zdt2hHAQR6wa5sxmPOiVYVLxTzsGFUQKAnnxExs5c76hg2RmT3mdgDqFdprb
RuaslvbRy3ShvDSpmHs0aWf9u2KDJxlq51O2SXoMPLBM3h4yqBqiUN7aMwiakQ2ifp8a76K3h6ci
G1sQ3UNQEmB8JB9xj6c9mAPYoKLfaRK9UmyUgaKfpStyewwsMWpoTeIp1R+roTZZ4LX6eEYd1wF/
R+rlZjh5GiVAfUF7M4QAxnvaOEBCFwaZaNCNav2u5QB/+3yE8kcw2lYiNrOpVTTI7MnpQP3dmUNQ
Oyod/GxuIeA5zBZeiKnwCkgo5m5UO2X2lCd0es4ERzv6kNIfmdKXZzczM7SAeHQqwT8zjK+8HjQw
X5dp16A9ZXZPNLeUwjca8OUgG6+Jv5C95UA9oaX8kSYDBD/mRGRqgI7ESd9C0risQ9NkrDw6oIcd
oIrr1j+YqSqHqgHrRtjoWvdVU0jxXVOZ+4bvISNg3v2YQZ3WTpzQypsZUjXobAmhn6B2vgAqxPH1
tLLaiBp1SQ5ugrT9puNUzxDYePWjSUv7Z+s2lnioumLY5qbbD36VlZhiVBva1hco4LxYRl1nYdfU
4lebG19s0oyPhQKVj63FNbUMM6oNBxRjRzDvdtj/gc16589cAmXvt6Ohb6faKX4zmvTQfSE9SX1e
DtMYUmI48NKAZ21VZ8gyv5xY6UR13iLlz7O+FJHlJPMPCCkJ3IVq24KMMmU9xNAdg6g+akjdWXDb
Q3NwMrLMH4eK72ZAu9DIYmsC4m196hahoebqn3GgHhaLVqyE7I4LsuDUNGnk/B9557VdN7Kk6VeZ
F0AveHMLsw03PUFR1A0WKQPvPZ6+P/CcniZBjvaqczulC9WiVJVAIjMyMuI3LSu6mfvgpctCnhfm
8SqgbskhDrTTqAV29iZwAd5X6+0uDdJb2epz4DVd2kPXCCOwnIZgjqlTWgjeOosGs/QKo1YAd7BK
K67as1opDqak7c9KH2TxpibwjBhcdlRno4J9XXGrddSxFwBQcvMR7oswwn12SpshudDCoMGsVoC8
QVzMUQZPx2yenbCz5gEr3lEeMI4JRmxwqzbVnDEvuu8lcfa2n82U4k4/AeUYBaxgnK6pkkfLLBIM
1rOiftWq0bqXqqVoUUMR8tduSoc/AqoQP9IsT7DHafW6QKjOCnBCNoL5VkDa6Ge2cOZB9lpygvHU
qI8tlO3FDqdIoco2DINdzmWnOIORgH6I5074NUV1+JrJjTzxZ4ukeNKUhPtBCerZFRYps5weBY+f
OZgIPxnVmCMb6YXRDpSRQeJgwcZ3UuXleSXVZIe+z76ppSKYhwJJnruhMFBORy233XdtMA3XxdSI
1BUtwXwYLEGdgUIo7aqKVZGzmWKNA3KPlQj+XAlqyvQK2j7eRwTm0qnbOvvRGwu2f0MWdE9LvnS1
V1IdvZ/nrqQMrYdSZ1PgmzNHSbHgFmvelo9SFjqKTsFkONFoSZOLM20qAcjq1ekQlGn0FORh19hs
Z/V7G46pX4xqVuLcBYQQp+sZq9ZkFmd8uLVcaG2iXV8e1KqykJaVrP5VknLtRUxG8VmKG3Q1tWbW
ALkbeH3ZhaH0stdmgfqQYqr9Oo7dcGq6vt2biSJcp1k0wAAhq+2cEngE5sicHNEttBmQqlabzDmE
rL4evLZRultRn5baxvKw0K7DoELvNrBKqT9Ohl6ezKWjPjqVRbOqWOOb60RR2w64iVSmbldhSwgR
5X6pnSIPutyD0FQMcH8kwxfLVhBQC035QT/DUQKgqU2zrU4JJGWWGnp98iAtMaomQI9vcYDWsWdK
tB7YTsHJ5oLHiC4HbYbZKA9l2LihIPQq8JWJw1vMM8105Jza+m01J7Pi5qqc+qGwND/LSBJ+hi3w
Ipeaxvhbi3IOhaAQCstGD6NX9xV8jH08peFF3qXAXippkb/jaYhqvagO2n1UFx00z6AekECKQcan
lVYank4vu/eyMo0f88qiPJJXy8NitS0tPklK7DLqB8eMxOZOssY4wnKtLJJjv3T60aCH9q2ysKB0
Sr1UJa+EKvwEsBp7jyqz5oMxl6bmzUpfiPYSl9XoCCWEW1soRIQCQKBQxKibBqhUHSAzXQtRhUAD
C1R2hVbtS89K4/gghJ2+2Jk6mESaBpolxb9Ge6qiyKrdQDPqkLfSq/xIQhU8NqKBskPTxtpDp03T
Q4Sp8FpLlcUQMI3e/RJw0RzsdBhoI1hJJvBKTSmJnqF34k0SLIBU2iDOd5YQLNf6mDbdVUAleERC
gNsGnjdqf5upCXmlYDUjgLq2p/Qi5032lOZjFpzMDPsDp00y0c0ThDMv+yi04p2VN8MfKlXt7IyA
rq5qVF9/lmIOEasUxuQ+i0oEFc18MB6aMQgiHJE75CPivA7qXUKKqziLLpa+VudDe6hqISfJSKvY
cGerKe4rNUTLohCL9k8hDdVrHOKNbJuDJuGWPSUt2dfYmg+WhtW6Lc2oa3qDljeGxyV3ugHtNI92
Zca450R9JYSuUdQ9dH8K44ujiwLDKJZa7UMptXJHQw34l1h27UsqNHlPLK+K3Nah/VxMaoNtUbKM
6g9prNvVN6E1F9eaVITtgzxCrE3v5fFEzMRaZC6j4YbTYki9oZLockoEMWE/SzmIfG0MUpOFM+BB
1SekQaeqEKhRIl6vM8vUF3fxkPzSaSjmu05s21f0CkZuzrzk4tLKng1XHtUGN0MxZWlLjTK4dc+i
8vJWnH8vGvuA5WkVv7JAmM1dO6M5egjrVkf9Uen13jPkqliJOBXXo7RIrCOoMLWwTS2nu5HrIh7V
BvnE7NZN2f2Iwklvr5R+6sBLyEFwMdWj+Q2cWNw6JV0a6nS5ZmFhzUcHWFzl5nCpR8OIW7QaWq2j
zJVe7pa4Tu+6Jh/CozLMbecUidFNTpGK4S8kZ3s/HiTlxUIuHsOUsB5RZAwH45pyCVQC/l0ur4yx
0YWjprWDzGxBkDLRrxuceg7a8iqk6padltESg6vFUMbbdCSxRlcfaS+xKdFkCnoTG71sUJW9PmhB
RKqJ6YpTxwm7pTK6djpIcqv5XFnRJo1pksgg/GocrtNo4kyDmoyRVTChk68pQrvYxjzDBMPDb+xv
h6qtw5+VNZvGwSIHyB/HoRe61wxpovy2GbIsuwpboYD/B6qv12/auMuHKzCSlR7aWaR2xhEakJyD
JS0XAW6ETCJDvE5HVxTzeHIsFMZbdx6VXtnx40I9zWNRkgn1hnwlBuR5LioCSwS6Wup+9aGU+IpS
Zfd5G66yq1WsChw7QdE4okzi7tVyq+fXKAEUpCGBRnVGtH6kgy5F+5HP90rYiX/NczDJx0LqrPrQ
VhmrSaw1q7yIskhTnHrM08BRQjP72WTSaSKXrNyoK5tsLw2Gykqhaf6T2nh92RbBv+FK/595PcvK
G5vw/+31fP17/D//8nt+esl+t++9nv/93/7b61mz/msVjqSCCXmZwh6FnH97Pasihs4WGkjUDTDn
e+f0bP4Xacyq977K5QIXpzrzf52ejf+C3fYvoU8KonQo/4nT87ZKB5yMk5oqHTwrEaTLpk5iTFhk
xUbb+iLGVeKQ4ZAQuIHyh9Xvhuf6zNtyHYPRxEWhQSNm4l61qTkJsTCrkjC0/pBWD0It38VTuQsr
cAqVuByFZbV8EUfxTHHmU0P/bViMXtZ2CRpCW5HnsBYw11Gm1m+XeWd2w77KLpv0blx2RItdN39v
sstK9MPOG6RhP7bHVRxN686Ukz+ptK6PgcQwVAecGFdb5I9Vm7RNonE2rdZf4sflplAc+mvZsId1
wn1B9eZ9KHgGxd8/VJBmqgP6Lpe8/q5Cbwf03XzAdrS+jKQ9skZ9eolAq4RH1cTRhoPiTftwrkL4
xcqglkWPGMyhRKtuU4/OiXGhVYidL8XuhFxHLz8ZGoNCzcEE/UxN61M5ksmhWUdCCsgMFNSW8Ve3
NC+6jm+UDNXBKBq/SJ+tptqnUbfvwvCyRMBukTTKJeOfTvjdm09jdlY+kZ34oWj49hCo0aOEyjOA
G/r4hZKgkwdqQa2fIkoGfeKo1MldeKeVbqLKztzB1Ant2hq8oKZYkIrS9zNVyy82CMQcIG8iOGlQ
g5vdGMTIDZhF3Plq8hSQW4zl7ySUj0pecAPj5lzdVGl0nL61zXGsriogPU3U0ZBwtfA72EWnQhX6
zCNtC6nrnAC9gI9JMCJQbdoFgOi1npJg5yutZDfKZYmbZ7jHxnKZSNctzZ36P/G015PbGuwwuYaX
KvKZ1shXz7CiUtE+XPfQVjBOH4umCMyk98OyluwEkq9tjvI5KahPbLj1VWEMwIRjLIL1ujze9XuG
JpqBogy9T4uzDZ089VLzW6xcGyjfjz4WPCK8pH8s97vSWyFjWWvzETSGttlng5X0KZmd9mDCfsx3
8/U8OSr8HE07WbONLpGt29N0WIZ/6KtsImoMAANkJ/1x4vJW4auQ606e4sF6iErflK+oANtJ8xyv
Tq3nGv+fPiDYO2y2uG8QS5jZTcF6kaIFcFotPBgydefk9aybx6dghXCxbIgomlAYR8x9M4laPSkS
V7vYV7rKVjTKFtWOeXeIcI4U9mc6GV+NpuirjL/5Brtd//zdQlEpyyWjKTMaIk0BDJLyWX5S29Oc
nwmLXw60rkbyA1b+VhYkU+ehLDol9mWTEmju5X5lumF9qOMz23zbwAAtSOORj0SJYEURb3Z5P4HL
NIQ48Y2HTEcEXM28MujoCjjcjGIRjlz9H8yhjtwb7VwTlU1xDYXv5lBPckgnYsaI1F5vFMPBWiKq
Tmnz8PcA9imk8mZIDsDaR6cPcdLNOC3eknqRdomvIXBlQkxrHXoEtiHdjcfs3Jn55WAsdIzWMF5k
fXx8qWnsWOexmvgDmLEEA6Z+QSRIOuholWMKn4v3f3+5bSNo/Wz45oCQwx0I6N7m5aLGqoCMValf
9mhrRbf9dD3Ek92dgWSfG2ZzLsomt3BhqBmm1Y/FkjllcNQF41Lozwz0OQR/fKFtQ7fp6aJIEyOJ
sw1PvN7V/S4wTlm9V12BvOi7WB7/PoVvffX3nUJj1T1fwwZlbFDAb9CKdwsxzlO0BlIh8WXDbfpT
nvkhV7vlGCEdqcDB6lXZnpfTIBwwqXmgRlX9bq0zueHnCeYZYEghgg8rAQT4x3UjLmOkSUKc+vp8
aIybID4FIF+k17+/6udoQvhlYXLOrdowWx2yLENyPZWn1I+EXXClXrfpYaZaVUtngFBrlrKZUTRF
GAl8CGDS7ZarMPeZNNUofDG4luHaKTUe9sqZ0Pg5YqGL8T+DYOa4iVg06eImLhlEAL1Ae1LJrrT5
hhaV1Twqo5Od03D4fITRDFq9vDWQNiSpm08U6+GsGI0Y+W3zKkpP1bns44tJMyCIIFG0AuRUZfM+
Q2GVA1XcyNeMX1N3KxT7GATP3xfAJy4Wa51ga5pIJitERK6OH4IuyVyB53mZ+FJ4X0604ZNbKbsS
532p/TLlXemr4Um91F4s6maqdCbib2dw3VwsCZy1DXRc4Xl/HLxdaFLpZVj6iIvbqXZtkmb9/f22
c/ivERAC4vUYZWu5kZYTZI05Kf1ygT3XXWa0V4Ph2z8fhJi7enoB6Qfo9/E14DKyFtbSqEHLWA1+
1foxOQfS/eJFDNQy2KWIFhs0rT+OERZCWpewX31Rukoyy6ZLGIbhP5+tNbVAHIsKADqvm0FSJcsp
3UatH0vHhCZNGu0Riz+z5D5/dE6mNe8jrcZgSd2sOC2zmrqqC+oLRkXqnumCU/ZZ5v39m5wbZZ3P
dzFc7IViLClGk7k/CDIYDNokfx/hUxGBaeJFEGgDMbWygbYvUqLK1AYMAU16UV9EwdrpoEroFYS0
T+x5hyRdSYfzQlCwrToWxRl8+JevqK7AcPC6YD+Uj68opXqKYWbe+tOAMVZu1DlNwFk695pfD0PM
hnPBrWSLetcitKTnkBJNI7miZpuzUy40rhwZjYJdKX8X0x/D8qNvXRRkJO0fr0iUVlmQKlECA7rt
USwZJSKyo9H6WBA7uSrZQ3Wrndtb27N2/ZDvB9mEoYVWvCoHlGGquTlo4lOgU5WXv7XJf7L0UciE
jLNK4n+ClSJXqOW5VHV+a8TRPfozFuqBUXv4+8L8VFZ6ex+kACyDfzjVN2t/GfNpFBWh80OTsv+r
8TS1F4HxvYt2xlNCG4IuEhRf8BqttC+EZZ8jx6m4YvFrVmoKDJd9CoemvIxTwS1bJHxLlHXd3OKn
y30f7svpN+ASe5Qd+qvWOYrHV8sNwMyqP0N8+MTwqHpJbGpB7H2xfxmwR5XG2P37/Hz1uSmoQAun
gkAVdjM9EDBVBLLT3o/okV2UlTIeQ5WmkthbFsx/6RwH6w0/+T77Wb8HmSSukuhqIg6+2ajyNIiC
HJQ9EgX7Od0vMBTFV8oJ9M+tgwBPU7uw8rt8vKmrxVbGU1YdY/G10jMno7Gd2jlyAML3xXRwIG5c
S6fhdj9kuzH1QHDN6sUo73Jam+Of6kinSipsSdg36U2ZepPpWKkn9ddRhevqbbIKbbQOvj42fzGD
4fA7zff9pVl5i75TIBcmYXyCUqVZoBHOmXy8mV78bR7WD/M+JjftooH96Mlp7dQ8JQYVs3sx2lmk
9oItqN5ylz8ue73yF23Xfwe1WXJJskfDrQ84cqqt1z0qyUn6g/xdK79arqzZzWUwu9G51O7TrYNP
RjeftYHXEMDmLW+uxxEgn4yZ2GocM1H8Gev9lfqUvBjCQQfe3HS+2X9LknPw+i+WJr4PiHBSeLeI
6ZsyglLGWTCXSeeP2rDY7VL/UBPru5iEV1a8nLMm+AwR5yWxngHljuIF94ztaEkTF71O3JOV7JTP
MHyAsYiqa5As698T5SYfYHufS/o+FXbXuSWnJaVdk41PxfeR/rgqDNTuZPEC7qy5kxNQaI/zQx3Z
k8Ld3yO/uaHX+/dt//W4TC/tDcTQPmWbQlSb8jIFnV9Le6AAWVTYgxzth3CXCheVU1Y2guGvwz4c
v/195C9CGles/x14E3DyOcnVRgx7X9CuShkGPVDMv4+wdow+XLDe5nRNPqnIgkLRt1sLwZM4V6Pe
rxTPAJexb7Pr/JCKJ4CcaLYEN2LtieOvM6Nub1z/GtXiTkdSCvB0M6opiEGhtGxo6ed01MHThrb6
Q/RUZReHx9QJxFtpvjR7u39QM79vbcGVnS79h3fL7UNsVvGICIsY6Swn9GMRRJRYvWOswMrUq6e/
v++X3xEGoEKNEPvTbVCwwsmSy0qj/7H8psktNufw0J8pYGBRyXVYnVwsGWZ9gncRMsH1vS5kjqau
vuI8Bsu715JHEGJNvRw6+N+lD6TVyijDzfYkHlQEygvFjujFlBcN1vBFWmAOtyvbM3nYV5vnw5Nt
1nA/Ngp+cBmV8OQg1yeNgv9wG8nPReqqy3Ug7Orn7mq5yJLXv8+5tF1jb6UJmXMaSRoyp61bu1Cq
qWDGa5Da917ttU7vAacGna7aixPYP3/PbmL/Cd0zSdRbWvv+sNqOu7nUofCttGkdkBQejdf8N2gV
p3aQPj4EbncSbxtPuRj27aHZdbvx0F82Xv6ApLm73IjX8yHxzszCmiJ8eBoLe2TNpDaK2BMo7830
C8mkyUYtmw+ucNgdX2MPRTpbchz9dOa9PyWPlJs+jLTZ05msdZrUMBIukJfNsXAn+zeAExe5I0d1
Ond2dpId7boDui2HwYv3pqu7kyN5sRvBvxFP4W65PUe8UbZbb/tUm01eajQLYK6aD70zO5Ob/DIv
uFFdDrvaxoXkhI/VLnNL57fdwcRBFopfsPt3wl7eGXuqdXa2x1p3n53RqfukYbl9rk25FbUoqywT
Zmt0ym+iAxYOBqMf2j+fXtCPstvLwBbtM2H3047YfKHNylwyRWwBCKxjSryz4VFKJrQa7t/X3CcK
+Nu7UVCDHLRK8b3tzHfBCI2cMUei13xYdiNzrhy0w3KIHekiuZ7hhDRO4twI9uBeMK9nzuovXvFD
d2hzIxuVQY+apBIe4tkua2cCDa/bckV/29ZyVzxH+5W3x+daNadCDwFKBS0qbamvwHxLJJzCxO92
s9dfvaoXs/NHsJMbmAZ2uE+dwXsW3W5f8QtXynMzve7ej7ub4d91PjZflCtH0iRRnvjoluw1W7Nn
r7Yj53Wx5WPjhXvVxhnebdzYBTJrPz9WTvjPuW1vc/C/D7G9apsqSnmTQvtFf6wR3Ax21aHdOf2Z
M1Re48df3vUt8363qkDNSUYb867V9/BA1m/LDmBW1vFiUzxzJ+92sXNndCu72ps2uyhztBvRPicH
9dY32D7H+y7QZs5B68blGLSJD4bQg96ws2xe2jE9GckhY5d7PNWu8iR7chf39b47cDGxByfel5ea
A+XP7ez2Wbf7o4jkgLjndHL+NHZyENzESW3LndzOxR3mzDn8ieizfiX6wzR44HisG/NjhhAlydCk
8tpP2inucDpSbDoYdn+37GRP9kp7dsSLzq2O9T7ZhXf3/W7c6XZ5FHcK/Cr7JXeLi2myH2JXuI3O
bNov+ybY74HjQXMbMdU1iL/7tJM8gZAQ09THc/BGea69/E91m7jyMfWMfXdoPKTsSru+/XucOjvs
5mwcud2AgGTYDpqkelfeAR3eWd5y0e/EXXUBCp/Hkc/kJfI60R/XD9U/vsNaw4SbsfVVEWNuVVUo
Zv5y2d59xzjdJuzHHg4JcBvv97eXl0/737e/fwffx5v0RoB/cU6GaT3ztk+gUxdDDpw1QSv943Tn
uZVwz6oLP/hR7IQXyUN78Exk+px9gUXTVw90SLbcYLTNcpsrCWR0MxX+fKF+639EkOajh3GvHYT7
+VfnjQ/BE0vqKhXtEm7Uud7f56znXUeHttHmDUULwGdl6YVfuaJX7XSn3kc7zRtd2S13wXVxZgG/
dVQ+zej/dJAYb53xdwtYmtMhS7V1vGN+yO8wzKQqdLSum5N+zLBdVtz6Ubtud51n7bt9/FA8Wn7g
QX1/MhLbvBaes8ezX+DcHGziVDMqXV5HyjoH0yUlklO4f0KFxi4IidnVfDizmb5Y1h/6QZuTV5vK
XJYpQfgqtCFn/Jb+1nbLKXtFEOTKVg5z4qk4Fx6rRyg1yZng9sWC/jD2OhXvph8fS1DaiGj6N4qr
evdIdZ7BNHw+e9Y+ELJPIm07ftusZrUogOQ2NecsZGpO2ENzhzHA32dwO4H8X1F2o3SD9eLaWNs0
/IesD9DulnsfrTJ5zC+qUbyKEsspou4uQa0sPWelsEbV94v2XwMCDQUKhenidtHqYDGSrjGpLsj6
QzEY/qC2Z8LAl0MACSUx4h5GT/Ljh1HFJStSKx78DEF0HcCOee5+uc2A3l6CXje33lVgZ9vL0K1I
KPK4Gbhak7Vbt3h02mF4rhL7qWWzDoM7LIR6DYAtse3ji0iL2S6EmcG3ZCc+6KoLiMawc8FL0Z8U
D+KlXB771/KErMSZZfHV0OuxTaGEDPMzkK8H2GI2Vjr5utE6sTdflaJTJtf9fao+aLSp+uMgX+ny
LWZyyXWTnVuW273Fm5PDM66Mfgd4gvUTv9tbvVVFdVLWuDLFAOmFzunNxym6aNVjazz/fQd8ukL+
ayy8PdaSNzIJmwPZHFVhDMOesUAo4hVtJXfqcKVWNpQWt0RpBR9MY8hdNIdoNOypWzlD9wu7bV1p
7Ll5itqLtPo2tqdsOIiIb0j7svACYBado0sX8kl7kLoLvfSkFHHIWj3TVvtU+90+/maRaE0wCo3B
VAH0x+Ic5TS0F8L71PoDOshSbMh22RkFhq9XBzKUdPHeRMg3OyyO1CCNomHyU9Pt2kPrKf2pOg0X
supVT6X0AFeut45Deq099234H61N2nsI/6AY+Qk5kTRTZ4hLN/l9c69OvdO0pwj2pyQaNMufRhhP
cnUozMbOq6OQeDB1y/GbZJ4Tht2GZ9YnXugqPR/g7Z9R2XUpQ0fXTNHPTIA2HG7zbqSEeK6Y8ilC
vw2DtwG4a8Mwjc33HYxBxLHFEn3tMpyu4tGr4mcYLbYmVfCYF+/vu+FTevr2VnDxwOdjHI1f5ced
N/f6lNULw0kVleeDAT2j8HIFEhNMxRah66U6RCtfJa+ukr5/iev2he6AA7OlPnfT/HKGuehSJV4z
x+0BqCwpOm3rs0yNRIcnQ071qhFuU+XsW38K6Ewyd4E3fCfnkriZ5EWrVaUQY8nXWg/3xcJHa8kU
7vN7GTb1ZQRSuJndsL/BDNIOCAtpmp/JHr/6zHSsV3fF1eDgLYF/F/F0E7IqNEDJz8Y/i7XP5Me+
K1wydo9itFaf61t+NbVMKxW6N/DYthaeK60MmXldvNN1335rTricIxK3P7OatunguppWVKsE9JPU
f4snLMalhzvXSr7Reu1jPuV2pjfOisROihoWoAIB1JfuhuU5N4oL69xd66vPSkt5PUYVftteP/N5
QDZdayQfQ2cru8d2HLx55qrjnTX8mCD8Je3jhDBhp6EkA3N89Ot8l6ZnEsU15/2Q8qyTwA2YCwnx
gtbDxy1lpGWfRuok+bK+KzMY+Y+S+lJ9k9PdMD7GnCx/n/RPjct10umns2/eeitb1cGm18y2SiXJ
x9kslQ5YFkzDjETCCZOgbjzI14t2UMAXBTsrcNvqMflGiohZy37SfQVeIkKFmjNh5JLAhR2cMHXy
5lXT3OxYTlcL8vLQh6vyzCR9Stpwp0ShF4bLqtcFfuzjJMFHaJSqXlTizlDBSQP7TB+nOnd2rJig
zbdAO3ltiVAv5FPIH4dp2iQmrTIWH1qdrc1PSfcwJ/ta1fZPUxY7ImIaanFuAQDj+jQsrr9rMZx7
KSi8N1uEd7s7RBad20Ij+OkU59G+X8pevOixLsSNslBqxSvNYEpcKwoFFcN6RBweCvGt3VdJ7Z1c
SkXkNiqsXI6yRruSk9TCjGJYzIfakK16L8pNoyIqpecQJXOixvOEqrkErR7OnAtstMafJxQ7+Vck
VEN5WrpoAtcRqkt72UInDPcgq3M/MMS0cjL8nYzTwu2jPcaLHuceW1y8GoVOtXZV10nJpRKp1eIu
s9pOP+A2mIcAMrbqIOIlw2Oure4UdSbsjsHUC1iIWoR+R9yU2oMyjKXgxWowXhZoSZK5TmFvHfqm
B7nV1K0ouZaaRj/NuhY1NxHarrabpu8AcddqXUPkWVD7DUN0RJxQl7EkmMxlyL2sioAq6+oAL5Qe
TPPYR9GcnASMQFHIsHTkM/KxnmTPMJpWwBwSbQSnSiJJWhVty28ovqCdaMZaQjtKykuYSTF9L1tZ
pH6+GOOmF67CPsEK1+m0BTLNKoDxMo2N5U+BqN+NYxXcLZbWVh5yC9OvIZxbhMBjgLuOhAs5hyca
Cd+QoMkelz4sH0NNjwJbnqwBOtIQUm4pg3QgkYBG17ujZNS/+RtKtI9R+Q49AHVm7ERWqQ/oR1f0
1Po2tjo0QlZF5zDXolNhwPD2KnMILQdalH6YSmvCB4c+Fd+0yhgOmcH4JwE56A9TKKetbQRQuOF+
5ukfMxiYgUxLi2ujrYcCuRGhfawqLe8vB1PG+K5L4xUbZsn5r1ZM+tgRarES7b5Bp4tZySV+UsVy
6KilCPMDom7zuOhmJYMyFNZ+da9BP0KPAIsko06qZy3EVMvp6rS9KcbIku1G1/MMi5dGejSUGJ5w
1WTTy4gSA/abbZku6O0AMu6qpPtj9vRXMIadWq+vEgNp22j9SEk2CbdaB9DNpoM+q7YEx/QhCsXy
frHkrrkQgmbpYSej12N3csYFptZirb1ttKVGYHGqLAPZkkDUvGmBzH9JWBhvs8TQimOn6aFiA1ZK
JUdVZz5CZiQYLC09GZBbdTOsIqPHGtoVg1z5rktdScdT6cvBlppKKLAwl80rzGUWyiF8gMaO49a8
4wu2P2NxVrGaGXrkkNKwPxZ6lHyL8toQ9kZf5E9WoQjNcTCVEX2BTOVh1LJDwUirEangIwopuibB
nJ/q0kCKJKIYdYeC6ps2QC73uIYm42nqw6SwZStA1kmZo+IKzEap75dJ6B5wyyKJrkSl7a7MpNHl
yxFZlFewTSW1OvKjPeCMkAL3HM/fqfGNANylpXtte8PqPBKA+GUql/EhNkto1PkYVPd9b3S1o89B
d4tkyf3SZSkCdNWEFrlVqQrGykYuDntzGKwFFEW/rJ34qc+Pc9mY4OdmCIaTGVbFXogzFn4S1qXf
pCLyjZLeC/q+1ebgZpJSlU1f6ppPOisf49RUX6e2qNMb8rqhc/KM4Pwgao0y2SoaJNXV1FbmVaVX
CQK8tVFGbtZJ8jM1dux2zLrr4cFr4XwSuhGnmAhKlW63M7I4XoEMi+RkAa+CJ1EVV47eRTi4lEmS
BbAXAsOnLjFKdkb0WE55VCMf0M9oWKE6IoROJncozUjyqIYOW6h8btNefCjjMXpO8hHFIKmTkKXX
rHhqLlvUJ/pDigbMXTr0cbKrYzE22aJEAXtaZsETxb6jUbiO6DaRKXdkMSaqswgMjI4iJ6L1bQkV
uPdmKA80YTCyHRDW7hDZQQZ0whJtGJAiFkb1RRkqQXEKClJX0YA/wy4qIogDVhOPRPScu2RXpRqS
1eifck62/Rw+VBVSWm7et9GIZwlwTFxnUcu6COc0NO6GmBqMXeWiAbK0EgdCEfwBE1eQUgucRjTI
OEMtRA/Bmv+0gSj/MIElV07aTsKyk7IQx221Qz/AwzoPGQR8gO4mLZ0g6GXG86xmBpR9zagQGjQw
sslGgTJEh9/M4E3sS+WEXgOPHYNzq52kz4Bi1Yhb2TDdg8ZtpskgLIYjtmFBLgZHo6NA4HACoIdN
ThmEniXWKtIaBK2XuMMBBLWURFDtfqrRMWqCObrUAiQs7DQ3KT6m+pRknmkOyUs+qMBHBjS/xr0Y
zOrgGVIeoKTGRTLFGiKZDXsJBbZbFob6TWhK5bM1xZ3pZKM2C66CYzeCqKLZIX1jcpkVRgmj91LQ
UnVvNWp93bETrL2SFOWtlcf9rdEh7WBPhjUVNjJEFq0dvh/liSk2BVs1s85wytlENM0QpJ4ub9LF
C+o58nITEClkO1ESyXRLMPWjk3bD/KMOwxIvqDh6zqYpmhxinP4yGiG3zoai1GGuEaK340Bm1bST
plyOWYfwGnYRjbnPpSgKnK7nwK/mcoSN2BoWgQ31pkMaoA/iKrpgnYZBW4Jj1TGAI5dNl9vUQq3b
SBpLya3yfL42AV3/MQsqvCx4eXiYkVUKSZmm+KXuEf/ZdzPrfcmmKNpJy3+T9l3NzWNJln+lo58X
PfBmYrojFp7egRKlF4QsvPf49XvA6p4ir7jC9myoHuor1cfkdXnzZuY5Z2I+ass6Aj0bo9S0SruU
YPdNJHyOQldKmgfSi0iFvjB1crnUQ6ibeOJbAdWQbl/IcujhUs2FRo/9ULZYz03RmlQkDaXBdwM5
DNIJn9fjIY8/E6lG35IHdkircGsq0sSOq75kV6EaMC8rnYfu/TqgoBwvQ2BLTjlaE7245hYonUa+
BrU0pjCYuGoVoDSHfglgi8urZQ2lmVUi5t07iCA4U25dQIZAOUUzILErOkemA0QSFNNSheFHvR9a
YPtAqYwbJEkHZZWMHDjjZs/SELiuiqtXBt1tTL9koSx+9kqXRaCwjKNOzWIvX4gjNJB19E/wis7U
ePmjjy4f94hQoQ4FqawIr4OK7Z9Q2W7zMTMKcDhATvVAcb4X+fE2/oM4L2GhDqDWvVg/Nz2LIuKk
zqANJQsODCqmm0IbaAqSkKWHYwr2+VHBVQK22o3gCeBqkoUskzWekkEgAfa56TZLlGTRpkUb6Zkv
S8sy8+GPlF4Un9KhEj6kphaXrFzTsVYCd99rfsvhdhhKpQF7FQUotpnynXCIFQ7BQ9Dl75ABFzYp
XUaJGpWNHOD/ylhb5rL+0Co8NJ4libmI/ZAfce7zlzobyi++hJAE5jQXIA0disewxhMP/at1KNoy
FP+AV4sF+PWW8dEk14UstQ8Q+OZaz4UZigFNxED/qkHbuxopuP5UzqszCff+CFyi24r9gR3H4pPq
KA5bKxshVci6EK+cZijNdMbPg0sucy4gQVMedAhbMHYW7siriStJhdqDOgOP6rSNDmDZqEB85zPe
a5xl3bbMJbT1B6Xfn7M0d18ywGFqjYW7flIanCuop1YjlkwZq02Uor9PQ+55vHQ4R5Hm9z2/nniC
Jk65Tv7m+yhdlKkyJqtspKlYr1ukuo28Gtk9UzXcGw3ylDWIb5RzkcvuR5pWkQNtH+ZLDsHwpzOD
kixFum+fOGi04Vpqk+EAGs0eJAFxRD91VKZcGFzFoZoUDTRE06BIDgpU2vDQFCnqIiA14dSyAKA4
WLeGz9CPQEkJdkxmCwZIdJphLcra8KAxc/EDgXouEK4CvUjVHA0eJBk50D6uKtsVR3Ty9m5Fb8Fy
EyPABUnKd1YF2aRQzbXvwpD3PADqboeG4zivIDEpdArIFlBnUBUp8Ryep/NdlFTYsDkl98BKYO1D
TUrYjtYL32VdqFBFsUZFXNgYLlo30KIqjMJrNGbxrvLbutWYSGrsRmorsPT4EXTZBsZtEg2s+Z6v
dWNLnRmvlt/CeMzZfS+UPLeWIUH1JvBUUep14CavburHF1RRvK9UHsEmlpV9sRDaDD3vdcRUz1PC
oVADKk/3TTOWkdbEOZ5oLeJME/6MQyDK+GWvu+BTOgxI9+VqilzQCoJTiGXyiftCC72E3vH0UJ/d
zHffstxVcl1OvQpZSLZsQIDa8BsKz0UMA8zNrSHwELDBkySl1hUXAfBPK+iJURXEHHsFnDmZUVVh
uR/ShD54XOGDKi4cKzTGhUpsRzKdVBoFrOiyg4/+8BtlqM2+g86s2neubLVRNeLYMBzkLjsmxwNM
Qohm0tw4BODb6uC7w0EJjpzHNJDkipjyrRzSroI2Fx6iCHkHkAwOuL0k3ecz9xwgoA8ANxiFs1RP
HIC4LltIC9eoPKi+N6kI1r4SxUu3CjDtKK77T2IVS77RFpJSGpLcA3REg0tnNUQdiN/yLocGnx8p
/WCUdcssopwWcugCRoVoxwkLNhyuL9hSy3q0yquA/0nFMgQ15KD5JZ8q60TuZMoEcD54CTPED7hS
sr5TR6VwOai05yHuYOQRRlV2M5ZVfaFNWVweiB3UJM451IWKHNRI6MhW0D+AOtu6q/wSHj/jM1FR
B6n1QjMT8bBWJW4Q8LZyWfapHXsw4oUuraAkzPVdZGP+RB80Jpnfq15Uii0QpWHbqgrb87Uey7iQ
PVZuxTVI2wDpqgLaC4B7CBXQkYgiCPbG91CWEo7dghEa/FX6/0oisD1lTYEW6qENKoulohwuQMrQ
KyVIYxXraVPi1AQcWryXLLzod4LWYYw97eJLxJbSVxDw/CVps7xegHoojO0wH8C6wpV41moeJ9UV
rhdXgsARKA3H0E7wgnsXEo4ODWUS+0agI/rPqRS6H9KopE4VCgP6I0clQydwh1e/1rFMGG7lpJQ7
PWD8tNSFHDEt3k2MQmk92w7KOipzcTC8wK8CrS/cPpvJV/5MFKIExSmowqLneyLGv09O+XhAMhRb
iQ60Y1kt2yinsrUKtKM0Zs1dfs8S/ujBhlgxmkEg2yRCtxYlxikhfZOS6pWmyAK6Fp0sUcd1q5zB
K+iK+97buM9gxgqP/ioanmaMPsiDIQcKtDdqpvKUCrs36tWcn0HhS3EU3wAnJnRrG3gLPWpOIo61
Nse7QQ4SKT5QU2A+p5QfDXQRMaPQGKD7TOjoc7qgDQ/ej7bTRusFgwu1GiyMNl757pxYFJFb/2GU
GCQ1dhkq7iN9ppFD5RBtRfTWRcwxVzKYHR1RJeXYIW8jCobKDLxvzCcwM3KRq5nAGkIpmHWiJSuu
qc24fh2a1Px9LYmCxY9REmVThqbkmhoG+hyJjS46QQeIzqnRk3KX4PL53RZxMH7YIopSXjC2fFbR
9LkGNPbNTU4jsBgt+IgRt5oiNcPWQiJNruYApJFAxCGi/nxt7705GuDbHKSRxbx6yGKBLN1SzBDR
iHLwIX3FvM+1rj5cx4lSCamBKUdM1vkb3CN9CHqLc8gbAhoIoSSzUDi7GPYAGvvxd6VYZRyrjPvx
+7SS/cB/DBQ6auiVwijRN3V/HMcIL1kXXVNnrvHdJxFa3lbP4pGYpR5Sn4k/vIImO3miZC5coLw6
wK8OoOONs5dkLL8jJumsSuKzQwx93d2YsaCgpIU3kHFm9u/f9NGRAlkJcGlXYCXZPNYnUIOG/gRz
RgTTAO4FFqlM5+S5NkuymH6dEHTHXZtLkdMmGQaQ6mJdDum9s8R+IRVpt2ZdBUavhHjrvUqdWusI
nmabpojtjfQ7CkQocP4LWE4UiNLGlWovAbA8XXff1Acafp6KJ/YtWfqnAL2lwjJy1fEbEJl959Az
M0tuvn8a/xNzTngrsEWWmTxhzlOHW+XPUDc9ievYoPYA8PvqbJMceQNMY71FnxNHuejqJEGdJ3M4
sPRq3io7xytmmW9le645jHBQ14HdWpp+f3OKQyQVi4YHzh1xq2gW5yjRekTbq+7fdBekIRLsDvbz
HFAtGKJW7iZfQKrH8tb+MVTjmRrxw7UC9g3w4klmCwpU90NiRIqLXIbJnG7JG+AGaN/zZ+Uc2vFZ
2qM+n8yNbPq822oZFgv0ShzOA8eBmYifNu7NFJagYMqnhj6H26H5pTtWB3kH9o0V9x3s/t12OsIW
yZzii3KP/oe4cPxFvOdseseu/wc74nY4AjF99QgZbZ+CiWgVLPGasAuzeZ5zVQ+2HQupaPTTQd0A
MmXEvRi4bcRGeVE440f3xm39d3QJsc/u2+8O8QH2CgIKsAH+AzzHUOC+XxpWiGJQO2SFE198rV8d
LRPiYyr6LLeu+qwd7FCdk7mdTiaxGWARsSmIKSZGPSLaAD83ZM/pqnBAJYra/a62sO1mupl+IGcA
j7sDtxNLRAlMJvrgwHWQS1bfzWrTv+OVi8fQIrVBrgh4SqDnlg1X3JulfmDVpa82KrRzAEPwgDg4
Ab43E3z8gFtcv9MNQJ24JaVxGH0ZWXPgHeQls0qOuklrqcmsJDSKj9oytsUVEDusDpmzmRM4cWgS
k475uLFNeOe4RXK/QXeag4y4KVv5TkDrNm3lCzdW0fVvClZvS1pnAoFwZNf9Nl3OgYZYsjJPDp9Y
9wbaChDHwfBB4fy8AZpJy/VyIS7bXWWiS9/MFm+ZmehPtC6bsXH6/H2jk8EYvCu6qiGbCY4PUJD+
kOERkAPwgwakdiicBPm68gwEfJRdPacbZT23x8kA4GrtFvxOrDUojaWYioERzbGlNuFJ2NgnoPW+
fx/UD1jJNKhbM8SclklVp3UFfCIbrap2w+WaPQAWaKaaomud2q3wp0HF9WuERmlp7FE/xMxMAH8N
Zu4P9P2XIDwVStFSSoUY62CFa3YpnIQPZmWaG0YX96Xtri3hVbVU9diqx4VihG8GtTgckIR8PTSA
qJ1yaMN9679PzJWFiPhOEkj98c/EBvbjwVYpVeuPYlM5l9fdO/BaUPJZFGq6p9T3QK2AuZlwN0As
UAayE0aoTz+Zhn/Hf6QALdtul8aSVpdvsX3mDIi+wWOcfMMH3m9AC/ofP+CA1jCW37/6o3Nyh08n
4o2CK2hIbQD6qeyeFDXf8wUeRNHSO4t6B1gfRBA0VqUWtM4gpqMW1Sq1CtufCRF+wOCws+7Q24QD
7SS39GQKsPHKQLZQ9zX0HwAIF60FAFHR3YPMqZqZ6SHSFTDXsTPo5h/tg6R5wl+xvJeOaL0A8HbD
L9sT9DDAI7/0sUrAoLIX1Nx7qzBR//p98n8QQ5F2iQOlJK7XZuiyQQyWr6mttFWO/bO0lTa91byj
pLSZi40eXMD3Ez09WW5iIxSPWSXx4ZnBI2OWSC9U2IJfrfrxAZgV1pjRUH7DnaTgZ46m7/9i/E8A
PXF0S5RzRa8PG8ft1eQpOuYn3xxtRcs+fKy4D1EXlXrhnFNl0Oi40N2tbMxM+M84HsO/QZdPv78Z
PjOWEKHomNqJvrkP6hJ9KWd5zZ+KXTrXGfYzoLq3ROxohcsbKZTo2unXKAbYaNUTV+NZnNu5k2cn
Pc/tgIidOw4pZJM5DAjdIezriDncILdYADK6otf9Buok9cvMHE4fSZoUpngKTfYAyJE4Tr6iKaDB
FLDl4kIv18gzXJRVsWHAL/KdmME+mvGuP+UpYevWIHFK0DXNJAVkOpw8UMsXcCC+JEtBWHZ6/4TO
jGolOcmzBwmbOYHKH5f41II5yX1BGh6trSADvd8tY5/xYx4XrZOFiwtAgEb97u6KTO3W2en3Sf1x
tU6mRDQ/YpzoGkYr5L0pyBAw7ThhM0pdtMq1bMlLedk9yUvPZvRUB0W1ESwK/EAJxcoW+bZZ+DaL
K3eue/nHIZ36MJFUATnQ1CDOXbMvN0cEnfluFODXTr9TThnEsZb9AgUJjXfcNaryJWqHy2S9fukW
w8pfBnPMJT8wf5P92x5f4qndZEMaoSOFRtyqgJvmaXXJ1NfdbuEsWlX9WD83+qjluB3VTrUPT78v
w/XRe7u3r8bxVoXYJYPsMqnx2oRJ0NVSyjgbWL0kKm9dWEsC4NzMNMuqVQsw5eNi4TBqZIyqtX7B
dY1/3hBfwG1+23Mu8wda7o8vhL2BPmD0WStEZNei1S0uRJd29HZRaJnmvG5eL5dNpI0aYKdWocfb
0lrZp9N2ezjY0fPv8/HjgprMA8iC3YkebxA5Ee5l6FH8lUvMB3AJ/mVcBVa/5W3GGLXT9+Ewc9DJ
pxqMSZJwLSXIk6wqsfJKA95vaGHwziuAQvqgz8GiyVcJ+flEqJNIg1cU0JxxGN3VlQ0z4xhJj09+
PPG2DSGzAUKjmsfGXYka9WbLx8/fl2O6nIndeTtB1yjq5mgqXJdLuYIBuBuwUwib8PD7589M0NU1
3Hx+HrgCN0yfz3774HGejbOmGfjt+xObeRQ9qCcFmCH/Uw5Vweo2i3YlC5b9+zB+PIeIlWCJXVuD
OY0WW4wjgQNBoVnttgjrFiqaprKZRf8B3iVtEZfT6PppR0uwha4GozFAqsQg2sdloX7E6rMxmP3W
/p5zC3MLNf3+ZqFAFx/FlACj3AVsDa6afs3M4JwBIkwMhghtr9NKRchQoO1rLXcqEN9rPFLwwsNT
T53xvA/OPlzMhOoEFFrkafLwBEEv8enAO+lLhAwFH6jsSp4LlsjIBWt1a+R6399MW0SJVdQLPe9s
6E16YrRsCf6BfbhMtdn06sx4rlv0xpTSAhnpcxgPXWiVNlFLzPiCR5tcRpUQUZgADQf6moO5scBn
QplXEcM7TtLrRzXSeJMz0BJxnNtss5aIzRABTcZTwIk43hbcU28LSBZZ0R7UK1vR+H3fTYeFcBB3
YyJuAFTY3TINMKZNgV39+2c/XJGb+SK8P0BnQhaF+OykUi1a79Zz6NMH3vnuy5NbuGEzMXQxTcGx
seInMOfN+TXy9XLdv38O4Ros3Cy5H+M9QYHcA6cyA6WHB9aUXF0O6szWeuCmbwfCEbGomKZMOfow
s/KO5nukcSAD0H5fjAd35Z0J4ibwhKAvQormHXG58Vau3hrdYq5G9HA9EDeBWweBE6LqeycJXbq0
7YEUdnQBGMdGy5zfxzD3+cQtM9ZJnvEJPr/6DveZNaLqav3/WZiOy816SxAhcWlwFaPqxOieVc58
/KPobuLp++8ZIq4R2WXY2oWDcfTpkoQXOSIXsFSskx3PrDdZs51g0RPyXOEB0qRRkyEe3ooY1C56
l3E47MVGOmrnU6euVpetvj5//z5pj93VjSli+9JSAZWyBqYyPCBYzTSTjbDU/Llo9UdZixwSsb+8
MEB7V+pi9hL16fCULgSTsRkkyczfB/TwrNyMh9hn2ZiXXQBpO4c9xCa/WI8G4AgzzvHBfX+3PMRO
qydhz7jDnPl6bigz5ZGH/uRmAMQ260auw22FD5+CiUTdiU5u6b/P0Y8cAbkY02G9OSr4+nQWhFiM
pyf0lKkTS9jOTLTaU9n14XCYm6+Hl8nNkKbf35jj/QjNyTWGFC6Q3l0vv2ci8dlNTNxWcQQRxYaB
gdVlAxSZ+lXprDq7haej8OO+vRkGcWUNwBRRdYFZ26y8bbpwnCN0EDN1ZjCP11/hEHuBEBRlkfvJ
GtETW9aCwDvtJUUa96vx9XN2smd2wKOxgFYM3BYg0YZmEWHFzTo0otEUIi4I6uwrlTtkC3HHLD0d
Ouczxh6N6NYWMW9thtyenPmCM2iyNRhA/208pMnLmVP56Ia5MUO+90L0kktijyGxFrN2bSAbZgp1
05yQ639rYJrTm23sVp4EWA0MdMvhuzizl49wOcwczblBEG6yy5sB7hg2ZCuwAd61vH+TcGY6+lAF
4MFmjboyZGDuBwEy9aZx+0BwRrCLgd5sEY4IWWZ216MVRzFPQFoIAGWwsd4bqcU2jEo02eBJeQE0
8zldAWysoQB2eIJzWa2auQfRjxrqNCw0AKLhEIkodNoQ+3nIAHIEAIFzni66gJLQCRql6Oqn9e9D
YH5/f4O4Gj+VLRvXSvJstv7Ry/buCxCbfKQ9SEmjocMBlfZG9ZZZb/XLdqvZdKIeBP2TMtGTuJs7
Wj8zoffjlolIAaLBfitlGDdmejRxtT49QUZ4Ixnqfn88MtvT91QY+7Y/Z1Z42ofkWWCR4oIyJDQZ
8aS6X+G28ZlarEIkVw6tLX+mS/twACHIzJF+uI9urBAnrgctM+2VsEKL+g4BPKoveE8xc5Ic/KML
6nY0xKmL6qimhBh2+M2UBAHei7PdvXJ8N19fXzsDOnc6gj382FMVEt3S4h4YFpRzp3K1/g0RPLRS
fVE6SF9P38vz2xnZzZlr4UeHwnWH38wFcXChy90ldI7vCPZ19RKi7/MshqqdW4O63GooPPaa64Rg
Y0Gzvjr3qr06z9/Wmwh5hJYNwpqF9acnWF+Z0PFDaWHhWS/Ls69OPNmBnlpz6/+D45ccNOFIpKpu
qLiF2Wqpg89U3XTHZiPEet6rh88Z1ytMM/hjjKI8QffBmSGQ6jk1MCFCJHd/RF6XS7yQkMyRVNmi
NQlLP+0/Z7Hg9wOjKmdaixIDhUDAwnQVwCc7B/1tjLRPaMhYjKX9+T0lfqZy/3dufX9/zvq8nww9
09lHEQTtqxMTsUzsiLBPgJaOkaDhdvGa+8i28SnZRGdlU+iM4Zn+qthTi9/P/WM/e2OT2AccC4Xh
IYHNymAP+bq/SKaTgQLPfy4XZmUB/7lwP1KL05bBzgV5JkBOhjDzJR7dw+iinXpG0BaFSInwPSDC
rrgx551yjb5NtddENVzObr1HEdKtFcKh552cyXRb8I5yqbR0MS46HvAzUMt2xszRfvjcuzFFPvdY
wMPERMp45zIY40J4The+xhSW8vo9kfghVEL7+rdsevpcQZT7ueXRbItaBWICmufQ9HU/leUQxUkk
8YKzQtmIQtvRTtTe39957X2/fn5+fnl52W7flmd6Kteg91ubuUYeXF+wL6B6ISIlh9IJsZ1yXxQ7
hRkFx1+DR1cVrd4UzEpLNp4VWPWKs1yTOybWaIsLxsh2okFbmJJ4GZ4b+/ed/bN8CawEB9mxqUcX
4nqkuGugAFwWK7GIrjQIqpt1YQAenBrUS2XPJe4e2gJDJjvpC8sST5IeMT5gaWDDEB166b8oqOoj
WNkCA22X2syopgW892lAgACpj0ZSsK5gmu8XeKC5kBsaBQgQdTfgfu60Cy7SL14t9P36BY11s7np
B5fphHBBkhWYE7BCsMSaSg04jnJk9xx9tSn3zs58NTdgCQZgN0C332IHyJ3qmGr65h+rvW3bmr00
DAs8taWmH1YzMfsDJ3n/bYgbBJuLUXog1p1Gk5+01+G9iA3umVuPW5CWtE81koMn7zQz69OH/pj1
mykg3tf+2KUUneUium8CI2v16gzhyMAJbU0r1v0Sau75MpzJT13Zc34zSryyaUC8i8AvMO/6Rn/d
7MzdLtXNHQC66msxtVY5SO5oMuBOi3KrY95Poaq9sWq2sw/CvlHtp99n4UHMME39n1AnInor0xh6
dD2gTu6mOW7AsRUH5voZKF/DGpEjZb4QMUbfw1KaZQB6MP+gNmOhQwUlKjxyiZtxpKOGiz1Kcnq9
RdwAVmcQpkZn5jixtGKsdrpxZ07azxBy4nH80yS56/uQ6oLek50ckywY59yai/UfbeU7E8RWTgMg
/zsX9BO0xS+VK7NvYFBaqz4/g4/F5u257oaHY0JggYo2NI1BgnnvPMSkTAJKKiVHz8HcfM52c4nO
q7ARsWd55cYCMWsiUwyIKCoMCSmoduVrilFo7+Dj0CHqCg75xEQfm3osrGJZWNWm2+TmNODE8lTa
PMZ6YIdQA9gLFsgQjPCAZkqEvtOSN/i33AI7OYQZnkHrpnUrYRFvqEWteaar+YvC6NQTZc6yYT/Y
ehByAuBYZqe9f80i3yQJJCZl6qSVJKfWeY1buXvqmJuhiQFBqCF69fXR9paVxTxXZqnKqwxhmq9C
PhxiAMLePYJKckFbje1uu/lrZ5pNYrav6WQgWSFtCcHs+/X03MrnSy6QHRENM/Ui205tli3kCZ6L
RWu1W9f43QM8CN/RHYL89b8MEh4glNsglUGTgpQ8SOyN13IhmeOaNVTPARGX+/y7uQfNOPfmiGcc
zCXxmIay0xjturJ8zZSMfDWqivGW6YEZgih/wL6Yw3Y9uGOnGByAIgkqKSie3E/rWAYyZLt62XEt
kF7Y9QoLa9J2MROhzJkhwl5OLpg89WAGUZLdL7yDYoU2WJZefp/FB8lhvH5uhjN9j5sdHMvoNSm6
TnYuKZqIfDM6uAvl6G3E9Wg1egpksZoBV/ky1xHyoEQAw1ChQ0kbeQUwNN4bFqUiyEC3IIM1vViK
b+Iy1ksD2k/WcIo+hP3vw5xmizwLtyhVwvPQoVswXesrDleAqkyFAwGJMPrixm4mh/HYEPTjMKkT
FJc4A+CZYAY3SRVH3FA2Y1JHb02b/Mze+Jk2xBMQ4sD/MkLs/Aqow3qcjKTr8CSeWH2cma5HIasA
6gO0eqHbDUeaGIboeYrUioWCFAn9VizZz/I7PKYGe5xrL35w6Ux3tgLJMRlPElILL2wo2WWZBvDh
Xb0LT/wn89XMoXcf1PKm5sE/jRABWh2JbSC4MFL7KkOrbKFmB+/AbMqVtAU9RfnKgdgN1JFfv2+6
R0f41izhKZQsl5ggakHRDgImtXuDvuyu/M7MeqZD/OFq3RoifEWTuDx4uTrFKaFucAw/JCChTAHw
Ll8d36S5vfFo9wGBfU0pTyrVRGDCBC4ShEnqOjro5uJ9d16w+0HXBK1aMwYSAfH592l8kGzF8oH3
G0SqgPCifHHvKdK69kDkAoOlnqneQZUM3+TeK0tcPG9ZCMEooL0H4+PMW+JBCu7eLHHKYrpNAYiG
WXoJdQVkPUZbWDW41XzTWyDPqkL1cDGYnJbscq1Zde9zxc1rR+WN17piV2+x7sS+jShXqoQGgOwL
ei0FkO4jP/AC7k4rsxIraLRzbAx2ZIKEbOMewdesi5v0qswC9JT++yKQMK4fOFoiOmxbt+qUGDha
yMBENui39q0e75ODaISfnYXwQqMMwVhLZrBA85qeQPGjWPirWssnYMJiagFFA7RJ/fG9/uOj/0/v
K9v/MRvVP/4Lf/7IIH8aeH5N/PEf/7up6vItDt7Sv6hN+fXW/CX7/supfquDqg4+qv+aPuy///I/
7v+Iz/qnLf2tfrv7g5HWQT0cmq9yOH5VTVxfvwW+1fR//r/+8i9f109xhvzr7399+0yCVMe3KoOP
+q///NXi8+9/BfpzQhX+x62Ff/56+5bgb27BleV/lelfnK+yDOqsHB789a+3qv77X/H4/xsuVOhl
INTGIZ0u3u7r+htW+Ru4tQUUTQQJ1/p00NLpg//+V4qh/waOZHSzgoRbgqaviBsSvJTX37ECPlDG
RkR1Byz/09/71xe9W6A/F+wvaZPsswCAp7//lfCKEo0mbrwv0LALONBEGXF/mkfP5SMJGeY1iE7U
ABwOwRLsKSMIbLZlsaJ4YeZGJtzV1R5uS2S7FKA4Eavf28t5PhSoYmDWaO3Ww/iVTT5KBsFhNlf3
nvzezWn9w5CCtBbuGgbKncTAEqkMetATs+u0khcFiARl2deiOamoB1Ygyg7pSgkU2uC/IHxC3AJE
miUZD9KetnPqwZ3YXQNJj+KKmwkzsOTkgGAKgS542adHDmFK6ssw9eKSXxcdK2tA8o56z/vuzO31
YH0kflJ8YzhkJSHec78+bcbmeNlz/DrtikDnWsFpQOFnjLmcbwY0qs5sBzKnPS0TmOYVPIim3jxs
dcKe7FHQ4ZT5NRpxGlaD9nJyzkBPBz46vOgDzCYHeqFAKFuwx3YtvYwir3xrygR00lBbq4C66gRQ
/1H8WEK2Scqltybscs9khJrChQuFJCfr6xHkN3T47RdoUNGDlG1fvEBim307dAq4bqJIMKIev5wZ
HtkccR2eCOpzhG0SaN6uaYWbeL6pOpr3QO235gLaN2qm2PJR4Ok+JfM2PUpa71K7hG9ec7eGWmJF
VSpIfbiZrhYyIpm+BfTMOHBkT4AFYDzvJ1nM3UKsW0wyy1FgvoF+Gq/Um1AGs201hCYFNVAhB9+x
Qi/8EgR4N77xny7n1sU8mgQ8xnFEkNgFZTbJEs5nEu3W3Cis+Qi01pwHcqKUOVbQ/zX4uo7XAciL
0ZNVQMs4XERUye0EqRfntPmmnXTvEICAh8jHBE0AbJzcabXMhkkdNMKaZaLiIjapa8Nfv7Qol9sB
y3bGENPRphnGxqKKGlJfbsDYVR/PlXHIcwzlvCk7iyMMtw8LxDmm+TgQBiEQ17nER6aSDy+h2Efm
73P+0AjLgoAIT2K0mRBuNgvKBGRrHozwVQPqtCJLkG4GX2HwPzGE6BPMogKL5gbi/IJGLs9SoRDX
CgfCJzYFMZTqjWn9+ft4SD+LSZsEZZVJDQPFJ7LkTY8lHwbxIK7lqkoABcR7qLDbIYwztUkLJjz+
++bwEMalSIOeAWWJ+wPT1G5ZZb4vrWOpbFRIRJx4X7ZFYUbn48EqAbgE5n4BhXxUgqbf33iHsSm6
2q0Dae1TxXqywlXlTCf5g4mDgvSUUkD3JSuTR1+JEzGLKU9at3VwRkQB1spR+ixiuZ055eTFgRWC
IcgpcfDIuCKIVw8fSvHgypG0DujXKqKcLH2tEt4MGOXfS/aClENBrQo6DiIUjpAdZe8nza8LBdTO
mDTO3TBZuS3SZU5VWwacCVQ48+p4NKhbW8Q+6CRQBzS4z9ctWHHZ+pWTc71rBDWVh5lRzVkitkLZ
NbSbozS1FjNF81DuLL1SLehCnd10jy3BKUA0Yio/Tr+/2XQdZGOZsYAlNoT2D4iIfLPMgz2imHSV
ytXMwSUyCrjXWahuQD0dIL0JqEfMIIh13dCLXGjxJR7Ef/hjFYk6+As1xOAnLquM3w/uj8HBHJCA
gMXB0UtgJ74fnJBBtgZ02M06oik1xt5TUjDAmrw3t14/ji60h3Gt0ojQeTz2yaPr9hUrhgzbrOum
ffLkITEVBUy9v4+GuYJJbi8tTB+IsnBlA6LLIS4jxtOAgSzzmmpcM0CdhxrfDG6pxWnLv8dunAN+
LoL4fQMS+bpdh2HYHBXOlxUrasVY2oDLUoDiErpNBVz4gt/oFd+Ln1ydCznIM6XgVRZCxslcmoGK
dK+AcrWvGn7LdWAi0Qsw4h6TMgXZWJ1nylPW+9x3NmTFh1CD1hj6VZGDTlbJlEp2MN2ALZ6j/Axa
d9bnmkHlJS4/gfBQ2PJD424bLoszPR+b7hgOTbLrkhB8k2zTypuaATmT1nJd8cGmWfSegITYCV0f
DKJCmmcHNgYzijaKHb0VedB7G20au51WlIF/8SMWZ8RtAWxSuabk7BEsx70FUtJYMLkaHPQaHErY
LPgs9TOVi5VhU/IlxZt+wFLLHpv3XXRDuoZoNuhMN0wRxAfOa1toLaBwL+tpQDGJNtKDVxtgh+XB
eJp0lOOBJv8ySm322kmVBKLKYrjgGESQtAwbILRjhgYX7TjGjG9USdYyOgUduMCI26Y5pewwcIbr
KsWyB/MXA5J5SL5qdZ2CKTXGiztRi4YVz9XI9Q0YaMMMygKMorxFQ81tZdatVl3BgM266QdIybnN
SB1aOiwStQmKOtOVCg1ioJQPFdBatUL3EqReNi6wdwJQd7YdVy+G3kvm8LBXNjNis+IRRANqDT4R
SKITsUDAhn7Fdn23hjh8Cg3ooc0qNOmKnW/So9LFuguY+bEpsxDg71gJTnVWSwHmh0tBuitETabS
/djTGjcwyZubx72iStH/4ezMeuRE1q39i5AYA7gFcqiqpMqz275BttvNPM/8+vNQF99xkvkV8pGs
3q29tR0ZRMQ7rnetRL2odcIhGErRoBO0RBTB67oPn9VKWMMhiCTjYTDk5leFlAYTsKkJwX5qgv2L
Z8pXbqARLLjADmSfvlF+aKql/tUHS0PACcH+b6kKkS0vBisOSTGgalqVxKKnsbKDj9GYLeOhjovl
ndJDW3IkkLIeulnq3jEmnRpOZzf97GlZBjE4AbD5YSLklz1pNsLsACf5rP8XJPMAa06twfpYNI01
77j4OzaPKBK88tryJ17ZpGz87VVUiHm8jAI+1PEktOg41L+lrPB2zNFqrDcHDA8EEE+FdAaCyc1K
lsSYSi+H0wUqb+XDIonJse1WHOekkg8F/KhO3E9d4tSFBWxLwuDAvCYdS3OuHdmww8Oo18melN0d
S4zSN8UVRu9NQZ5zbfInbUpFp+fThQB0xq1IgE2F+O/trd+6MU2nwYxIiwozE+RTm0X6nvJMrC8X
YRrQhpduZHaPfStALM6/7WAPFHlvOYTXYOURqMmq2yoJdNrwMS6hfIFP1njpAz05mhVXOW/mAU9N
4qjFk/zXvhNXtgLf6TBo6HxvfE1mtea4SgNc4iqxD0bf5+e2KftHpjdLr6TMshMxrt/s+jat63Fk
RHJEv+Z6sH8EIkMLc6isRvIlSmK440O98hFrGZiBGqSd5G+9AzdLodkE0Am+B3Kv66XMEWxng1zD
RTaC+QFJ1x9qZ8HFGEM8qAcLeBS0RDDaUn18+95su7CvdQ1QGCaJBDhBcEfXK8tSEYelqi2Xaapd
u1YPsjWcx95+3yelO+vIIU+fhg73pj3EZTuhOGdHThXszUtvwV7r74CwgWKYTh5AQXJjm21kR+yh
K5QLOsWyO5SypjrmCKt7MhVw3VNnROWlES6Gc3LnhXqZnQztEe2DlP/LBMnJOPyuY1N3e6UrnvJe
lnwZ3Z3P3diORzXK4XBW7eyhaCb7XNQR+kpz3TlzMQfHIk/qZ0SZu49vf9zbl8+eiIw4PGIjW2wu
rIwWTtWqvXzRpvm5Iv7oKm2vQHXnkkKUxDQY5Vge5Lb1Vs1gxQiMpssSdp2vqhPz+LqIf1I8sncK
fLdL0eKDxQPJc4o0qLldX5VcG+Iy0ir1UqIG49hGN5/bfMldfeqmnfewrfquhMSrj0ZWEQ94U5GB
eCZiz7Z2aeS4flK7dj7IgyE+FOjWPeHFUSvrRecakwhde5mHvQHUbbuZ67j+AOLz9Q8tzc2DbOys
MTSGFC4KoMN0nJ3ATrwx/SnpumfPh9aqTkhnoZYzHoewdIv54e2rc/8H2FTRV8wAfzZ3x8otzc6p
N1xQ/fL6KTyk/USxsX409eWLIn+ulfoBAp5LIlkv8ojYSLyXqtw57pWYhsu78kkBeb4+7rpn/XlQ
sEllPnxuFL18JIe2dDcKAmVvPufOgZOqcuAYIbBEW8KKUTOTLtE7+ZLLGm3JxESewBp0/Wim7fhl
lOLg0KpDeoTBO3c1aLsPb3/v2xiF4gOgvLXry6XbwrutaEJDYRLyZWgV+8mA9faAsnNLHCqy70Uh
7bHU3Bp81jMI7Sli40a3RYJAkeSltg35EhfISQAMKh7DwMqOq07PuywN8mcpGPUXqzTr92/v9KbY
ytVe+/RUsxHCox+7uVlqFkA0P7DVTI3coLTfz8n8pZQASfUwcieQHJfRyo/uLhCYvb32nV2ztEUX
GDACvnVTGolDPZosiV3XcrF6bDcYkCa56EhkQMfhQg3/9nr/n73+74Kb7F5DnkbVexa0a0rw9bfU
So+tlr9YFaI4SfsYR/FjUdeFM5rKztp3ng+4WsH5EigRu2+s5ZJmGslvrV5EbuUeEm4KQwEDDJKD
ke4stQVTrtaK+hwID/oh3Kgt6D2uEG3V5gz+x7IkGUZjpH+0CuEvQfavHLfP3QzvUVo/VHX8YVyi
g/pzHIevCep7oSwdghTOHRmmjeQ/tYbefhQ7GIA7j0sn9qWyzT8E6lzXlsSahYl6QadeDBRhBlG6
cf09KdAZavbMyN5Km49Oui/k2hjpFqaDJw9+J7pjYDwg6baTatxdiHYJ9pGiCGKS11sSVW23U9Cs
3Tv7eWy+J111tEZISJW/rfBxtAiX0KFBNhK09iY+M5JpAptuqRdED7xCoMMhzpo2HqTU3Cnm3EYr
rATeHKNPCRssz/WWbERlBkMPtYuRdMU5pM+FFx52Yog7fs1QDfYD6EhmO9sgQoE5RAkBBly0NgB4
afXjQ5sp4eI0QkVGLTaWgxBTe4Z6uHqYq74/zERY/ghL2mdYaYedz3u7aQRwVzvIYA8EXWLzebtI
0ocIRbkLQkdoR7UL6hSr7tDbdujWFqwtRDjWaRKC6d/eljQ18T0c5CUfkodFBH7X9Q/hXgfp1roS
m+FKoGqm3SGM9c7+ka90cy6lcrQol1RtD11eHuvK0Jx+eZrl6UdQq++1acfw3L4CtCNVvhtAG6LK
FQXw54q5bo/2oCsE7UWxvFeqdvDSIhCPluiXizSK6a+vKAkCgc/a/WUUYxsUSZQyrHJpCIo6tXha
aYIvA2zBe1bk9lKAxYMLhjKQQgi6zUUSlEn0WEYFqcx1w+v0tD2NZfj37415EoJcxvWZKOHZXX+8
TGrSIWpZJdJzw0snihVln+9hjm+vHqvYrIHWEEmzsfGAiwn0aurol1tTUF/IipSfvH37fd22e5O9
6w++TmK5xqwmg/wAqLlNYttcWeIkS4yLVKHcZ1Q5vkQu5HOeqdoJ+ar5SyT1e77v3v7WMQLMJHVo
7sX1V4TeDvxk2RmXuNHRmon6JJkdmXqr7uhtGe7BQ26vxqrADl6GO6hRG9gYybKY+2oZa+Oy5LXh
WsPSH4Eb7UG57m2KOp5NlkUqrG1bIHaFhg26vsbFBHRaLi92Cndhou5YpXvnRWK6zmHQ/6A+e/3p
cr3qDLXLxSW24talpJw9iEwbz+gLRWe7yxO3Rkv28LemEN1lggEFDIdu3ExSlbqYBrvXjUsqqsGz
omh6Ir+qEMFCRPTtpe5Ef+tatkL6QnBPznq9QUSO0kYPbONSW2Z2KvNZesqKVJyF0vSX3mzChyKL
+vMsCc3VRzV5yqdZ2Z0VXIPazbOgogOChDanrljWxkjG0xDKQ1DQgZYLYurpsdPDg158E9lFFIpT
Kp0TCmr3kPN+NHdD7jtXaYVWQLkpXrvtm/dRNbYcBotsXBBNQ9C7jSZPj2aArUKpdr733aVWdiCG
9piS3ULdw0kypb636IGLCDExQ2un8V0yxxkqotIw7aFGbp+iRTkCGBaYDbHy0V+fbp5lUa23mrhI
ZQDYMzPb3xVaPjsu7nZT6ypEBwbtNGKWjZVuFyFhXWVxURur+aEOtnbMNJo/Tpy2/c6DvLsj4jxm
DEG6M7t7vaPSZM4c8nHzYnfR2DiUxMbyOJZQqrpvv4y7CwEIo4cJPg/M1vVCSm0ZRYs09wVnXXzJ
AjM/y5Jc7UC1XmO565u/ere15E1OzxPcxP1tQmejFHFwMUK7/MeuctuxklZ6QXFkeOxHQ34Kp0V5
LCZpPiTC1I5pIuenNs/7D7WSPeho6rpyGmQHM6mDkyUN+neZafyvaH9VL2Y0Cm9A7PNfkHR79Z87
p65ZhMMw1upgkuzN3TLHBvcWt8EF0b/ALUMqhSKHHz2bd478jo3icXK78F3E9/Tyr4+iN6cipXUS
XDrclwLePIr+QQmDTVN1iH+hzlx/0iM4+FFMHaLiaCGB+GVIDWVvy6/vZXNaBKiEw9yIFde5hpd/
hI9lBtxeTiLrElhJ4lWJPH1qpMjuPCtMj/Tjg/OgSIGX5oR1zSg1B9CEz3FuNy9jNKZ+llpf9AbV
3QzDv5NA3jkOwhfiMcY/uLDWpm4gK/1gd31oXaxezJ9ESKe0zMPq/UKpYudp3DpFsjnyADAcBEuy
ufEZXb/WiIoq9UcbyeH8l9YBC+gZBK1sJ6j+2rggaEjGDjKTuJ0Hef3JZy1se6M0c7+0ngWavcjX
CnMHw3P77VZ4L7U1CsTYqS24ja3QOEKRxF8KAzD4pPyrw4+MGi0Vn7etyk02wFgvrTd4Y3g3Cqtd
70ZLkSiPwhJ0Oc70JUvjtXAZmSgSGskjT2c4vr3eaqWuLixZKs2gNf2m8YVw1vV6kWzmiAp2pY+i
pP5xpgDiDUw2gKkcf6Oxarij3i3oqGr2B1We/lL+zGQuHu+zlomxDxTeN8+lR/ZXQ+ex9Ic01P2k
WJZDpU7TqY2636kUxS9lJDcuEpLKx7e3fXND14WZHWQgnSwa3MX1trU+18Ilt0t/qlE4cjTwijrd
+yBUnFmlFXLMl675nVTT/LevkIVXaDRfXGd8cQspiaWkHQpkaf1+KUBioNhx4DoBe83Gbudh3JrF
dS0DYCq9RfDnW9heYhSJmml55Rv1GHhFU9kXBIY1VykV5d0SydF/6Gzrj0GH5rZjhrH6jknuYq9Y
cZNRr7/CJMx/lYLDmV1/6tEKI3r2VeUvSiM+6hIgDtmY1jY9Lf5J7Rc/GefiKMtl/zE3emN04iyd
389lB0TdTsUjzDHmsQvsnyqYw+Niw2ErGskN0q768fatuHnmrz+Vej1tC4ptW+tdxYNhI0Ba+WmA
iFymWs8FUfapKizt59sr3QQPrIQdplFHJY928sZC0jRJ0aEySn+xldirxZA5FBjyHTt8a0zW17US
nVkQndHcvv70TE0GdSxqjeZe0KVejdgptdNG5O+7Vk5GVxSdMT28vbPbbwh8E8qLNYBdyxqbnZGL
zxmvWlxqfQmXj0WNwrZTgLCpX6qpTObD3y4H6z9IMEzJOkG9xeYbvTYuXZ9Zl3TswR6ZNCQtX0at
z2DQIQrbvwYirAAtXhR/AwToFOGuP2mlN20tzZZ5CdVUQ45StpLhWAg7Cnfw3Lc3ZMWKsgbhskr4
t/mOFNVQVB9w1z1oEockp3TElFg75v/2tK5X2QQFMNehbFzE1mUCa+eCMY5iB3hW+nEMIqR93z6r
W0tA6gbMjZIQwJKbMooF2nbJBwn0aD2oJ21pkBvnFg1OrEeJM44mwYLRQfjXaCLdwc/cGnzCUCob
tDEIFqgZXZ9bCz6nGY3IvizW5FVD8BRPMY3v9tMyKKda+vT2Tu8cHsM2yAaowFeJfza3JOzmckyI
EC99nSHTMhtyJrmdJVL7L8MFMmKm88ityHTW2ejNtqKiYAGRdX6P/vWhwLB5Q25Np2RKQi/Xhb7z
upWtSXldkD4JPdUVHLSlRDKWKJLgaOz8KHzWi/yD1X2g3+EMzYehmRxz+N6MyoNUjKfga/swRk+9
8bNHb4gI5u0v/BoI/Rm4rD+EaRKGf9Ze3A0DRWgPhTWWLe16IT+EymM3fkVVsvH6Gi3jMD7odesY
wRPM104tde4yvAujQ/Au63+GxnCsQr/QxblsvsWgAvkvwjajcv0yfxGSchr3MpRXLPnNr8Va8GPA
MDDec339JgTtii6bOt+QxeMEE2yvP2QqNyODNaX7FKa9q7S/BeGknOuPWrEc2s7wdEYtxcNYPeZN
4xr5c9QabrE8kyl+NGZgJNOe0XntIm1/59pLpfZIOetGYEFumo4ia9b7mZlX9BNGo2KMo21lV12i
PnMsMJG6lzUQ+Th9aEZP6pzFgVNPVu/IGNwXax6RJ7J1RJw+1dU8AUXvdeuR3HMqDn3eKM9J2iuN
WwdJgUa4ZOW/liQsCqcK++RXTd8pdBQLFzz1S/I9Shs5cAy1Sai4FJ21HAstRdaQ2G3w3r5QW+O0
3ideLFkE1oFRr/V//yNz0/UYeA9u0m91HWxO7BnDf4XyvYtmp0EApdxZbvOO8B7EvIw88YTWiuu2
6q/QIxonLKIP6pFrICb4esfMcnUlWZ6yzrD/zk++roctNdftIeiyHXaIlNEyAhhzfLOvHX0NslIo
ivbypG1n6nUZKJ6INV8hCNtgz9RbC5a/hGWSsvbo5hiPGKbM6ZKqchcgWr+6OUs/DGM4PyjzbD4F
ij55ajHC+BkH+Y4P3Rj99desytWAhmDfIh9dvd8fZ2pXdQJ8SG19SZ/bI5X1z0AfPglDsh07zPUH
KWjGv//OK4E1pVnyRPCxm4de5G2IAJLW+pqSD06RSBGWKRqfdHuJTm/f2Jsh7XV7hNYUCYGmrxjC
6+3pZa5RSFc7X4rAwx5nww5OldnnKNWkMVNmYSzAdRtt03yNynSwDhL8FvQHNSn8FRip8U/fDtL7
tJ8JMPJ+aXir1lJojhlnZXNoUEuGjLEoZEhfRFjtJEJbT/J6OITZK46fmTlaHde/vhnX3lRttX6j
ZBXy3mFS0zBdcq8sTUij2mFEti4Ii2Pbi/KUSpP8o7XoWTkUcqSjVCfFsZCl/jFBLe6LHlSLN0DX
v3Oc2xzq9VdiF8jE+dCU3zZXKE0XCr2F2fpmNsH/VyfN+1YKVU+essUNraw+Sswxu4aIbBfCTskJ
rWIPBbHF9fEjFHmFQNjM3VDj2N7jkolTMwyHFiwCE7xergZG6KnTIlmHOTAn/GsZt19430F/jIbW
6o9Ns1TM+oEA/zkOgaY44djVo5cpQ/1i5bPhNgb1BJJOOLpi1ZorLPuEFaaXIIqf8TwNnVtkBSXa
YAi1TwYK8RK1VFCUh2zqg9bplUneCZrWT/mH73ndJf1sgnlAPYz0biLeJl5mAUqs80tVKQ9F0yof
Qt2kHmHY3e+dp7P+XTdrQdJLxxXSEGPbsu5r00yoxLCWNJheENJdc7s2gUTIDiyvDIPg82SWgadL
0XxutJ6HoC7fMs1Odi7YrYlapcuwyQwvrznaxu2EZRNX5LetX5oTeNwx/hSILD0XY+zmM5RmIml3
PM+9FTUaVcSNIIhwCNfvzmx1o0n1pfPFAg2fjS6B1y164pq9CA/cs/FEfNHtxI2bMtPr2dLWZGiM
7HoFI14vGpPIzHaidH4xxM17Osax1yYF+Vrdz4dBB7TUK5F+iuYZONUiiv/L8szm8441GrPbASW5
TeK87zluUYnG1Y18/FZAT+NEtv5vmrf5g9Cl1k2HRnVbIXYF0e/cbCp6JPokxuuo1Gb3htxNpRVI
gy/kNv6YibZyGh2wUG1N4hTXRXzQpng+TH3ZuyEJ1LHtasnVU/2DNuSB29Vq7ZXFGH41h26vGbuJ
e9aTWTMypvoA0a0UkdcnI/eTnuTKWPlhGEF30elePuimm7SL4tQU999biH69qzJ7b+7p3keho27R
m6VSAL3q9cJNVVaDXBmNPyQorDEK14YIt0qil0+BzsPfuQK3ARcDDXAfvKaATK9sllvMPhphsG78
MlXr95muVUddtBCmG9UMnW9lxF/ftjE6v39jYuh5YBnJdKkXbEHFcZhEyRLbjS+pyXKU1otXxbay
85rvbgvpama+qbBBCXn9FWEhG8F8h63fT4FAYEAZtIa5O8y/9C4OsoVITwqokexAfu4siyog0TJ+
G2zK9taIeMnHaN2cOn8HduVJZv6UA+uXwm6nUnbnfhJGUUCkVEZ+a27up1kpdkPi3Pp1hxRrZrim
6A5iTrxeCwE8lqe22B3oX//OzdExs8AIKs6WWZDtR61GBuKY4Rp8LJP9NTSyryBYy0OVgTGJjHQ+
2JMGDwFhq5MmUumS6ZfYat2onGkIxPGvLxImA3ATDSXs9asC8R9R7JSUVdAWy+DHVPg+RFO4HLOh
7XYu0npRtnumSAy/4gpgozZ+fZEqe5LrOFYHP9Xzl94OjgxXebNkHo3lAW6UyDG1T6Me7UTod+4R
8D+GBmiV8bW3cJdJWYqCRuHgN2EPFVo5OpD7fZfb6FzvMXjdCZeBGtKB5j1CR4EZvt5hXo5y3QbG
4MtKF3/UAqkX51xKBttNuiB5Ecz0fUgDix5VpGGnPblqpdq1oAn4ZWppcjSG1nRS3NhLWMXTO9rd
3+q0Vc7EuO1Dk0rKu0GLjJ06x70PBHh+bW/BZnsD9QjDoO6nKhz9bunc0bAHx1aGH9pUV27VZKe3
b9qdt2ZAIgFxATE5zfr1x/xx0yoxasyCrn5qagYXOQ7TybLs3y5Uv0dD57XVMrvgyz/9/argAyAj
A8tCbW5jmZNe9GZfxaPfCONjm18Y3BuyU0qz2ugOBjWFt5e7c9FXZBqRNPkZbnm1239s0hqTSkJH
cvTbQZyn0DyF1pciyY5VerC14lT8yzyf8/aS2wGh1cnS617LnjQVaCxsch1rnkoAwtnom4sFTDuf
rYchE1Sd8BynTpeHU6vH5TlE6I45Uesf4szuoKA74OR2dIKxLzq//YvuXCtQ1YLca/3DOND1R1BC
MwiTvB3BhEbJk2qJ7jRnwjwBv1QfpGwpj3+/HlMYABl4f/SkNh9g6SdF6nHzvqIvXhmUk8PL+xFq
5T/Eot3fvxmT6iR9RSAgdL42J5x3dieWpJn8Pky+1UHAdMt/lTF/DkW9h8644ylWqj6QOkwNMfi+
+Y4JTiiR7bj3Z6HOnxKp+dy3yTe5HipPTpblKWSu2YsazfwkgpKJ4bFtXkJpSQ+mHAO4sGMjyR2I
1n4zigO1xjTZ1ceWjQG4ti0nQr/NScp0OkWZph7B1++mlrdPHh8H9BQkHnq/zBRcX4S2lBBUbdPR
T3Qz6cEY9dkDqYP1MQyBksCbcg7zrnkPxWh4jkwpPihqYnijKMh0GcQ9VpE2OTPoOK+rrfnUMI98
7BlrOpdDgXpDqnRHxPoCR86sD1GeSF5k9+Q5qN26OVbIS6vsMR4GjQJtt0d+e0MnR8JM2GACo6KS
ufYTrzc3lW1lN3k3+nXaw9S29PFH5t3CT7E6JQfQ+03uRK32uVyG2e2QhWIyZp4O6twk3tCPy4Fh
6p5p+aF7bMYoeKRzRuIsT+PJNkJxKmYDqUs5zg6lVsuHpC//EmKE2eD3gwgmrCPBxmZd//6GWfM+
MIzRD5YqcJJRqtymM/e4Gm9tAasQQK5QHV0D6Xe9CmM7uZwW2AK9kzqvSJWF5lY5HpH3GzxzgrDp
bVtw78qJV4Ab9gDw1MbLKKLV2mWJJl/kg+qmljleaIAtjh5pw8FMy8jrOqt8HjOj2JmIu7eyRbJB
Zq+AQN1O3KYDyO+gwgq1UxWcYjX8nCwRnI2Dobn4i/nSddqpaifZe3vHty5nJaxY8XXQoa219esv
LPJeSNbYLP7QnYjAIFUOp/eGaB8V6TRX7m6T8jbFX9cDsfJaiGT+7Xo9c0jquUjixR+r8aTGsaMp
CK6E72tFd5dC7Hi3u7tjDgleoJVwf9vsmvv1gxv08SNG4L3Grms3hSaDl27YjjKbzxLgXI+5bR6P
EMvObbpze1+lDUhGMMCMiV7vtau0DEDxsFBG7L63Su7F2fdR/Ea0Z2ebdz4qC638N6v+tL7t/AZJ
Zyqj3C5+UD1HzYuMEkz/WU5n19hFkd16FTJyTo9axdor3TYHIgjDhLyyWCDN48SwQQyHOPKS1G2p
D+hu9xVCLadRT4PY45y8U+8kLFpxCZSl1iGoTRoQBOXQgbNYfBG2Aw1hvRtd3IN15CCNJ3sCYiuh
xOuXRpR7sxllblQP8U5WcO9TY63XaV/mMIBJXJ8pgK7IAj6w+H28eDowEGogCuinyMUi7xzrHZsA
nQVFFSqB5LPaehZ/hIOLMgE4KnXZp0pxoVwOOcRJNfhPDS6t7h+1anbiz/XHXydaKwMjNZd1Uczg
uvk/FqRSPTH7Oyt+bGQPEjH2JxBYsVMVUrtTYr/9jKwEXRfQUVAL2paNXFRR1bZjoPjt4uTqe6v+
dxCPckfvZw53vuK9TWHaqLCtgK4b2JraaI1pZ7Hq05TtnorGihzDkrRjX3XSt7eN6eqONt9vxRXi
OFY+DLLV6+/X1Upjhsas+clQIA5pGsh+Ldbehm7NCggF7j8eeH2H+mr0/jilySwAxI2y6veD/lGN
ypPcIAhgLG6T6ae3N3RrP1mKVw7tMznJDXsXcbgQc2yqvhLM7zTZY1q4XuRjOMun0O5PDNKczF7f
KeDcHhiLQk1HK5+Ujxjpen+QXY+p3Q2ab8SBGwSU/lFXOA52uCsVsRrg6/NiJZvC54qzA0O5ue9F
s4RZkrO9SnSKbwzd96GrYhjdBEIOZfhO0Svbg4cI2QFTCb1UqQFwary+Zalfauhid5zx7f2h5A9Y
mI7gK9ZyY1wojEGOE8iaX6WF0+S/teDL2+e5BQETtr02FdaIk0+MQ99+27CxllbRaCXLSeIovdae
LBre51KfsV9yqzZf4joeC4+onCxAM5pM9fo2Czu3jaV+Oox9N0lupBpAczM5KhLX7rt85yHdsfXM
+xD9Q3kCTouRxevfaddTxEip0HyzanUnSzPz1KfN8FSGdu3NjNS4xsKt17QAdEJt/eylft65hnee
GTPcXEG45NYGyOYxj0Zq9mPTg/20fmj9Y1jDK2HnxzxQd6zunUcGSoTyIY+aUZ1ttXkOtHBO+lb3
+2ouDvoA3CMzJeE0VVaeDGTfDlU9ZUcp66ITYxZ74iU3fOjcidWg6BQTYfq9oQgJpSppFPSffaYz
n3QooBI5eTd37XmS46cwzb1Be9DjHzFQ0JqEODQUr8rfMRq1c/vvvHto9YiUiDAATG/xvmZgTP3K
T+Fjro91r+SOacdPEDN+evsR3DtYchYwE1QY4ALY3i057ZpErQzfhmvAbpfTLGeHcUBVJN5Z6e6O
/lhpY1/UuLHK0CoNn0loL+u+xnn82Mo/3t7OrSulOMUcI/0KOhY3RqypKlqu3WT4hk5l0ID/yp2o
KKTmYDlZL4TLzFPzfzgqg6cBchdZS30LOteLoMXQWoY/jRRDx9kEKGFl+rHq6uz49vbunBadCpgj
SANBpG4TzSzSRMs/dGSTqncC0D7o4IvR/Fube371NtyiBAZxHxAR+nDUwq5tzlzFkV0C8/EzQzxK
5mOlxV4kF06t/NSa34W6s7E7JYC15AZ5M5LfEFZuOSnQMx2qvpsNPzcWufcGIgc4cWxlPin9MjXu
VEf2U1ja6T9WXii209HCO5lSkVQQ99Rlex6V2XiuFTuWnUEM6eJmhtZEjhUsjBXmRhf9q6t5lHqj
mY2lI4WLfJlNsxKOhgTZz7eP6Q68ht0QFbMl4mIKG9dfTwsU0Wuxavjy7KJF5ZjB7GRSeqrCbxNs
XInSeJX80qeg2EeEZ6rdObzVdW2cObaa6hqr8y9b8gldI/payyC+GUKqVAYfxgwZoParFiXP3VdT
fsz70em6Yxap9U6id89dUT/kHIFhYMG3XdSpRkfPXEzDV6cf8WK4ahN8T9t34OxprIE91BJXqFPl
mHsMGHd8B4kO5VKTSBBy902KmaetOSVGLfwAEicnmMLhEOWddC4YHThTUigPVmMpqSNBxutk9IYO
bx/7HQvHyAkwMcr/jNNsYdy1tizEVwOxaN9oXjiVmQfFSOXWsdbufORXqtjNAeMbGNeGCQOCky0E
PogWQ5sjorVkSQ6aBH27/a2Og5e0qpxAc+eoPaQlKnfhcBTNp1BHmHU4z8W5Mp6r8Hc2n2wQxEow
OS0lhyyyKD0czQ6eKe3h7Y9y7zqQt9G3xp9hH7cQjsCk1qIxa+vryjdg7l7d2v/St/OgeVjLAH01
HJtJO7dpu2NT7iCX1n4cxJAr8ArXuLFhwVJKTHdNgog2PKtaeApgmdaNf6wKhdgMENVFrrMzxIEn
U+u8oD9HcXcOiunYGNE5i8SHt7/ErW/i56zTJCtvMsNvq3H/I1VpzHQxokYWvmzAolQtUvyYJo1+
IK0ki4DChrKB9ddOlxIBzUiF1sCK91+fzB9rzlpiVUEQm37ZLmB926DyEpXhghy65vPb27t9fSsj
g0EeJhicoap/vVQjV0I0nS7w77ZbZdr7hkHrMS+fl0mD6qcnIxP4/W4neb677NqqWONS3t7G1KpS
kc1yaAlfS8ojheTf6Bw6WtG/JKP+HBC8RaHwxj0Ou1tHzGb/d9WtQlMVGXB2UerypeLT3LyLpl9Z
SLVyzwvfWpR1GaaCiPQAvm5h4120CDNKQ5MGt5A9CMypvg7lPyHzWDu2687lvFppE50NUd/U5spT
C+8+hZVIhE/RVNUPWVbkngXJwcGq2r35wzu2gf2tjNg0tNevuVm16ILZGFPuTGH/iIPgg2mfec+u
msnnQn1Km8chOkfV/+mrEiGC5oXui6bQ9U0VlQ6gZDCwCzCWZ6C6lS/Qzv51pWXd2v9bZMuroWZN
W0gMiPvapHiNKZwAsgiG195+dHcvCHApWmhM25MhXm8ltBMhQVKNTbHD8NBSrnL7vPiXctPeAKLO
33TtcNgP7o2IhhMjR9usNFRTrUqR6ScGuDehJLVb0Uvfsdn3VoEnZ20Gke0iJHm9ilXLTQpACw4c
BmkerFGhPwcr7473vA1uDSwwCH8yhRVltgkUUrGAAw06yy/kvD00eS27CN5aziTZ7SNiKYszlvXP
LDL/khOMigPv2KbKAgIIt7StKeammGdJniw/GBdYmUUujkpQ5h5DfcthgnHurHRqezLSYo/zbTuf
vi5NOxcFHFzi6os3nV1olAAIS6PlG9WnRf4SdRFjNeN5yTOniL9PACZT5awb0mEwHoe1kED/yhIQ
pemzY7flObLaR6g1T7EcP5rtijnbbQPeBq2ASYFHgx6imAcd+vXhh3mWVGYsCV90WfJ7DMvqUy/J
AZFCUL/okl4C8tBSb1XoOVViofomiHssBkkGOObg19CgBFZG44U2lew2iW59TuxRANUTtdcr0s8p
X9IPsSyNO7f2jg+incK0NtH22ivb/PCqr3QrmzFj5qK4yWx4K+Pb8DWSH5byV1e/U4xvbz/7O88E
R4tnX1063ceN05vjGamKoDD92ZD6g5KZ34MOzNPbi7z+LZsnz4Q8Tx10A+/E2lhnsx7Ksq0D4Wdz
7Zf2ITefqBx3eZQ76eKENrJfM4Tdv4uVQjp6CYdn2N6fQvGs0XpRivEYW+NT+z+knWdv5UiWpv9K
ob6zh94sphtY8jq5K5v2C6HKzKIPuqD99ftQXTOjSwm6W7sFNKoTqtRhkGFOnPMa8u/Gz4Zt4z51
7gGNuLLdCG+bxfS7ers5kw68INpWD81LocnPaaLDE1llWYpJLT1kV7xRZ61kbudN+KjZjfeUoI9W
BGNmqHu9c5DPSQuTBW7qsRcB3RQTgnDVAD1G6dJoL6ombPw4rstvYeMhRu3o4WIA4OQCEOqggEl1
Ml1u9EKpj7FVyB/jbM2KL4YsMTZaNps/hi6eNC5ZM3hN3UiEGrRxPrWbHpIRRmEldMitYmXFsMFr
oEPpsUkzdROLyftu1a3j+pZS1Dehi0IOqMtQr309t/JuKyt9zunaTe0lCVH44Fa59tWMM7zR+1bn
2lxCWu3Y0ULF8btcy9JAZIW3z93B/BLNBsY63mg1n6g0pgej0tyrpm/Fl9yR3BIidITIly2vQ7E/
qrINIDs676GuRIGtdO0VTfz0uQ8r2u7TMOTRpd07XG8aKEjZ1uqQwNgXUWNXF3Pal9de4ekjEkWK
pm8VmZTm3ram+ntJQfabHfWF2PHa0EZzOjEPh6iEm+zns44kfm5U4lHt6FecOZjXmY62MLtAaFHr
AucDpPt0l0laBwnZVqFck6h4E2vSu9CqMd145cI2HHSJiLl6Dj/3flDAgZQEcChwlgX9Kg9XGy1R
yz6xb6bs0H12S3Mzl1ut3cnk715Cl+FBV+cEZb+HC7E6pxs1XlhFFZmpZ/hhbH/26u6C2/6ZFv06
AaakwP5Dzq0toiHU2k4HVCSVWamFyiVfWWwxNnqIXPGwN4xzMPi1YRGMINQc+GDIVMD2AvdwGikX
VTj34KlvpvTn2La3Rlrvhx4t0cKXvXU7usZeFfcyQ5F/SM7MlfXGTmxgNwDtlrnCSFexrdqblTkk
vQonuY/1dEf/DJK0demkCFgk/K+BN3cmO1nndEvQF47bi2gpCepqwJ7dog1D0K5O/VimmwbMe2SO
Z8b2JiMgzmKZAhoA6S0b7sxpnK6LQ01vNBfjFuHu89ZVjwPo1gDajLbTO6lvInzLA32s2wukUuav
rd0i/Nh7XzMEl6+mYtBuppBUAfngClaTNG4U2059RWbphdkXzVVoCXsXanF87mRakpXXm/zy6Iue
nOEBiSNjWM2+ZO5Kw0Ry5ybJI9/IZgFDsfiE9tRODZF02dfmldc4gepArgqV62FqtqKaAAF1QVVs
LOXRGaJtg4hEQ2M8dc8935v6Hx15CjMIYTFlwVSsaRSyySKVCiaeONovKNNxWu+09j7bmnW0Eeq8
bQbKDwbbutZel/BxPz6419nBEh0wkkMbgws5V5DTD6tLBNSNNg9vCig5yEwqSJ6G9pkU5N0xon5C
tXZZH/TpTqMoWuxUTWRx0A71n4ZDizfVD+EvJQwM5SYJ2ycrGnZWpO3SvghA3z19PMi3qwRRbsAz
dObpjQFROQ1v2GEcuf2k3OjJ5Etrr1Q/NZTr/7+CrPGgcalT0ydhvHFN4UdqsVPjdNMC3P84zJt7
MF/sBVuNG7lJ8Xvd9Wpz28SXx1NuGjfb60Pvo51rDzR8rW9NXwk/b8PArRDFn/IzEI43aOslNCIX
UJ3pt9H3Wr3HIpUKAPk0OobavqmcjWI6B6Jb9l2ICj8ON/5sWH/kRv+odPKuK8hrIpIak+xkvNSF
TcnwLskDd3r4+J28yT5fHgxsCyVTXo65rqbGFCUzuy6iY99ujeHotNAl7ORYl7vcunDg4kJjiMRD
oVe+le+kh09x+YDOMeJ+7kYrDhqowS79lJZbz3vomp2eim01HtK0p/LXBEl16bbmGfWC5WWd7kvk
y9yyOLF4l0A6TiclmJzUCPWKZ1Z2E3hTItFs6JJyW6ZO4Kq8usqF6AGR8+O39fY4XgL/W8lpcfdb
LcY4Tk0Lhml09BL9ODiDPzn1UTftbVbEF3831EtnDVEeVEPY31ZjzDUn0vK4z451iCWPdNJda2rz
NhLfAaKfuVi9YNJOX+gSDCgXSQD4h/XhD+zGUBQuhsdmXCyKbPwmcz9sIQMFup5qo591tF4NqYBU
VhTyEDP28jtH0YFvx0jQXJV1KAJ1dvWd0YMo97VeG356TR59LoqyPbOY3n4FJNURiSVbQD7sjUwS
9piWVphzfqwr+tY0gA6RCC9pBi1UtjPr4+1UO421WreOnlc1HJH8OKPjwjwLh005TfghtO5OxO7X
FBPOXaxmyUWkpu3hb88BfBvJ+4BnUr9fz/M6ZPZTaciPSnqtRju7vM6bZON159oc7yR/ACSX4pYG
Bh7Y12qyUbttCq9IiyNY5aCLTL9sPlXmnxQKtjOtwBzv8HhfC2WDstiZDPftKYrj75L9kS9zB15z
EQ13zEMPM6wjTyYf89rUrrBFMu4/fpPrUhSiOIvxAecoihMYUK4Wbj2HoeuMWXG0+jC5HGnhBEAi
KxAno54wONX4VLiuFvlj04RnVtd7scmruWsZoM4Y7OlulYelihxhWxzDxY8y3apmnQWxkgb9wA1f
N+4ro/r694cLqoIyFHOH/7OsoFf3oFrrdMXrjOIYSZTRZ+assXfSr7znXdZKmJ2fP4739t4FqIGW
HHyIRZF0zX9z9akUxogkh+jhEVOmGOJI2VTlOIi7Bpkjfe9l7twcgKNk7s+PY783gWxwaYD1mb1s
XqdjRVsmr9t2Lo5zAS1rniTtNcM85wP1XpQFpQhjgw2BOXQaRVeyEtCKWhwzKQq2YlW79SrtnHzT
O9ke4AaQl/DbF0fudZoQFYNaZBKrBhpcvmPFAd5WU94fsNQO0LXdKVa0lbYfF+6jEiJL4p7Lkda6
/9wDoVKA/iSnprX+hnauOlHBUpqKYwLq3VftVO5qpziqTvGsW12468Y59rPSYTsaZRgIc352anlI
GxVDvLaFByDzp5GlFmTc6/AR1aIgknq3dYwXa8z/l4MS+AQl84VItIAUT79MPTciyTIeWHrKzs6S
25GEpG3umjA+s5CXVbM6JRfZw8UOCwkNeoynkaCLYLyj9sVR78LsswsrcFPm1ng35J7JbLD07ccz
+71Vhcgp6wp1FB0m2mk8pzM8YeOGc1TzX56X+QA2CvKB4VJg/PBxqJcW15uxgbnkxrd4Ba/foh07
AoixwmdPlOoeFfHhSo809YDMaoFZFY3kXsLYUQtEOr1CYefMO7EBJJTuU7spd4ZReNfk8WkAStQI
nCHpN3nUKPdFFMEn1lr3MHnS2bRtbF1FVp3taSDeRnWlbM1UVPshNaJL1RhsX5d1/8t0EZpRZJkH
pdrUfkU57WLSW+7KpePuqIWFsMMy+ffO26UcTs8YHCSVTXo3a/UB6JeRSgquX0vnFjY6pLRNOJ7r
WK2OgzdBVvtVVKDn4cX4STi3wExR/UnGYPhaVlBNzsyfVe7CdoUsqoN/m7WIU3FbPZ0/ZtzGmJk1
8jrPd1Z9+D5l+/DQGsFgbrlKfDyBlgzh1fwhFnkxjb4Fm0XRb933UAXWNiPmjdeetbXById7DreP
Q6y24CXEiSPJslxeHWoTDLHOqIV+vZv96szjr5bav3/3KzuR1RndzVERigE7ESfeVsomdXzlLs6v
Pn08gnWUF1ElPDcQeEHIDrD26Qi0eUJUwkFUqSa7Room3Ox8FK0+DrLepehTsBFxeoAGWbCVy5d6
9ZpG1DkSZ4ZdM+i7aaSkdNM3389ZALzJGJcorzkJq70pN7tmbHFUuhH6xvgSPqGTsGHtblw/SKO/
93GWntrSFkEZn8VDFmacjiihsFZQ0rdv0mQ7uBvleNSnL+U5qfG3720BAVDN/QvhsFqX9PJE0UGT
ugH2lh1G58a5dM/Vp1er5KUx+boRv+wNr75NXfVWMS7gDVBByBkBmuxxDj8DIl6tk7+C/E9LfJWq
VChpxhzi9PeKjTYfsEj9exNsKZy+rtaufr8B2S/LUZm6MeLnOP+kxIGFqfLHMVZb17+zkIW/RG8f
yOe6J1arXubV5pKFNDtbu2z30TYZLlP4yNvyHOFvtSG/xOLyi2wDmR01kNVU7nOg57RgxLFT5l8U
jZ5iRNY0DVenlhtlGwWTCvz+4/GtJ9uSZZFAmAtBDFXwdeWyUNxQb8ZGHJHAuGq0yZ+VazMWN478
9nGg1ZbD4MglyYwpUsK6htpwOuMyKRPkB8nMS66vqtwVWr6RpHHZ7NwW/fz0cbS3n43rFS64kN+o
41M4Po0WzhQjPbsSR8P+0TuHhfpWNH4z/GlG+ZVhWA+meWZLXUsJvgxQwy4GNBRwdoZ4GjIaZTKo
WlMdrbhfPIO7SZZ+piTeT4nK14wXAskCfrheUwYUq6H7DG2u3BrxWH5Rs9L6pKO6NSHViE+zj7S8
0fmVmhkXsxT6t7ILq0cvturnCFgZ9k9FEcHvtSrre2uP4c4Ea31mQO99MPwHAMi9ANjWDOQ+QsJS
yQZxXFQaRaX69BCBlE5PmYuVWpe2Z2bie5+M8h8oCV7h8s/p+xsRhc2o2ZWAuOwLjKLtm0hMu9yj
1h+qB8/I4C+LMzHfrjhOKCDcgPPg91DfOo059bY+uFMkjjZaeJWHYOz32i0vAWC1cbz1qMJ+PC3f
nFbLKkBTh6LRArZmhz8N6BZ64kCmQDJSVST9W4QvvhZwaS6joQo/QU1z+6AwMvcRU1Dd5rac0+Ma
+zKuETgZoSd8/Dzvjh+VGvTeTK6uaxEXLLJxX2lqwUUiywIzBV8Ri97YjH0mAF945X1kIlunhSjz
fRx5GeirNO1ltdBoI8M18YqHNXb6Irq2mFQ1Y4G6o7npbSXIsr0Rq3+7PstrZouDrrlYbq67lqE2
dmMbTuI4aIdBBfyVPvS0x4dyDhx1gMKVbamH/81jb/nGFFig3cGqYiqvhqZ7WZ+r08zeMyDAY94y
7TZ//+XhYbYQe6EfvFEDrUXkhbhOiGOTYaHBLRyHgrOgqffWPwQ7tIU5jN5KYcdOqOHuXIhjVM9B
Bh2qVh7G8DEkK4nmh48H9PYUWqQ/UP1Y+E5UifTT2SCjsTam0eCVGfl27k1KDV2wqK3qfXvGMuCd
3guSH9TrkXaj9QJp+DRWnUyNjOu6PGZKeRVGj2r1afFTihKfg108T+731jsnV7h88vVsB666zAzE
i+jSncaET98CXC6JWQzhrnWseZOierP7+C2+PzQgACwp9DyoMZ6GmXoyYUNvyyNC9kEGD6G/i0Ud
hNOTODhqtalcy8/OZRDvzRN4UxQV4Ylx3K6OWkxkGsdoouroWfm2y/RAOJVvVJ/TVh4sozxTpX1v
x3odbbW4qK2LPu698tguVljxxVyh9+BHPQqJBizkM/PyvV3qdbTVdt0bMnNmHdED07mqiqfcumzU
czXv9+YGwERgltDslrPh9KOpA65eSk+lzbKA2aWSPM+N3HOwindWGFRWB2wxmECAw6vsJB+1Ws4i
q46RLcS2nR2jhqXS6ftpLJKDQHftzKt7Z1iMiTolXGC4lmvF2dlL80rkXXVUyireRWCEfGSsDP/j
Kf9OFA4u8KNUi1xCLdPl1T1mdN0kndy+OZqjHt72HRpk2J+eM8R8py31IhKBOgWST2+roQr8k6ys
x+YoMtp5w1M1xteZ+mQ2A6XG6i4HTiSN6WL5N+JyWwPZnliX+8hsfPyFd/SAN2FsnlsKL2j+19vK
wrLgayI9RruUi/ZqvdexPgudGtxRGk0Td+En7pRFbCDNqkvuLelhdpSai8Yn101Ld98UsTVcp70b
J0HjZVZ7EY6m0C8KYUjrFzKJ6nQFis6+kPBHbN8rDffbqPfa17BpjPypNAYn9VU8y4dg0Afx0qAJ
h62aOWDddFMM+b7nN0LQmoSK319T0F6ItfoyaZxR2chsmufAEwkQTScZmsvWNMtmozRxea2lIG78
rM/wCJtGNpAGYd5DC+1VDWZPlNOfTV/OxZWbG5rYRaVm3LYGsK6bQpkN0uG6kgV7eMcPq7jR8yAa
J+wNqcGLeJdFuvtZSfW+Cybbzp9AEpagRdj/J+XSS7ze/VLl+rzP6xlE/6zP+DOVgJJ1XHUT09lE
rVo6e7sYSuvWG0AdbBAraf/QEgNd2WEacqSjmKL2we1yeWummYfX0aSHOzs1kaXQE6FvqxCdvK1R
FvPVSCXRBqfipZZviib9WWSZjtNXRyK6nSejGndeGSr3YwYC/9Iw+qZ5sKho5j5dz1TdhYkyJVu4
qeYfbTe6RSBcCa+/VnSS9F4U84Veu+lTnUahuTW9jj5q1+fyoe7K6aGf8zG5YCfvcH8o1dj2q6qk
80SOrX+OK8e9U/JpvMnkYH/vPRPL3dKM+72TzKHrO3bRfptRITVg2OVJvYtrG7U/DyNnPaiqRPY+
8EH7XoOuW/hGazt4i9eoaQIg6LkwIHVtfsKmOEekqBzDyE9FmNb+kEUIuYJwdfA4RMccHGZYallg
jX233BXjdu9IACYDgkzPjRysu7SX+mOvqFylkKOwLpJ80BFJnQpXC7RM8ky5UsQgFjtZ3oV1Efe+
Sfv0ax4r5TMOEQp3q34sHkwk3MxNh7HCuIX93dxjjGSEfgNM/BMq7tGmQjuh34Je36I3XI9BWaoQ
vBp8ED7H9pyLoLBjxfBtPQ4/Z3lr3SQiM9tATma1HUUpaOnpdTps4rFPhk2f5bbH8jCbRy/04HBm
MpnsoMWsWAAWrbyvVivR3JxEbLmBU01/znNV/5xpAz1GSQ84K9RqtOjDoZ9u8dhMeuZZ3D9HkK4m
P05yMfqaPonLVqSZvRs0kV6E7TBl3CezeQQPNYV8VbfiIqcppndIq9bq/Bqlg7uhluEffd51XxKt
qJZvhd+Ej7Kw+aSkIWIOltZVnw0zpyGvFnoDra4plGljiUR/trvWPbZ5XVk+Bw1dRcWVvRO0Box6
6anhvWbG87UrZ+9pclFc26cZUJ4FUUf2mnc54Pgx0Zr7MKysdOtmVPd96vXWl05HznJfO2O8Xwg4
CZ+mya7p5s2Zb+IJc+lYHDPsZo6Uz6WZ9k1g9yK/GD2zKP0Z6OfPyDEocRoslE92pAnpzxnglSme
xbBF/Lf1gqyksLKJNTSnAis3uSd4NqaGARrzxqWTF1GKkH7S/4APK81AJOA7NhMkDMx59KKDfKcZ
PeL7QyqUQBVzsciWmmO6q9pQvavDGmedYRz5xG458tE7U8VTCJ3V3vJlIlvQmq2DNriTeg9ZH6Z/
DpVXiyASEnCsnkr7SSiiNK7bwig/k62DfvMG0HeBaHO33I+e1I9RbCYUo1WkPfQOq1x/qe7u2iJJ
HsY0xOYNowpQInUmmW8mcnYo2NVJvuwBU3lAjz1H4G4Ks8e4poOJrxSGQ6B7hY1JnTG5P/oMbeut
nU/Wnher6X5XhANYHDW7K/p8vO0ieD2seKMrA1kY8mtJz+R6SKfo54QRbB20euU8SyiTN0WmD3cF
vtmXhZaWkQ/BM/wyaZF7adWWewMMle63GGfd2/ZoEIrHwfFKnQnrajcN3coveoLR22boHT3zqVKU
V4OoZOuPaaN80UtVv6BEGzrb1rCmfOfYWfzs4fBwn1Ujo+aJ1SdDR+QvaCMEfYJxMMZnBY9fsZu6
pvoqExvKKEdATcPaHNSLMdfaflc0XXs56JOGnTokyzpAYKyuL7ICX4Vdirj8Y+ngFnQ1x6GIN3E8
dQoGBVbZFntDSQBTp1rhHe0iq+LLrvVkFtjGtEzGtO7ng2tUar8Lkfrez1JiXa+6Az9Uk9HJfUvL
hi/QJjFjwkfXMBBGzOI5SG0guKrgFEhzr/iSsmBNfx4spd7qc19kV5GSTDr8dBNUd4OkUbe1mcHK
gW5a9GvUsDnw27JI771Ymk2gK2mpBZwR2jcz74W9l2ObqNu8HChjlWVS2UHSaM5lX/PAO9WavV9S
hIjMdZ02N36H0863NG/H0Q+xlOs3sd6lD0aseDdTC/hekwAE/HrQnT3iFXgcWHNl1hu9q9Jvtpii
ZpMKmvcBx3t7FHmGulBkzXjOAPjhetbXbmP6RQLsJVDQwkbQtbQdzc8au721xjF+iPQoT/wWeP8v
VpPQg9y0qdBWcY9ih2f1E3Y2iS5uWmcof7lehDlK3KfyM+UY0FmdafNN+9hOsiDheH6uoeEek7HA
IW90koq8x+xFvKWIUt+mnIjf6wkLtB22WkN1NSpV2froWACPK9JafKI6MNTB1E6yuXW9buD2AKqQ
rKsCmLe1E9NFMEo2kAgivfgT5Vr7V5gvk7igefuQRgXiXMNAm12gWnHT1w0ahJrsFN1v9WXNJKqZ
U5ZJbJqTsTEhyz6DaX9SwnH+08zy9CbvQufOc5QQi4U8/m6mln6t0R5n4192zRoKZQX23zR2os/F
IUZMbzs0cfxNQ2wuGMJW37I9cDYIWevYRLTZnPhePKk/EA1pH9M4THA+iT06803eIlY/6KHzJab2
sUdW5CKOBxfeR145wSRoEPjgp3FKzdvWe2hkyaSm+6p961NEU31UGzi9OPMU5joopz8a0er7oUWn
YsPqRWyzSwVUBTlPwtl0vcIGKCaluEvHJtFwjIjK3k9HZ3iapm781FqlVQZ2bcnUd9BZ5tibRHMb
NlK560okhH3F7Ys/gEpXV3lSQonuE3PiUCUPKoIhUnSY8kabws/QJ/QHa9d6BIM/94Eo6LL7etHf
hV6IA7k03AtUgO30kBdOvbAsiuhymMo2AP2/YM+KHB2AwplVcqRYFn8gq2M/TGbe4iunOCIDS+5q
n6KpyY1NplZd5JeOx5dgr54exmkIHb90e1vjwEW6McjRaGSfI0/4VTlG9aQ41LMGT6mSwIwU9w+r
mXNsBczu0MFsjn0TPavUp8/TRpvZNIf7VE6DySc1psvOnixno2cNaZ1bDFLZojxapZcNT47AJeaT
pCsVwbe9Dbot4Ih0up0x9tDE+ihT77rcWZZ6ln/rprQosc7UjfG2wEWv+iTSuW4goaSOF3Rl2H6L
RhMHekVvuRw5qaXeV72Iws+yHbrmzjKEV8a+4gy1vrHaroi3oHasYdMt7z9L+wHVyood7bax1Vjd
j3NtRiReo4YueTMY3ZXT2ol6hVlJ99Bj3nif4A0ht5mrRFaQdpXyDJJde1DDsQUe7fTtfd042rAt
oqkENJ7L7lh4uWb7CdqYsOFcspONrlZN+TAgTjFfW0bBnpwNuAzvMwBy8d5NnFrdOHkJg8fOoZX7
Fc4xMcRPUm1QR7LadLliWVBhMnGXzi6180mfvCuZtGqCuIxR55u0q9sHXD/dg0On58Gb1eHJgOhP
QU9rJuGPedzmsAG8GHKOnEkjmHYOYNdUyfkiyBr8zOBxYcQDrRzJy07gfObFdaLsy6g3yp2ngYT3
B3oOn4qhiBU/nLL6CrWj4Y/eULpuV41VnPlZWOsPokQNN1BwG4npy5fW7E94kcDiDvXwzsDi+PMM
uadGD0f1Sj/V1GYOavgSEOCGsD9GBk1kc0Y0xOjMu1izi0dqzmxVsdWnwHdiGDi+UgyCGWGgJsHs
MClt5xTEVb+Qc4/TEFSopcw96w6LMQp/RkUsEPeKW3GfpIkbk9pbMbZRiee1gW3K8kc3koJQ6XLl
t9KOo3tnjNrI152kxTBA5llN02LoKi5pOIT4MhMIWoOanXfoAWHmMBZT6/fSmXdod5RTUKfjvh6H
juRTL71fttU2P9J+adWYSeWGO4nzxvOczt2zyEvg/JzmkYQxVZXetaLqs7dTMderN3LIKBN5aZyQ
pboGULsE7BlmLtIYowCygPYDfEdT7PtKix+UqgEnXJOVPueOg5CfMZiQYVNS9GQz4/BS3rehh+F8
ZxVG/NB3lSm+Rq6SmUzuEKyxBfHNPnQ4pjX7sAhH1W8w5oJVWZF0M/Te5FYwI31bxnbNdteTeQZI
MxjjJtLaTAY450UC9odjmReqtIV+GU5Vmjy2Sdhcxrk2fQtNZciDtmk75C3meA5vGks9UIccpy0E
SYqKgpuC9LVSFuEGEdHRvBStpYAT7vLKC8iWq2PVMV38HklzbRcaZX+pNQaLvRn5LtSwszm8mJKo
uVWoNCK67BTou09aalxzCyKpVhJw3BuzhtkSzEocOztPn7s7QVYW/7QmMxk32VhytdagZuqkkEOp
BG5uDzGqK5l9rYF3iffDIM0nDmkSOQFfT91bQi+/iQS69r5AbN0+oMA295z67bB19NFSLruZHXyD
J9Y8+zpC5FrQNFP3PKOZU2zxzTTaa63IsA1VELVgYcKH+WNo9DjeDYVnVgezMlKWlhkN+mXVltQY
7Kpyf3AZxj6s4cVCCKa0ujellzcBmCA4NqLr46s+c41wWyaudd2g3cG93Sgcb9+NXqMc8pwaz+jH
Av4Nfh2qW28EpN/PuBrkE4nQ3PwskrjXSeal1W1rrk+fpdpDT3GldBQueK0ZX6ILyMIs52oEazu2
08CKabqSt1cgC9qLfjoY+Gkzg2p1ToI5NIDZM8B88FNEjw7UV/rPcBnKb1kvueQhukllQnOUv+Qm
/uPH+L+iX+Xdv8ta7b/+kz//KKupSaJYrv74r//dtbJ5zpNn8ZvfNb+eu9/KP397lM9smjL50f7n
8sv++y//6/SP/K6/Ym2e5fPJH7aCa9Z03/1qpodfuALJl6fgqZb/8v/2h7/9evktT1P165+/P/Nq
xYanapIf8ve/fnTx85+/gytden7/8TrCXz8+Phf8TZ7iF/e2Z/Hznb/267mV//xds4x/UOKnYMz6
WtDyFEWHXy8/MZx/LIojtFLAo9NfpAoswFXF//xd8f7Bf47kF6sDeZRFI+T339qye/mZzg/p8lBG
QMgGEr6t/f5fD3jyYf7nQ/0muuKuTIRs//n7qkQP8BWG/SJRg0IBvNy1d4CtjbNU41K5iRIoSdCS
LLXhnj5fZcqNCWqV80b78uod/fUIr0OuqtsvIamAMjJWG3THpUz8qgwcz5HR9AM8JDu9tLEwG+QN
MmD75FyTf9XrWAgJWHUDmVjYCRY14dM4eVv3kYmcy3E2u2uw2ptKRFdWVFCXSH/APD7TLl61H96E
W1W3i2rAbQlO3nF2Zy5os0rtWf5UpHv3d1/f6bBWLTH2E7RAJic6cvz7udscmvrSKtxtX02HjyOt
ccXLkHh3SJov4Gw+1qqj0sY6JefMi46D8oX9/AuNj88i1K/0p/y+xuo5Sh50YZVcD7vNYJ+pmC/T
4FW9/E3wZRq9miZzWXkGG2l0jJ1P3vBrKs70Ft+ZHieDW00PO1rMo3sXB87iEVBo0LuchdG9N6m7
OPrz4zf5dpWdvsjV3FA4zUynI9Yskkt3rjb9DNmITZtZWXYoy9btmb72mYhrZCUJpdHFHbMkzsPL
4cGotwC/s+I7Krebxv7y8fDeruiT4a1Jsb3dKWZWMU/UKhiSITD7a5EfqsnefBznnSX2+pO9MXGB
Ht6bOXHm8psmXWqB+k6rdh8HeXdeLKBUugAGFPTVvLPLMByKWYmOuQcNYtSs5LEDeRJEwIV2fV2V
R8xEzhlIvTcyiMU01UGSAfNcTZCezsg0cA1EsF3lsK5ieVk41JAEBNYzXbgVdOdlXaEju3i+0mGk
wXi6rtCBSrpea+OjNOsUHLWFXixsq0IiNqxZd3lL9y+QSl2SXs91tw3VqFfO7JXvTBjuOouy64Ip
eTn6Xq/tImd6RlOSHaNhSL4aCWQ8iiDDVhspaExV056Blqyb7cugQal7C0MCmNQbnjpFDG+m9pod
x15AToOQoI+B3YxBhHllNmf7FIeLDgaj3pwDJb4fm96qu1iVQplcbTR1S3Nrpi54JBXIP6deqe4n
EMm4WRpZMOaVRrlKU7a1p3yV2jBsgDtEh4/n9Du7AZcIxMgXB0bPXLf9pVOlujIa2bH0+rpA1mG2
Htseb0rf9eKS1hDQ7BwMBy5qmzDJ4nMO2e/F5zQG5sBjLI3m0zknnVAotpjTozoZJqj9Ot9b+GZ+
UvUI7IOc4ivkb+SelpV+Tm3xnalmweyjW89Xx091dVwiAj1pWddB9Gi16LZsUcnxZBNuuELv+qY+
p0P9Xjga3CwukJqgGleri7Ki3joLSCui8DVKfaeWRRfUbFZ2Is/xL9aCuMu0dmDcoLm+NNX54+l7
Fb3qNkM8l0dduugUISmY2xdhkhwy/aaI5qCXN4NCwRSSY6Ept2Y3XtGYuOqcc5vmOx8YaNMCBFxQ
gdBCTx8ka5EsMqk9Hev5QPMAZU/UvmFvXVbN2AVp2j3o2J58PKnX+Lxl9Au+2+NWjqwkdMfToHBO
tbnVu/rYlO6hj56V+r4uvjjhracFWAFRaZGHZHqkhXhm+3pnt3adBcEAvx29pjUO151KwBGaqI+a
Kf6UTrRNrQGtCfyPPh7he3Gg8i6CUAihge46HeCQhbSYkJg5Zhk7JFVk27c/h4i+nonzzpGHPBmU
WDRbQf+/0NBfpVppDk6gNsr6OLXJtliEWecowEZzZ+ZPhnUmf30nr0MMDa9doJwQsNbglijpQnos
Wn2EvlnSfRaCHon8P6Sd547cytWur4gAc/jLTtMTOIqzJf0hFJlz5tWfp8Yf7Gk20YT2gQ1tG4K9
uooVVq31BmcjVVgbEoavjtj5JiWIxaFLZaPxEWWuvRJXEkO9sycc6uPgqW8+D+i+3v5OK/uQFUiG
jGwZ3pTggy4/FAtVcgYnzj3HPlP1BYBp308dj6f2mULFwSy/+fNjjiRJZn2Lna3leD2jPKOEEDvC
Evy5BCV1SSFNSQlcKMfYMqoNF7Pz2wO8ns3LCItTTZaHYjK1uPTSHiRS8E3Wgh0QGq6bvRNtwYSu
j1DgkrDkEekQ79IlYS6xzYFqvp14CmrXY6PsknR248Z/zKzy/e1xXW+wy1Di798s/E6Cm8oDPPFK
nFSjvW19SKiV3I6xMncXwxHDfRMjwx84K2EmeFlQ4TF8rlLmzn6QtWI32xtWWluxFqu+tukrRhZT
J78vzKMxvrQ/kG3a0fE43B7UytPwcuYWK94YZ7OMMyLRUAGgO+IAROO2cCct/BiGKChLH7P4cUif
h8CnpKtsZRRbX25x4Ug1NmE6HttePuQmdeEySnFhyOy9WbTty+3Brs4q1xsg1FeA/WL1O63fhTBf
WZBDvsuD+p+4GY4ytOE08Pdt8fl2tJVrjYoM94qo/EBOXb6m1LlJHVo1KQfkQS4esvDP2J46Z6KA
fAxq4JpNi8UYzcGx3zjHxKRdPrkvI6uXS7W1ptkc5STFovspzlH5P+nJvjXupOTJb97r8q/bI10N
R27GDQ5tARmJy3C2nlSBZqMfoQdflAd9/mL5njTuuk/ZT3nLtepV9eBqbG+CLeB3YVJZel0QbJz/
mePdrPiuqtLGLx4iVnAynTSwYzNGr2pJL67aRSDCGhSY5XTjPNga9WKS/ZTLfEAWzrMQsgtLl66w
Lh2rys1+mRiF9ltEpbXVS4Xvv7O8WL1JPdnarL2qdEj7yA10z4a5Uuc/ky2m81LTmYRM1BKpTaJO
J1PBXITiXlR9xeqQvZCO85Hmzij9yCi1Zyh8zx+k7pd2j8dUZL5kXbafaxBfR3OrDLfy3AIIz+7B
pZpNhEbi5aqqJSnJrDbNvLSsNcXlVUgNP4+VCEOIuFdEpYreOtSdrviTxUHeuKksp4jn11a1cXCs
HVI66QcKjby9eOpe/pRKjiFusgM9o3wfNJ9T6Z3kbKiarH3dtyHET3hzuzTxOLZyJULozVHO7rCh
d6f0ISuex3RLukqc6cstxKMUTLy4FRFKvYyVaGbZdQ3Hg5MMCDTueKfuQ9t2kU2sx682CMnb58Na
PKQEmD9b5ny9sl5qadDlfZV6/vwUWJ4c/TbNc9A/TOa3wbm7HWv1QuN1iAIrvjMWrLfLwUVhZNM2
lwjWvOAZD5GmhzwR9yN61Qq6k24emDupMsDr/AQOdTv62kjRB8LsBj8CdAkWa7bQUCNAtSfzJDnc
ZVn4JAXHDPTZ0Al03mHaYq2uxROvCvoOXGtUBi4HWweaFo3KmHkgCO4N6UGpJfyLPgCvtOj5tl23
pa27dujBxBX7AIaqtlSoAKQkV8hTIYThlqjQtf773xPN7PIlaD4FWvsvFg5WnDzC0XOH4LfYFKPV
zbaMBAHnkE+Hy1VMMKYgD42IJ3H+sQj9jTfNUv9CnHwUymBP26hvCLTx5YRaaaAodSPl3jxH700q
WWjgeVP1GbxDq33qneF9avtPg+aWhnaQJ2pQj0H/LsjkpxKsSlMZ+zn6ieZ898/thbVUEPvPD6No
yg6CwWUtxYCwoppBFKaFZwMvjXrjoW6rH5pT/jLyO5v+38CCM3ztqDfyCVAy1pjPoisIz9FV9OLo
18DW6vmdFJ8ohm78tpWzi1KUoHvx69CoW3wmzQQPYo5S4Vnm79GfnmeVdqfkgh3fB9IHULH7+r05
J3u6q+7o3wkclkSZUurPM0AgABgby2bl4aFbbEC6YDq6RsubI84AZkgDokK+7e8Mne65buVP0QC0
qQw+3h786tjfxFqcpTRrZZMmvMgC9lJ3oo21q5h4ICToUG9M9Na4FtdQFkSpTd2LO0ILD1p5mNSP
EqTefNh4Ta1dvSx/7HZQoqTatvS9iCku2LjAcKwM6gnMSAkWqnAjJ9lPibzrhIBuqh1nP9xbWfLp
9oSu3LXERqxJZ/uhrihOoDcXIXwLkE19hHhRV++KyDonU/3ZiZONNfJawFtcgvi8chnx0EfNYNkT
U5JeshofXSYtip/qZjzI0fDYBR8760caOHuoGEL4evCxJ22G7zCXU2fLxEV8r6ufQDEV9VGqX6h0
XA61wsBknv2c481E5xvGU7VHlOf37flcuxBJo9D0EQL2QibpMkqbjklo1Aw0yv/YaXBGWfpgjOav
KR/vDSeHFWLtjCB/NAbjyZb3sBv2t3/B2rLlQuRShB0nSL+XP0BF9kCv0goSekC0Vj+nPekrQO4m
mDbO77XFw5pF+ASrYBK1xfGt5hofa2hh+jay4qLRIx3SxlEPmAlu1WxXQ73eEgCfKW8srt5GA1AV
hdSjQUodxkAjXWuax4gH9MauXw8kviCSG9ecLt6QVRtZA99P092g/RwNFqyejcbKWhCH4xJnNnSb
QTlcfiO8bcKsAErpAcSkBW2pv4YaIK/ZmtPGalhb9K+uRVgsI3W1NB/ws6KUS58MAgwOhZP3BQI4
t9fbSo6CkBEaKNC9YWot390G0pTOWAmi7owmwD1QTAr2PlX+UylNrX+GO8KjUfInJ95LtJpOXFRy
drj9I1YmlJIldW2gHaJbtNzbWjzVYdvnXpx8wI7rWGAnPm8Z16/VKwUdGQaviiQ4cS4/m1PamR5n
glbb1PvK2VXh3TixEgsMF+Jz6+zGfo/pgK/flclLHd1L0r94SwhiPTiQVwbscpw94FxOcuQzII2Z
RysK/UMNDwM0pnmgyFkea5iqx1krt4qlawe4kGzhqUpxD1Uu8QXeXBQZ6D415A+PS6T8XsntcDYL
iHCyXAznqLXFx0WfqpywwzKyytwNDt3fSImz90j3SrtUy7fMkFbScQo9DpYaCL2i5r/46KMUa6Cv
4clWUoLgewHsvCFFuVfLShZ2jsghDyXsHT2UP/z9cjM10EdCuE0IHVxOhozbdJbZOcRPYz76ZX+H
S+ZUyafbUVaSHSr9Ao7DhPPPxd0sO+E8tjOM6s4/VNV3tb/7ZzD+bFbO1sIgIAJOhTOP+sMip6LT
NjbQ9ZjGMuErpjFZ3Cifh1l7LvrZ2FMP+EsdDJFeU/cn4RAvDSBUi5Bzhu97nhSl1w7avZI/K+Q7
LUY9BTICRnrXn+RNGYy1zXsRc7Fa8lJryxYgAjE/2sFTJH/r7Q9dKkMNHVmdcBobGDzv5gh1pfxT
HRSncqv8u3IYi3YHUlE8LHhpLX6Cg8ZEXQBS5Ykz76TxW1NspZLixl3kOGh7IrpJU1G84BY3sgwM
IsmrgYZicqegfunsh5L326HvX4b0RZk6N0g/pclh2LA4XUk6UIFAOJsCEsfwslnfTwi0+BoPuS5V
m0Omt9+1BNYYYHKQz6Vd7m/vjJU7B0YwxSEEPhFcW3rOyAhEdtk0FeQ43YxWfyTD9PCL8L3SU9Tu
nXOVmOq5xoseNTxJ3kh7Vs4d8kdSLPiuKP0sXaALCoFWjHIfUJfGNXCQSp7iJD3W2t0g4cs4mBuT
u7JshBaXEJjjdgPrcnnaaCDae61EdSfv/lG61o23jA9WBkThUWiX8gYB8bcIEKcACHqQY16s6fVd
MJUhfhvj9K7R0sSDmAbSRVIDfIQDa6PzsnJv8+ZAt4QWi/hjkdbBSxsau54RVlAMSkdO+9h30108
bzXH1qaQ8WENoCJpBp/8cgoBhXbwBBJatfO4Q4HXDbY8KtYSf1rbwP64k0RHcZF39/iRFKpDWz3I
pXubQ6afQZ1bexu58aAvPoSofbuYtu6Hynb9Fnlv3ARub4u1UaqUVMBPKGyKpbx439hYVBpp5TX5
wyj/MyLR9P8XYJEETEi6O11EB99PIlo6n5ru9+0AK3cRTH8yY/CtlH+dxUrMwyqLcYivvAy+RRrK
T1b2AMO7QK6nON4OtTZZaDVCCkX1DNFP8VPeJjRzKdtQ2iqvsGrlgJegvINdt1GhXBsPiQILTih9
XoFpTTlR8e/TK08v6103q3sZuojZxJCOB8jvW6CplWOYpy3wXUQTwAstj/96iEd76osanjJuPsF4
b3X6SeO4dMONga1tXOYORTVRfuWpuZi9LJTJ9pPaSzCrgoFfPQ9JV9zl0b9YEFxmaNlQQke6bXFA
APNH3ajTazKt9DhIoaeUp8kaaAWXH+StTszKkkC8jdQeiArN5ysMY1mHSWymjWf6BVSgcZfH1Ubj
YS0EKQ+YBxRyaI0uxoM2DjyNigVeN5CocsuPD30H4+722l5ZBzY5BqMQ4oHs+cuv4/gcRqkCMkWt
7YceRQtpHs8mEoV9dPrrSK8ipLwI2EuIjF1GwqgvxdWoaL0MKJUe/WqLFznWEWr466MNMA+XLTVw
HMQRp7yMo0pZmes9KFJzlu3n0bCHb0FF2e/2aK7zCqLQhgNHQbEKv+PLKHKkxoMCY86D8fGoD3m+
V7Fh22sBhkp+3Aa7cbRLeJiNdLDbyTncjn791UhpSBBBeHJgIKR0GX2sW+iZtoLuz4A/RpPGxnvd
t5DFLUZqR6O1aeki3quX2aLAv1F2pENPpW+JgxvVVnFCvSxR8QrAU85Sqzw2ghuZKpL1CJs/fp4b
7mW7zsB5mo1vfjH7EjorIodbULjrk5KPy4nPL2IhYThxOfgI6ZHQ9HlSRcr0gmz+oyZ/Tc1jB6/e
sraO5ZXXLNHw5kadnuo+S+oyGlzfEPYSeTKyJHgVNk1ZfeWEMWDB9an6fiwKar5SXhnOPpci/YvN
Zas+DvYAR3JI6sLttV6qdsU4o+NyexWsTQTcFoA8NJgomC4mIsZ/Ju4z3OacpjHvpqDwT4YfKYc0
iZFa86OPUlypG2nY2soTFTw2Fxchqq+X09FPch6j6QK4rA6PsiRlu8LI7q0KJ/LKbL7fHuB1tinK
hfSYSVPIZ5fPdiVrjSJXCdYUkysq+E487eYJX5bE7RJUSJCluB1xbVsLSLrNpFKnWibQBVkmtzPH
YZN8VOVvpXIIrXsEVFrkeX7F5tbpe303MsA34Rav2wHtA7nzCTfE7TsLGttofgWBsiVsuLZQIDrp
ohcJIHw5Kj0OysrKeRbw1ydc647NOD2N+Nz0agpieEtKezUcNzGvEE5gDGEu10g3SlFXTnLp2Yly
ikJgsrPT/Z41+4c8/QzLLbzH2iTSFxSVehk91WW9KUk6qekbHdNFGX91xGEzHYb5pG/strWVjzIj
6D8OfDGXl6MKA79yrG4io02RPWkQkJsMDO1n/aOkmy+3l+EK0AN7OSzOwdMD4edfl8GUxvJDKVEJ
Rv1QtdAkGIrjqO4gPUXabjZ4mpRHdXqxnI8y8hGDQZ4zPOMcO0XH2z9l7WPy2jJe++YAPhcfM29H
ZDcru/Kq6aCaXhM9NPUnK7gz5I1AK80txmxzniMWSd4jLyY4auek5MqrvFk20XegVihl57QezrJv
uKmj0NcaP8dl+nkut561K+AlSsHCDUQ0Y3g+L14TdaYj7gJP3+tBLZEQA9Ovq6e2/ppZMEFRkFA+
GOp3uZzprD8kRbxHVubd1P19rsyOEQBvVB+FsNoiG7MKa05DH0/NTrW8FoGfSH1Iw+zT7U+6spIv
ooi/f/OemYpqViNIKF6cpvcmzoUy8maKcWjzjU+6sjNfH5hc1fQNr8wm8bCNDCOqas/uu4Nsp/dd
qZ5hff+6PZ7VMBZysAqyd0Jx+HI8UhdUoz8znlTSHMhXKojWKhWicyg83g61cj+IpPK/oRYfSJJL
A70HUM9hP7h28mSgqh7G0scIDya3woUrQasIFY2Na2n1iwG5oqSO+cdV/drwCzKsKhRvG7RXBgy1
SHT0GB/ZLUXJtUhCk5Mo3LumtVgbaDA00xTXtRfQXI7wrNeSezh1yHv8vj2Ta9tdqJtCryV/hmKx
OFicRoExEwy1pxRK9x7VqRqq2TT/yA20AtGDioWM3EOPaP5xltV77FO3hGNXjjZBWzFee7wCAXW5
bmJz7mr4QLVnJekeMSIo358C6RhJ+rHqNrbC2rzSBlDI2CnoQl64jIXso+X7ySw0Ez8H6UkvvoFU
85XPtyd1JWGChgXmA1N5cvVlRmg6jWQiLFh5mhRmzyG/42smFfdyzH+r7Mg+pG0qu1VRbREH1/YF
z0gSJ8r1cDYWqWiNVBoqbXLlIbdT8VhFFY0OTz590J32IMvvUvmgVqfbg13b9m9jLqY06BtpNAd4
DrgCl85XI3xvN+9uh1hbIaJoARccjfYrw6auoVDI31UeC7A3+n2vf6scd0Y6Ua+DjXfr6obAspYc
hvSTgvzibJH7IFJ626y9ulS/S5GsHHvLRiBDN6o9mH3lqGiwaIsMcYomADLTpYPz/e/Hi6YnlBie
evTLFiepk/XBGKPTCZfrvoycRxJKpPaikxIoz625UeBY+36QfKgMAQYUDmCXWyKGMVP3UdR6oZIe
OEqx4Up9ZePAXtt3b4MsF0mTA71Tw9ZrI7TK4tPsvJMGjGs2ilxrYWxAHIwGsRQWzOVYJEhEod+V
5GuIZjypSrbLJuseKUMkxAst3t/+TGvRHLB3JouFLpy1KCD7bQ6AeqQgyTKoINv3yEEp9bBPsZPx
zbbdCLfyoWjW0E6ggUGatKw2yDEKYknqN16NgOi+MW3hH1AkYHBCaSPU2nOb3qJwqmFRoJQrduSb
3ETR/MQJ6671rLAsAW3/yWOgoVGga/tpnB2vBUB/tGdJv0s7WTs2apY/D7gkHcMstEHSlf3Gl10Z
PCVZ4SVNIY6pXmyJKrKnxhrjhksC4Epgu1rf7U1t4yxb2/yUsiEaipcuYumLuwif8KoLUa31zJNT
3fv2IaoeWmHg25+Lojgi4sPOP//1MqI8gg8FCQ0ufEt6QJMGlVbPde8NiCVOL127L5R3A32x22FW
ZvAizGIL5n42ctQ0/WvO1BkfSkVz407eSJHWopAbCeQYLybAMpcLB4srP21R0/XM4tcQ3uM6r7U/
bw9kZdtR/aLbIJaCyNEvQ6CVUMiUSAcvm/G8+VyCmvQT9eDk3eF2oKX7K11v3iEQCtjkQgB+SeFr
JnkcQqkZvC4GXTuF5WNd/UN9bwr3GgZOTgqmnmqb5twVmfKhtqA6f+2DXYdwVfcDrdrZfC5ydDqZ
6VrnDfkuzZ/N/rMZIVs4gDxpkzszrt7f/tVr0yNQPaI8CPJqqYgQZTCjZ1/BrDaK97mzF/4djfE5
MqONQ2I9EIsW7zVR9lrslWlKy9S0usFryuyEWkZfaR+CqHg3Beh23h7TSgJAq5NiF4xbztpl62ec
ZTzzEm3wplMQnwfTOFFyis3BrTdZede5m2HgKUopHsEa4Yh5uboihENHOYaLavb03jnM24d4H4U/
K+VPKf25PSxxaF2WcyESY5UnPhUNtGX1WustkFWRygvQGN2RA3bcIqFeb0eDRAJsIXUgak5Lz7Z6
rsygyUTpLq3VPToJ7qBHKZDnYSOLuM48CaSaQK/BpWLKt8wiUNwnM4vpA6YmGqEhWr2dfZIjE85R
tptTbN2fURreSNZWJpBCAZaMoHCFysJiCfookTbzxINM0auntDa/KU6+cQis0NRoEfM0gkLALMK1
uVwQo9zY+CaSD+LtOO/TWbF2hZU9m22Y7p2qxahUj+o9moX+Tg2RyB/nbOdDnd7YAmtDfcXLYQfL
/eQsfkZXpqVdyDzii0Q5JFJ+0P0ft1fjyiekaQdWjHoXYhVLFjZVZh9VXKvyyrJE1VTDKDLBNV2t
/adSV9p9YOt/fBWcmLwF9L3e3uTZ1PfFwIRRqljFb7INqTcMSj9WjatmemfwpDfDp0AAYpLgUdM/
3h7m9bEFngfuvjAQBR63fFqrOoBH2Hi9NwGYOpdaru9VG0f1sG2ns6UV8saHWxkc0wlsCtwUecWy
LIKmeaFkqNt5U9HegUP5p/QRf5AaWNL61N/riX68PcDrE4wBvgm4mM0at8+gVKveyx3rToWSgU+P
BWIDl99d4qsnyCIbadMrjvLNQQaMiNNZsAk4ojnMlulixUCMBqMDT5bx/uzCOal2Jfmwukfpt7hr
Ky2Sd3JQN/tE7boHO4v073FnBHt/nhp4iFKTHrFlsI66hhDkXumyCtFu37e+JzAIv7eTz8MvqFrV
NTPfqOnqOdKneI7qmBegE6LdMhTWQW/DYdxVNc57uFBVLaqCLLtfUqfqwVGiHWgC5DaH33Fnj+Mx
hb7SfShysx3u6rJONBeN8KZxLXCQKNlbvTCTzv2E/xhMCIIr5aZmxxKC8p95wxGS4gddHNTOLhe+
mjjl4JShiZ1VpZ3NrDz7coZveoPEc16mxc6aIauiNhk2qOxCZzr2jizq+EP0CBw+3egqLc868Xvg
4hrcsXgV809xCL3ZiNS2lMb2Y9Pj07VukWrnImv3mnNSEIO11OCe4+84N/MpSOL38+D/Hcr6/8ID
G4B7R+lk6YIT5alid1ZqekMTHPMKjVmli3bo7kcbWepii/wnEHBx0T6jdLA8cJzK0fwcOzNoTA6q
IcXBKZ+sptyze10r+S05L3+1Ja/iiTPpzbxWVdzF/VyaXmHn+4nUcUprLvvMrdujMrWPg79x6Kx+
SfIkQScQkNtlmz+yrbAdZHZknk79gUdl8aBF+p+5C5AND1NaM1GBij6MrPCuz5FlLYfBPEmidnR7
6IsM5HXopKN8VJPfcpW6QfLTe6qKpqfVyr5zTrpyMKZs43uuB7GFqye3I5Dyy/nNHLx0Az83RcGk
hZpi5Sfd+PZvBvK/GItjFTeozKQLQwzrFDWT2wYsz81W5PXKZOnz6AD7b4ttsIiiW2lY9YWuAdjK
9ql+VJU7PzmXNapFwEEje2udLG5DPg87DQNRQHBiNyy930KZgkxtxLoHETbbSezustxNhnzIovdq
8m7Sv8rqi4xruKzjPYBtcd1PRyAdT4EeH7R0C/a3Nvy3P2exUVozGKGo8HM07VH3q31hPrbOC/JC
Y4yi/sZLafnaF4OnqccLEvQdkHR1sWxY+6hBG5IFFkY2H1F8tdygdMKjj5nTMUBBzFMhlR0QY2/e
90aJFi/wn+PtZSViXF6dokjMFUD+A37gCiejhYnDu9zy0ijemaaFZvWXv4/A+4x7mYxHeBBfbg47
1jFxmPHCwIlB3yVs9r2cllsP/5UvxxOGSiTNEapvSxZTUzRdQW+ZI64bjpL224qkRyl60s9qlO7x
6/vrYwV2NmwtviHuXvz/Xg6qj2jL9lLCtNkwe1VczXO6sXph/mW/WawR4ThPoiCEMWD9XwbSVQhf
s9xYXjLMrp2CHY5e7HQ6lMPG5Xt9hl0EWtZhAViUikr+DRKgf8jRlnXVInqv+M7Wlhf1kcWKY0Qa
1AGNax4ZpMsRRSxxu1cmy8s5FI5212iuHAQpbglwL/zUl859O/t3ihIZ1BZH6dh12CppaW4fbi/M
Zbv3dW7pkoDmQbqMc28xt3Lc+vgm+LSz8V0ZqKpn2UuoHrCP+OTHXludrHlfleNzbOQfy3H8pGVe
JscuEtobv2Tx9BE/hBonjx5SDw7BV0+rN/ezifHCMDQqXhiQLnYYNjXI11jD3aRhO07noXfxa1Ho
vgXW2Z9U5Xx7ItbCA2oVonEW1PElTT1EUCx2csJLg2Ps8RzdlxZpYB5bgKqc80xlwMxpiBsbw148
TRg2hDbqaALAS5F3SW+IuWmGeTI6T5+e/eiLgd1mNP+287NvbJRvr0cISJ1jzEDmBerPkn/jT1Ji
dHM9erNT7BScjroE8Wn/H8xDq0HH1VPamfJWxfP6biOoQRmH+rwAEYkj681XnQYtHIxAHT3F+GBC
xk31Jyt9l5tbslgr02gJqDCFCOoEFAwv4zSdTKUwtEavygpWreJ2dr4bq8C1lI9KVP11HgK2RuCF
2Z3ko0uMRBnIXeNjYuMNRfU44JIFa+8U5FsQrLVBQZawAcohBsTavBzUaONc07fF5DWg4KXhHcLh
I1J/bb0ry26jNL2SrdJ6fhNscRF3dugE5phPnjWHLISdjAWbIwdPWpr9yfXvdfPYS+VjUd5FWwqd
q8PkWhUZKoficufPKFXLpVxNHrWJk4WYXjpMD91jEB5maWtKr094Rvm/WMvKrCxh1+KjAumF5jmy
pLPw2pDijULcyqLHXZx/o8qIaOBSTGQ0m8mxknr2tFjGfeurhuuALP+wtK1rRLxNL68ReJlcIEKy
RKFCtthdyaAmUxl1s4cKxdHWiw/dO5g99g6HQSACY/EI8hY3A1ftN67+lbTtMrI4bN7sa3z7qiA3
iSzV+U62TvYXuXV1jIlJTPdtesjTrYirYwXXJtTnUGtbgtrjpB5NMxhmz3iGjw6D85TxPj+CazGT
7xi0hadm/pD9XXFTnM6CcmyLZj7Q12XtNomlYaoUKqdxjIdpJB3Qvvv7Y5keHzgTIShA/XTxDZES
SCJLKWRPTrWDAUGq6EC2RHXbcDhHh2aKPK0pDqDF/n6VwqPmqiN5A6awhEIqmHgrk1bLntV373po
CNm5sX8kevf1b2/W12K+YqFeCVB52aMwer+e6hgzSrnfN+2jU/aw24Bl7CcV6xxFO1jNr9sRV1Yn
6oiC3Y4CL3T+pdJ8hthFqySm4uFLos8Zin7KTsU/DW8kK38wu/ukH85BlG1gJFbOUOLSqUIDEqQ0
J9rlrtCMzib7NRQvf5Tsu1kHBR9Nh3H62buOnO/b/GNl5gdliyJ5nfeLsFxFoj8mkqjLsH0JJh2f
I2YYa6Puuxx8UuWXvEr24b3f/SWCli1xGUycsG92fpx27NEOE6yYqqGfIN7/raXrHj1H0pd/8xkh
vXNkI3hDnnQZig5jGxkxoZrpMD873Ax+6vrgzetYccvcp6v3K+DcuR12bTYZAu1GRPgQAFhsyMgZ
+sDA/tSzrQYDwWMIHpkWKprN0XdJ/hdjZIlSdgQjjILYKwP3zXTWcpTMsV2oXmYgaD7gHeECN1Mq
+5BVblQ9SX3iptMWXv76huJQY06FqiwH2/JFVbahOc1xqnqV/NQOpy5pDvn0KeiGjaLQa1J5eUOJ
QGJ8dCexmVgsTYwnYUNbDZOJaWSSuiHGoXn/hXK4pO2qsTr10l7HalENLZfnsyuFzhGB1oL/2I4/
G6N68J0TnqFD1eD4pLhNZJ1QxzqlKoogmmtIW3Smla9/8YMXy7vyUy2qzFr1Rsyt7OJ7qFhuHJWu
2tKCdIz71NiYorXDiusbXIBF/4wXgEiP3qyAIkaI2uwq1SulYwycX43rfX7E61CpjsFUub5V7Owt
UuLaUUVUUMzgi19rg5dRcbgpAbv2rLvQ+OUH6W50ooMwruBhIP8iY3dRtHU7q72vsy0BNPHRF4uC
K4HVTpEbKeXlVa4Y9QDesFPJj2xjV6ZNAaA5TY639/H1e4custDkwhFFIG4Xp8dQVzOmxz5LL84/
YoCHXrSGWk+3Rx58b4cy60ejptVsPOjWZhZMBGV8FeqVOEQuZ9YM66GWqHd5Rf8Ti8GBCJMEIMnF
VmmyXcBX2u9GUve3R7saFgYtnUMeJTAMF2HDvlLLppaoIk4PAkHa4ME6mvCQILEpX5Ds/WxKRzV6
lJP2r5MkuKBvIi8XMH4niZUEhleMFRD9bCBzaeV541he+5z/YU4imkOPdBFFSyMtj/3Q8HCEPqcJ
rnrtn6k6S4W+C3pMCt9XsXXamFPRMV8sVAgH4P3Bn9CwNEVO+mZryrNBr4ct6wWNKx/a6aMaQE+O
T0PxWU6t44DZrLKRQ1zvDd4LJHPingWRu7wPJslIpNlOZi9VY+3QdZF5biSrPt8e2VoUJDJJjWwq
PzwwLwc2hfqsFWE5e+pMQjtFisrzwdzS+r6+ZQCYAxHiBStUOpf3d5E5Jq7ypOw9iI5HKwriwxT5
LSZqtnR2fH34N6P6X7zXk/bN56p9OcmTqpo9U5qzo41RM6tfi+5uz93KqLg3ef1TqYd9dwWEcWY1
9ZNE8fxYM78VhjMdAauSHhh+WLuAMLYwjtdvVvJYnv/UWF8z2gWuwzBDbL2GifQO4sYpb30sHNsW
yRipqHDW/tvR8WB9tXoiVedFvgg2VhLeZMlseXUSY3o87dgBO7BL9Uap9fqevYyzqICG+ZjQMOqJ
k8muNeEHOE5cfR+M4PdsP2jx1la+rrhexltsZZWyrt4GsuXpVvET1NRjGMWz26muagmLyQcJPsHO
6bpn3f86aFsCWWI/XR4kRBdVTRCdPLWW70jLLk0nIc9FmHun/pqCs/m1TH8nkr5xC1zva6obEE0s
sBVCn13M+psdkDZRWEl+YntzHfzI5lpcdP6WbtRqEPD7ML94rkJovwwyBHPcF1iqe7afHdt2Rmk8
2FiFWyEW55OZ5bZZOqlN88fOXUsvc5wSJXMjytpXgW3x34EsZiuv7SaHw2J7mQVjFdHOjCZbZ32y
cbeu4/jz3++st9EW+QgCN7RGfMakGGlzdDq/QwS6/Tg5wSPCyfNGGnJ9aLAS/je2ZaELFyho1wUf
yUmzaGePOKOqtPXcpGiHjUX3Whtfrm5KGDyaUFyCdLE4M/S5wXFeq2xvmiB/B+beb5unBmUpaNH7
ub932u6U9PVZV7udfJ9MqRt1ykkpum9O7H8pMTe3fjuJ72rzSVN4/FDwDxPlOdNMvEb3llLuWQ2n
yb8LChyfk56U9MPtb3O9ErDY4NyjPccfaAFdLum5jvRpAifjzeM4u3gLHwd134573T/nur11xq5g
TvD0QFOFkohQ41nyNHWceAALJhrJ9z+xcxdTESk+NrQYwhqP8aibdv7Y/tGkd2EmHNU3FdGut5ew
3+BrkbZRHTEWh28jKSSQUql5vRNrezpqmqvH8hbCY+VlA+gBtz+g4mCruVUuZzWoJKliak2v0ko3
b/a6dOAFZb2ox6b+NDznYb3xlrq+min+O0KaU6aPS2/tMqBTGFUSoCPrab0iU4Kp/ikzik5y8lWq
nH4j7X1tC18ue2EHQ7mHm5k0cPmI1rtkVorIBDkE9LnKZ/pzan4CvsFr0VF/AIHCaDqyWxf/93Pm
sy/aNjkZJQK00VlTcQtJ67S+15V+up9q48ftJb0kzpJAIpTIbhSZF9/5dRG+uQvsTkGW2A8tL7CV
h0EyH+vW/5iYlVs4LyrPINOe92bT3fkAv5D+y3TsjO8bxT4o/bMabhy1SzbD//0agIUIePDmXGqZ
DtI4ONC+LE99wYfWsiPX/OrsaDXgFG50P6KfyrBz3lndRrJ2tbHJoAFXMN/crhYGOpcrojMTFb/w
xPEwEj5M4Zci03ZS8c6aP41bNZWrjEaEImGiP01Hl8fjZagRFGOWx60DbsI8NMXHdpRcCQd0HEWC
4ou+cWJdLfVFtMXe0pQ+KDlPHS83/7RT42JJ5pr2V3zNN77c1UVCILhl8OEV/C1pwVwOS6nNSUqh
9HipOcGXw0U5/OZ01r+IQj2KJr8DFRX40GUUOe70uJRin6S6Rjt/r+Q/tOzH7R1xdeoJm1MYEXDj
SY30paWfOmPfI5eB5Blm1uwHo5BcbVC3qCTXpx50JOS5LHhyvMJ5sl4OBWWZWsJLT/Lk+jGmZTcZ
htsk38wMi6zc1f29WgLG2GJ3XS90Kuvo14A2Q8AGCO9l1NqppMgoteAZe1K3n385LaJu3Q9L+WJE
f10hFb5DVA6F2IZK03CRAFZxH4N+nsPnIf89Rsonu3uSk24PYMKlBbAf9I1N/MoZuzhpRSxqKvyv
AUVC0rkcXFeHTT0XXfSss6ey5nu3S+TnConeaMAAYn5sjZ9DAXqi+9BYhps5tRtJ7UPXqqdINBu+
9NqTVWb8RYoJH7V4faM5tTL5QGAoE4g7nVfTYvJnvEx8JxqiZ9t/xPqbMotxlJrfpf9F6rbkdtSr
lwwoDT6iwQqje8PNejkZoHz/H2fntSO1um3hJ7LkHG7tip2qiqZhwY3VJOec/fTnM+emyy6VxUZI
LLFET/95hjHH6Do3V4JT2r6G6Te3exuHp0FrbVevtp20H7VfBX1iuOWxk6U/0/JEZ5yqfm1zxa41
aBMUaVJqBmvrrfWEL08YPgX7nicYGNKCuUusq3AYEiU8SQHQuYpWOTvuXWvllf+LCZttB7Y4h5l8
OXBDfbYdxsElXagW0UmTPXugyS8Wo+Pk5uYStHHCuc6KY5OLG+OrC7c88bgM/78O5irxKADFX8UE
mB1eKloHQ7ir/wL7ersBa5MEa+dykbaaULSqxuVpTvyHc3wNCB7X8AcxOjW+U6WvalbuCl7bTv/R
yN3BTSxbWcmC3NiMqErg+lO+EGHVm21GP5WleESY6VRaD375WWrOgfdQV0+AJ1cu7aUfS/Vg+oWm
jsng5m1zvpcUSSG66cnP2h0QOjuIkHthpJ2s2TmK7YSibEN3Ew1fJDd9Lvr2nwfL3ALRpJABgo+U
2fVhaILIyDu30F4EwXKCYdhCSBqTTZDkeG/+8ymfWk+mShRnHO9ydvA8fYjQCgt4P1Kt3gWJgH58
r8lPbibRuqBWKqKHSrWy2ZerORk1KSjCQICzPjMKCcaYBGYkvAQ0CzqD6nemk1qetB1jUKAihN5O
DbT9y/2nctoj1ycMVAv0lpSkOc60FF1Pq5TprZTLvUAeAaZJJ80DTXcIOM2SGz6rXLsaXIsaXCBW
4hZQRSKvDPvG1iJ7D/6dVBSIsEU/ClmORJW6kS9wPT+z+1iGN0Nq/aeUBDPKGhzUNk5SyJ1My06T
6EuS6OUB90vea3Vuruz0pRMECSYuEAwNtNoBeryej84P0pR+9fjki720TQUUXbFJYTlv1upBN0zB
VoqMIKVrMqdz/H/akbcsfSs6Vb2i0O0OLKsvaXso+sFYmeS5lAgxAYosEM3QZguznjzP5KDl1ylB
Eyan3CSlSH+BWVQ2WUynfdTxVbg35P6Nc/zEJdIOm7Q0Dqgd7fNqZyDFXZb9bkiKH1VaOPLKWVvG
CxN5M74F1HLU0YF1Xc+4pLSx79dJchJda4tyrx1I+3ZINm4OJvq7VDaOoe2UEfr3fW08xonwzytO
y+nEt8XlBlv1/GLhdlVreWoyc8UHNYXmyJrkMvb3j9nSV5zQxmQcWAcgGJANXI9SU4Wm8aArO41m
ezSLzhbdY95v3sLnIB5sQXuRlTXnbXGhzExO++9DWOipzdSmKKT4UuqDr8pOU12sPiR9faJYu1sZ
4MIjmKzRHAi4lA4bnsBra7hjVWv1ZXaqOkIhX2qzbSinl6bN30t1qHY8VsFj2AYNPCPJsFGGKnwA
JFPTTmRlm9wNhXc/RVnn/mfdmgNysVQkxClUmzM5ea0y1EM7ZCeUtNhFgeEfx7o1wL+G3/0uLraj
OsQrcJvljcZUUDVQaGYGm00/6PVUlGaoV12lZ6e0M2pHq1T56Kkw4RVdAg1ZWXkH0/N4vQRB2OhR
4j7qqfAtk4zi2BW1+ef+DCzLhdPX8BUQbCC1TS3j+mtysY8Uo1DR7hqzQyFB7nspB6Qp2woCpMCO
9IfG2sX+ptBWEv83534KVLjTIfiYC7dZwcA2Gb38JDb1W9UMUP8XSujI2qjuw1Q0bL0b0x/3R7u4
Uxmsxc09vd4kh+ZNvpoABEoYx+wUkOgDGR8KkIY1AoQiRri9b+rWhqdYSOJlSo3TJHo9rzrNdDg9
Un4y3O+K/KZbb/d//o3po+Q0QaWJwSgqyNc/P5BHvYtjIz+p8Ssc5ZJ28d+95PO49gxN33nlARDa
fbSjXNvppFLzY0vJT5p1Msxj1iLo4fTVp+FV0DZSvXJP3Ji1qXGBV51XaIocrq2ZljDgSQw59+C7
En5u1qqqC3+G0Xz8+bNLrwjHMNJMfr6sb5AhsLs/BV6E6L3KMaLgfbG5v0i3Jg+8EjkgWjFxHGYp
AEswzTQg6XmK5ZI208/68BC5f9ziKBWOriEM5q2hsm5NIKRDIt4p2tiwP1xPYOWLeZSabAv6BoRt
EnmZHQ0k+e6Pa82Kfm1FJhVEGwZWzPTRF7ytqqwRrNyyQIVskunkPVxAZ1tXLrOqyoqTB/VjnT74
8uH+EKZPnO/rjwZmS4Nw9mBFwWRA3/nmsxRf4E2xe2Pltr81jgmGTslvCo7mYPu+1occD7Y4mWbl
SMlzuuq83RgIu4saLfRW1BAWRwYWtKTqjfLUC/VBjMRpve3U/9OuapUt0y8ALj6amm2uOKWIQYqj
PBnNg4HEu2rrx24T4R0qxk4MzpJ8aAen3/YHq3oLfHUr24hhdU7ZbDRpR143WUOr37gFccsm3wml
OYDxs1s2TJq6C3OjOind4IjtH918DHAfpBD5ze5yf8dMo5vtGPpCiIKoK0iUMma+fy/qcZEneX1q
lFpwSO34uExhfIhDamr/bootA+OUOeW55qnDTm9J5ftVfRo7yVHlZykkzhv2943c2Di0hk2OD70u
HLFpbj84gNgdoLyv61PisogJ5IBR9G5kwwMSGCtv/S2fR+Us4wKSGZ/W6tpW2FXcF3JTn/zaf5Qq
WMjZMOqrYrwa0cROGu4iSXdcOIyga9v7sbv717HSXgiyjr4GkFjUoK7tq4kWpalWVCc+BBDd71j+
7AqbXqlW5nS5RwhTgNNBIULIzG65ttM0oAliTa9OkhA7YZrZWSnvhWwt4bJ8xiaWPnw2QmIkIOZo
yhqaYzltx/qUqqHdSZ+z8KiPzqBYdobOY6Ee78/ejfAEdgbiQyJEnG7CsOthSfWQlR7N0Sc9/TmE
7WYwHsvim2Q8t+4mCMxj6Kp2Hf66b/XGIK+MTlfrh/0JM4RSd5FS46zpXwR0qGF7rxyx+Vw6Y4Fm
yX1rN1YORaKp758/SKfO/Bw3isuk9FSseZmjto9TMOvmK9tjWv7rK4Qur6m+jM9NclSbbQ8pTvJ8
yNz6FOf0YtIf3ZFBcWFhKy7uqtD88nxjjFoXZcmp2WuOP6whG1fMoGtOQ5j+GmneDyn7lyMiQajn
/fPkgSCbwF3UsXGxZ4+p1IlhXitic6rVN8srfoxW9L33/r12CCwaOCWZKMJIjtds+hpNj+FwKppT
Fz674UlTvNdS2wrCg17+0TuapT0S+5aEBEriWEr2KfVWnIZll+T0BSQhUNhAx4xJvd6To+giXdNk
zckyY9vIkDJVbN97lFEt1c5Q0oxx6pQG9FQoMZ1rIt3celrDEN04F1ffMLtLZTlzEWJpGw4/CZH6
qVHiJ7OuDlVZAJ0ev43iWsh642zQKqgTslJBNWiLvB511shVB36vOcnDwR9+p0jc5GuKIrfumCsj
s+Pepobmm1HfnOIO1QWAN5LTa7T5ip+Ufo8WZKl/DV7vb9tbJ4Ta1bSnKN4vEddymOiJhMlaDRyl
OKnprk+/utpaEvOmHR3gw9+YH2/wev5G3fKhYlKaUxBa7x3S1aaPSHn4dVDXevZvPLRsUH3SI6Ba
S2vx7CSObSiNYo4pK8yegui5btJtQWcnictNFxtbeHbsuulsqXWhmejfxLT6N8GlSSHo6gtmb4VQ
9SVik3xB3JbnUK7fNH9tPm/uxw+DnG2VJjStLqXoffLkbFtJvm0hOPGPwlGLcUwf8eH5UVw/QCBL
5fqU000rbY1ubRjLtOs0VXD1gL4Ha8R/X5toukDsQ8OabhP1c1w8Bx7tqk7gO3kNCbVy1GL9IQ0c
FXgzkOeXyNSePGSltb46wrps52oLXc9gawo76h9JxP5/+B++bTbHccF72JkMv9jmNWyr3kW/SNEb
fRd2r5+HUl7zMaZ9MX8bAe2Q/wRJCKfmbL79KmoqRfDaU1N/Egcqk1bw7AZTiVx+HvtPKQmbccyf
E7Hal5p46P18rY3y1jHlaUGTB3gm79ls5+oQMQy6PHYnoSttxdtXcmcr5U91TQ7y1vadVPwmejaF
lPJspGlF+3JkSR0PGJFafsx/jMWw4s7ceiRQl6WXli5vsimzR0KJkCKWjbA/FWOxDcUnQ9729bnv
3U3eb7XN/Xv0lltDcw8oYXxE8uSzV7EUKEnESdTjHv72o51hUF/+T8+OeIr3DU1fPd8jHw3NRpVY
jQDrWdKfhKh1Oj/cazQQcZsVdfrYhoZdRNFeHFaMLsvME4qHpizKqNQuKQBdH9OuLaws0xmekcE9
HFROapaHRqw/02+3caMfavotre0iqE4BHSyhau516VsevGdC+10PzP0Io4JeorwrxU6uuLui+2U1
r3WRgF5I9vdnaDqWsxkC6UV0QCUUZ2y+h2Fj7SuK7sxQKB8LQ3g1++xw38QSUMZ8fLQxcwckzfcj
KiL9KREPTbbR/9Ms5LK21hA7Sfyj3iY/A7rlfsNR0bs//cJuV7zNGzlrPoBGWfQ2ITFavNtGGUjw
+hb9aez9jes2303lRdfq5yQ7+aNpV8C2s+YPqLetMWorE3zrhdU0ShmECGC8FhmduNEaFQGy4RQ3
VufI5nAQe6plmqC4n4Wg/SEq0AF4tbAPCrnY+iJ8hI0RQkUodSsLceOMI1I1FS7IkmkUCa/3ZSvg
ENdJyJeo4rci+y1azRk5K6cTALB/F601nOONe2vqKJroCKGYW0QvsJFpale3w0k2ckfy+oOaI7/c
OehI26MPS5H3ALZiyN8T9WtZWKfyvfHcB9jPV1gXbm5AoGGQEJP4noZ+PXAzrRAHr8bhVKenEB6L
xrdl5dFo96axHWo4wq19DnUAYm8IsUa2GOxEqKKk36nmrW3FG68WPSDU7aidQAQ5ryC1IA29RhyG
U5U9NrkT/s43VmuPIF9e5HZrPI/mf4a30il+cwv+VQyjKknpZC4L4gojOmh1Mp5yI9/2KBj7zaEo
bBGNPDsE3WKScpDtyIPDWBH3rmGtBcs3VgAc5cR8oXDXkNicXYl6kPWloSnjqQi/QjL0VL0zRY9F
iO580RW27+aOIDo5EkW1jYaP11S25P1q0/SXH/24fx0tbzwYU8BPQ0HEOiz8BlMZmrGRxfHU9OCZ
9GI80iD8z/QlU38PdeipCD1pPc2ebKQtNKWsS/E0qVtkhmzTQf4nbj//+1DoJWJGwQfxks7iWzPs
jE4TCvGkD8NjB8G1rSTmShbzRpxFXxnvGfEIvencodeHRyihN6C/QTz5zYPbH3TpIRCe6/AFNnN7
xKdSLPQ71LU2n1urBIMzhZCJyhv9gGurch7KgeFi1dPLwYbpJtrCCLoGZLhpBawAW28SjJwDwkzX
95SiUMWTJA4AFYrMtpR4xVFdszFbpNFKY7GONWyo47YdnqNsjYJ16YcC4fwwitn15keGFnPziaeM
WSojdw8+45V/8Z77wfb+jlte6ZMM8FSAJcsskyi6XhY/DGSj1BJxqlJGLvJlxXMmjc59I8sZI7BX
CUhhYSA5ZMx2nOFXrYQV+eTBJ1qX+7hdo85bDoMfzZNMXogqG8mu62Gg8SFUYYUOtTiCK4jLbQem
PaGEfX8gy4XB6SA2mWo5XPbqLI7vSxJdWT2qpyGniV081mNgj9pDEK0VXW8Y4nCCUZ46JvHgZ4YM
AUnhLpLUU1oXu1APzrlr/lEqcK918vX+mG4sDvGOQgkAjRt5wXJAqJMmYxoZJx4V20ffjZvtvoUb
7ho1fvBb5N4pnAA0uF6delC1dKwz82QoTp881cVwqVyJa7Sz7CpsUgCrwrsWdDC4989WQk70/gcs
Z5NqKFcC0NzpWM0LHQHAfzTJAuvkV88NLPtF+ayXJXzlK1ilNTuzc9sPrVf5rW+dBD903CC0W3BJ
snVs4x/3B7R0/KYBQbnPbFKLmsMY+kGUy6GNrFNuPQ/yAzG17cKr1aTvqJIcacH6dN/essNl2h5T
rAqgFDz7nFE807U0oqVcOGl+rdqRfKikBzHrzqUp0pbUOhld9KVFl9SzNV6AKtqV8CvvFN58+qWB
+6xJUN6YAKrqqOdSUtJ48mc7SoGnbqr0+GcjEzaj8B41yqEUim3gQtALm3+9CgNbrC2G6ErgzcTr
maQQr/ewqXWeK3vFxFL7ag0Q8QpeWW9aQ/jTdWtNj7dtTXcMri0LPIuv6rIpUe7o9JfG1IaHoKre
zKqJ7bIojV2oKfHu/upOk3UVMk5NxQAMwdnh0ll/EXgfEl1lriA5X2qQHbabvIGaUt+3Zfuq6u4X
HZr4FWuLEH7qjZnwpDw2k8DG7MXx8lytK/qkXxrjP9342hbeo1batYFEUkjWRTUdtVmb0OUIsYnz
wYmhaoDvc714celmZBXo7yzbEWqqoj5zt+/L1i3sJB40R7MAqN+f1OWRmcbJqZnA6UB05kpaXZRK
eRPV5ktRwgeHzUNm6NU+80TpQKHyUWnc8MmPhHofZem3jHDdgVYktzV/1F8zq/heIN1E4ds9ufoY
b4p2laBi8WiqFDDohprWHWad+bVodIIVIBpivoRCbXsJpBhek9Aol6xk2ZcQzsnQpHxJfojmiPlU
JILUql7swej4zHi/jPUe8ro232j1G3BaO3hV/gxH0mFqvRasLx43LE/MH8RmdPuwBa4Xviot1W+b
HDLHMO52UknTAx0D5opH+BedeX2CJuA5xLFsaKqH8xOkWV7ulrFqvRgiugeD13D3S75q/WfIY/Wj
qBMuzaHzrP9GeiQLu3GDyLMF7pp81w8dvbFN4BvxwR+zdp+UZrfGB3trGjSTiA1KKABpc+fb9Cox
aSaK8HL0xic41DPbl4duv7Llb5hBb3ByuwFv0Ts7O9p6RidkJbvuC6iC/HHESbZsqYwo1zZubuuj
nu0jYzC3atRpL5IClCzVc8+pu6TZCmZobPNGjrdWEq2xDy3uHDBEQIggcAPHSWV+9lxURZ9HYhgl
p0SW44sa+NLeQxrn4npS5fgBfRKgimGRMhH0TAV6M+9PzOKg/TWPLgu6NUzLYvr9JhCbHL050UiQ
RG7FYBuNbkCyrFjDwyyeDkQK6W4kJKekJUOAeb3hhyKIIaMw/TMkw92vOMHhbgOpPAxVLAK99Zv3
+0NbRpOTKiKTOyEdievmvRCRnmpNHHjBWa9+qv3nToo3ECbtkAKSIf73i50rOIK6xoSxeP9RtOTK
YpMBICX7NVvQDqWAnDgTq8Zj0X0qhE8ROFKNdJ+TQJZ/f4w35vTK2Myt83zUB4rIDM6popYHuZC9
XTnW6jbSK/Qgh1RaCZemj7+6TXj2J0cDgR1osLlRrtdQkMKqbuhqOicaiZw0Ql2npUNW1X5ASvUj
8j1z5Um+tYg4U8YEA6ayjFbhtUWpqFRInJMYYlFvD8jaSL1HyQv2WbTNPNeJKa81innIJfN/GOpH
w7MboxOiWmX3xOdyeBGsclMfyNAJ+a701+ohiyuASf1gab5PoXePeyMSorOYRhutfwzjU9FDpHKm
pGBDUqmH+faft82VxdlRlBtVFYomjs9K8CSNri2O57eh6v99c5IFRYOONLBBFDebQUNA2kMO5OSs
liRh22CfBF+UpHsZ5Wpzfzw3dgm3O6xSUw85zs0cWmqWoVWPcoSoVGbAkKE5zGHQO3C0h0l4kCQn
zWpbC0Gy3ze8PH9A4UB9/G3axV+Znp0P/qkV13AxiBLN2v2rD0lLnB6SxnOGr/fNLLOqoI4/2pl5
iV2ZBXJnjNip6u9F7wyjXZFRtnayv62ToxSjKyjupSA+6Kt8LcvtOdmmFEg2hiKTOBtj6aMxKY5F
dm6riyfGG2l8TqtdEWyC7gUxBaCWK2/SzdX8aHGa9Q+zmoZZbSJan50F6VxpEKJV3r53n0LrEQEM
0oP0U5414ef9OV7e29fDnN3byRQi102VnaVa2AiRxUlUnaQ8SiJsxmPpoALz7b7FxduLM0JlnS07
JW7hab4eZp3kacvDnJ1LFLRbSUA5ST4k6VpFYjrM13c2Pg+Lh+IFOQ4g5tdmXK9Pwen5xVlwK88h
VdxuOtRhbEWplG1d8HdVH4mbrEdHJlb65Cvw48SpPCM/3h/vjcNCRWhSx8KhxxWdL+vgBjydWn4O
1I6gYZJueQCPOSlirli6MbOEqNTfNF5aArrZzGY5hS5yNfk5awY7FftzCbQkBIp7f0ALp3J6lMi4
k3PDOV5SeahJpI1tUpzNNG53hS/C19eMxe6+lVuHn04Nqlrwd5ApUmYH0O+8ocnMqjgPQnaMwi9F
SdqifEiE1k7L3jY09G3bY587qSC8eWVwvm//xvm/Mj+bzMofi6gMhuJM2XGnud0DvZ6X8FEIhm+S
YL4P8bgvvH8/GlNzyiTSQvkKrv3rPdvKRu8nrVSc3VrbNX3ttEiSI9q9uT+0G2cesN6UYcZjQ7JF
vjZj+oHWUcctzppxlIuSLqvPUgqj5FMWn2j4WsHb39qVH63ND+JIGsfK1eLsC5TfCrWwhdrcDbn+
6/6olk7aJOTHozt1qoDomt1kXtMkka+V5bmv0vqiZqH+pckiy6G2A0F6JufbUArdFXdpmUnlMFCx
4bTRGbHkPzBi8m+FmpRnLfQPYs3hLmxN+knCLVI+QS+Bk9+M6V6I1yh8biziRHuow1ZECh8oxPUi
SpR4zZy2/vOoZYhCmJ/bwsw2fRpdNLpbgto0HEugXnV/kpdnf8oYIw/OcMnfzttSI4q4SSxU1Xkw
SirOUux/qXQ9vNy3cuMpnDRfcG40QmTyibOznxaJKASJyuCSITpU/qA/aIUVbBRB8+glF6tPWdH1
X0KhMTeF3gi7iCDssPIRyxeEjyBJQcwGFeqCOkKPzDqKJas6K2Uh24i7kfgprXcJwq7jOIAMM9qp
AdbVEieLm2wbe6VFSjBc64u5NeekrHg2AbETEcyOa1bB2EnkXp0bwuEtxff6MIbJmlD5mpXZMW3N
kkpGQIYLJq5ui+8Oa8hQ1dv7k7o8pMwp7evWxMJP3WFmxaWTrAoS5lRqikeldkO4CPSfoezvPc/T
HF9vViASy9sHgxxRTALCBJtwfUzkIkgUwcKgJg4ItfnSTxmF3Eltz9jcH9rynSc4ROGTDsCJVmve
aECazaAppKzPVfmr7b8ozXuRvJXur/tWbkzglZXpWvjoJJJ+7JUiq8/kj6A9hrva9tFdgi4HPrJU
jUBcp8Zax/XilsMfoVQ4VdxR16DjaD6LdZ6OfWGCHjWRAJTps0d+q/vttnSHVhfD/z0M1RF4d7ay
etPP/ejEze3OHuGhpHnDarTyDOChc/K8KEkP++rKJT7fI3Mrs6t07PI+Jl9Zni39C+rr9fDWh1/u
L9vcm/hrYppCPFHy3XOn11MpF8aVV52N6LtcoWwHSg5huS1IcTgaAa6rmo0I1cpt/VcP7Xr+KCQC
ksOVYFPSNn+9W/LYl/3Ek+qzFZNk2ImpKhZ2lQ7iQ9lCxG+PQgTBmYgqte0LXQZpfCDRa5H2hr4V
5LTynbopIWOCT0b7Y1VQhTmdl6Bn7GfCj0bN5fjgFpVBhYCnNwaTK0rDJm8rcTzIegxsQcn1CuB4
2oy/k3TF3Z0fBbIiV4Ob3SUDIheu61I6QLJX+5l2/jE09U0haRtdtVa8wfnhxhbAtkm4gOTWBIe9
nkiCI0+v47E9K0Mb7gVqA/to8B/B3YcHdyjTtbfnxtim88YTSMJpAoxe2wvyrFOSOO7OdIzIz0FS
C2/VkBhHPejQ8xRaBC/hCI6A9FSto0S5sMlzBVIzPWwdqmWyk43yIcxzydEEQT6GGMMlSqq175zK
+LMNNjH96HT74f1QRbr+Tk8Y1B6Vk+4cNq5l63L2qFll9Q0hzPIpVkLF7km6bAs9C47g46WHEv7k
FcDX8mhN2JmpFgp4htdvtsfTLlXyLJO7c9Cp3QM5gxeBls7/1DKvt4HQZ6cmcN8MT3mR8naNLvLv
ui/GD78O0Pcp2pyjrmJ5iGNUUfpz6MnFqYzdfqfJykBtwR8dfAdxFyl0wTSS0D5ZIwJIetIiKVlY
+RYZ2u49jMP0JaoV2Qk7Ad6nWOuIwhGkUPrKsKMOORUkD7ll89J4QMOjeAzzNnqBV6dzakt1bYIj
2MsyV3N0cfikB6O1a8XWOwit/lpmRevUg7gV8NvsLqlh5U/TbCUcvPE4UKqDnw0eu8n3nmdKUi8q
Y18M+rNv/WgyeeMNaAP5X5AVOJiRfO5dsCzyDgftlS+8f63eOCZXpmfvAxVE6LIH9JdSWXvRIve1
1KX/eit6qdqHSOjClft04ZdyDUx12anDj3Ip5eDr7V7lkKr0YtyfpTBEgkDdhLDFgfxzYlmxM6F2
lDo7CjkYA29Nt3hR0prbnubiw8uvpm1jlEban1tjQG2hoOFglDdtvG+E98Q1HNlyN0NKd69aRfsu
2Bmi6QAFVeI14NitSf8bdUBzBmJ+XqW0QnFsi75kvcPGpvFKxAtoUSQYqj+U41fe5qUHAMESNy7N
chPge34RGoNVKVU7csBCgcKUq0kHrbTKf99H8AdNuRNUtg1c/uu5NRU/sczQ7M96ol1aH6UklV6c
X6pFp/vb/S27KEOzjlRooIsidUK9ZM6YlxleTdFGH85BXRwCX7NL80sxHFUaDoZOsCVrfNAq65Qi
ceJTlGSsg+XbmXGojJ8pgNa0jPf3P2np/8A4C4gCQgSUqtA7uh790JeulhfBePZclaix6Svo2OL6
IRhwAO6bWi4npjAyDV7jLZ0dIAu1ISUdk/EcTWIxAU751s2UdHPfyqKNh9cIcdmpCV2kOYAs1fWI
slZLBS8opXPktfU2joP6mItqZuem2u27QZAvA1Vd2AY9b+cVirHRO9XYQNtmbrR2bBF0do2nyMrS
necnxXOdxdLeEDvD8csGcRtfapSLBUPcirsrLd8yEhhcLRoJUiit5n0obR4PZmuGynnwkg2ZBHXr
owr8R21sPd9phl0OTmijuULrbbCBuSf9b5zOXWnna0m+G3uCEhsxCxcebGNzIsmxyURPl1LlXOOh
pvkXlJFKaw0FsvSq/rIQT0hBFmrBFghLVetXYaKcy+gN5pZdOFTbuMMX9df8lMkXvH6nJ0uTEsYE
OyE5er0hAgUO7FrPlHP8TRcOxrbYD+E+LXdkhYSHMXO6gybZyRrf343dTiYPlsEJxwmmY3awwi5g
OYNRO5ea/jAUg+poWmRt72/2GyvFjTWp+ExgB1gDroemyF2g9lFpnmupLTdGVMf2UJZPYx2siefd
tMTRotwEDQLZ+2tLqtzGcu/J5jnUhGCjGUG9URs12VgZre73B3Vj5nCyoROlFY8//h6UD4+dqFR1
4oeGeRYKFcFqklLI7vRr0gM3BzTdepAPAUSaWzGESqnzXjDPSaWUxxZ/LeC+bcKvNdzEl/sjWtjC
Q4QQBFNsBnA3s5vPELw8zoPYOleymF0i18uUnSCbPYea/qA1McVFW/S06WgEIG0+NYfgll2vVUAD
jJkbhoBXHNsWvNeW+91QOjS69l2T2Eo0nodipzYtfVCF7ZXunr/atgIqON4KCHOxlnzKpGzKFmUh
iRKuP0VCtTWo2ti7DBk90WNV/olGb43nddH/wIBhfoQYDkyNBpRtBjg26iZL6BHyL0PwlTN51NST
8B8yqmkFy0k87hT1qEWfc/8l9QZHLp89WXzsdac0rd39hV5canwIWGQmHm8YOORsoUUpqaqQa+1S
q+HBD2IA42Wd02ZmpHYUKCsH5YY1Ym9+E3xQp5xXSQRXEmIab8NL0Y42iCNQTu1GRJ8z3v7zsFQe
gynfzFUMZ+r1KnJ75VFTuuHFNIXHcewOVjL+CM3IMby1Ltyli6SYQMcnjI4CPwgkm9e2tCRWTTrm
wksQ+uc+/5aMe7F9beJ92//QcE5E3Q4lmNDBeo/kT4CvkS62S4QSw9+6EK/E/gu0HFuLoJ+1nKBy
kObPNnCaNNJQiW10GXA4ULcPU8W2rC63885/sNAm/tRPEn+yRQYzlDKa7LTIP3at1j0ylb7jadVa
U+Gtb9IlAJRTq8/EnzbbZTQQoRPWq9HF7eLPKN2cIrPZDmJry5+zUnGUbJ9SYsRjaU3RhzhytOM1
13wZDU0cNSRFROoPU9/d7MjBsBr7NUT5l0x/JGx6CaNLEe199ZgZx0pmGwoU5sVoJQhbXqSAfaes
CL1+YBj/ftWHpwFWEM8kko8u+Gx2MNGe5n8afw0rcuPSmrQ3SbmDpuLOno2t9T2x1MBuXQLJ7J0i
FQl1WlPY3D9Ut3Y6mtncjNQZqBHPJUbz0FBdzeziiysnKO3tSo1Url8fU22vCCmcDoMTt3SfZ70t
1cGmNB/b+Bfwr00JSEYVnhM3Wjnni7oru51ONl756bLm42Yj130t19waVF7sx6+Wax7brPypdTst
tX4WeesMrmsLA+Lfv9GwqaNhd39Kbk08DuFEBjiVJ+e8RILQpXqb+ckl7QEmSv0w7DQPcrb7Vm5c
m/R6T7AZhD54kmbPYxiqaScldXJJ2thRiuA4jJ/HJHwVkv9pPOAQyBaAyMObvr7LWupYra/qTGea
ofx2rL1+ZRPdOhDkvWhdp7DCWCbf98OBCKSxU+QgSC4lUGan6vSfbt/A3Sika009t048mDSaYJg8
XoL5IxvFAGKaIk8vw16EFKHTd9Fw6PWLG3xq5LMwfC7Efz/ttHACaGB44Ebm7BmGYo5JAl73ErUQ
VwdNK9iWoBxF+e3+hlhEXpxyEdoyYtOJ6tCcueq5lXlDpobpRVU+10e4okWSWNZb3TyF5adSLlaG
tcihzMzN9p9bhsYYD2l6EbWM9vxBaTdNXv8Ohh5N0dYqHxTTWxPzvrHnp6ot9wzYAiijZs+Y3laS
K43YDKXfYxPvNDV3tPESrMIlp+f5KthicODrOVc4C/Dhz57v3HUTQY2r9OIFTh1aOwmh3Tf6UVIi
V5Fw8v7KqTf2P+b4DQ03fNrzYN9NzRDu7SS7hPHoPSmBGmzdOmrPcpX2G3E0q33nif2m9qhblbms
7opSlh1D0KFN9qJ+p5IwdTIN7YdSUKodPPwKTauq5fRhrh+Lvhcnylt/I3e6Zod+mD2KSSUdLLeD
WchDvCDV62ZXcl/tAqsftnk+RMcyzMOnqgg0uwXO/BZLo+G4TAqAtY5L3PPTTxHy1fsyQQqvbSg8
CUW98QTZfyCdmj/IpFRP1VjCLm00zUrC59YCKRRgaVAH1Qpl2fWNUcq8NvzP7DKoFHMUV0p3wlTb
0QzSmn0SS7u2NMo3K27W9v0yWczeUMEMwelBiZRuumvT/mgpVaISATW0QKuS00r/R9qZ7chtNFH6
iQhwX27JWnqX2FLLlm4IWba4L8mdfPr5qME/7mIRRcgDGLAAAYrKZGRkZMSJc9SzPd8PsT8a57RO
DkJerrvq1Ofd/W1H2TpzzFZwo2GXR9Fq1S1jqCGAhdKv4292/zrA9Ok8pBlVIXb5tqmtaPLe1Cro
q0anlmgOln4gTlr6VnyQdcm1gj/thdCy/6vd47TcOtrv7S1H5N0VUEn2bIs2Kf3BthlV+dLHlW8t
183Otbl11Cj10yukybuUUy7tlGiJgixxCl+osX7f2zHVfhtxsSFr//kPOwjrG+8naCRRir20FPR5
mRU5O6j3T+VoeDZNUzOJYE/6QWn1D5BKzV717bpbim+STzKSQc7HQNlqdZLTk3j2EgEyOigVKuSR
a9ffY/3zoHaukSXHML+zjfRkl14ZRIeBhDtxjTtepW4qPYSdR5atxofWeZrk7MHsEa4wgBrYn39/
a6hXkP3zKbSrJ5/VzXYcGGnpF63tVbN5aqr0MFP0l+zhVAXiKIvoC1F559tvBQ24IuHJI3GCh3z1
RbqqLOpaJcwatVYTNGFBUrLh2TaB4GmzWh+ZkUZQLsuHncO0dW7fG16d25EOQCE1JdFqLD7NZudO
ylMlqsMY/5mlf9/e2z1bq4Nri1yJtKQqfRtQetPnXlT8jJ0fZvY5cV5vm9qKEQxHo7GsMYPLBN6l
h6caTXGzr0s/CmK3Eh9K5jTTD7KdHFUnfhmyZ7n+7fIyDo5YLq3sBXFKInBpciEBqMwurfxZsRoo
esRdYeS5q2hC9zJUPh+d3kCYNZ2lczTO410bReVJOAX0ANoME5sZ/z0PTndohN7e2Uqf3RVB1d+p
3LOBEuWH2xu0FdTgFKF+T3eay2q1QaibBtTHuCqC0ekZzcnzeztjWjAspdAdo/q3Eae8fDj2S5Uf
slCKKquXz5xlSNIGeeVrdnNShk9p/jUz7oMAiokPNPy78ntvh4fKBoK+Uxy8IjT6ZXoZRVrQyqiw
XR2uwpk4UpXfztUxSB95339qNcfTY/so1O5Tl/4NEYQ5Poz1q8g61/k4Z4+TkXmM95EVD4+RfJZS
JCCGhz7LoMl8CBM3l/bYHLYeh/yLlFupo1NMXw83RPrYOI488jv7sD9H9chTNWPQAOWA2UtqNXuI
iNbuqI7irjWM6UVNpvwca51zoHGi7tGuLC6wzjQtTg8TEEt1dV3W1zuhdKlUVb5ehUeh3DVosof3
hfVQSN78qlkTIiQv6Y/bfnndXVr8BGC5Sq+GOX1t7ZjGMLWzXVS+HCsn4Mgls9fh31lUuXZo/FNX
Y+6J0f6WFqe0QArYDp+HYfCGaubOkv4MIebRRXhXST8bLXXtXU6ErcACaRryU7zRGEVf/bwKTn1T
HrvKH6rhG/mV40kNU9i6nbf3asWEv5ba4HZ6ST9KXdmcbu/Orz1ffxOw/ZSkoH5ZJGoug0xrd4Vk
F6KCm26GNE6MOZWyxA67rw5Z+tMgzGDB488IxODdd30voMtxeq25b5NErdzJCqtHWW/CP6qioyGK
Q/VPo6pXw9I9gVw019KvO795y49+wWiJNuDN1y1tM5FDUekyfqROD6WBLrsI3KQgUxvCY/5JMx+j
wJtr3YMmZeda3cyIuVLRaZdlGFvXbOFtOqZW4qiVb+Y/reA5shfW5des+jrXtkcH9uiYrmI3L85e
0nidzOG9C2/pwsTAslcxR2SNKKwcN45tL4PiwYr+znfx0XtGVleOPWYO1VBiquqHc+n2n5vgORxs
t6+rQ5Lc5dmb9tUynlLKhEBhDmXFG2jn2lvu7EuHJEcCqEDRGmQ95YtLhxSGCPR2Gip/1LOTlvef
e3mPgWajMMK7AvJZKkoIVuD9lzYgGpX7sc6Fr0yRl4Jxz9DDBaR+H+dPUQj1kjV5Qv5SBjtr29pe
Sj8LOk0jYV3zTuWlZiNkWQi/MRwS5KgLPMnQBMNg4R5KcnuN3FFED971/PjLNdaj1EH1Vwu/QHYo
bvXnCiFDi0ldKSS6i+quSqRHNYBk0Ck+7hzQxU3W35AG3UJmzMMDmchL2yKYJzEyjeE74PCYZ+WW
tOTIBNSUuA4TS6OYykNjQjiYNE12LMa49uxpaO7LpobOEdm5naT0Ohvmgy+nlRo47fp1lTQgOBjT
IAtfK9RPwO5ezb5g/60fpTEhTFzcWeNeoFjO43oPeLmiDQPwaFGsu9wDQ+2ZkB5K4fdNcrQiCJXN
6n4afGqlqphQzQxdqu1eCgViMSFeE8w7a95yNpDNSy1uGVJZd7a0DoA4LQaczexIizLTjTKTixbZ
jr21Xud+DC+/M7X63kmbl3OqQMLdl/O3cUy4WX+GQ/YzrJSH2aq9WhueYtPxZH1yxzR/bHrdCyOL
614+T8bdWO1BSrbWTjcAbU3SdYhIV5dqlwpHpFYmfAb2XTmTEfKEMKHY2eGtZUOit5TogD1d8fKk
egbdMoUK3wz6c1OpbiM7/1R6dcdA8HHnSC0haeVOFGIYXFk+KJKrq0qMLmQtHjun9u1AOgq58uTe
9rO2dsecEszcS5/LUoJZU6TPZnS6bXwjJANqRbKWMjKgzXWFkNJyaUHbVQOi+VyaPyZr50Lf2Ece
8kxuIDDMANm65VypcjHKc1f7DG5KKg3w+VnNnsM9fMeGU4DUAafzqyCCX1yeyLqZtG7u5trPQKfL
2XGCAxURg9t7tbkWUilqqvT5roADcty3pt6xliTvT1YmebL2U6jf7ei/7Nk7O6sjZ4dyLLIBO3N7
bwewYYS16yTnKv0PYQQuhH8XtHK8RrbirAJA6M967YkIFnw6u8Pe1Mz2tgEsgs+ZeLlOQ7O4SAeB
yI8PM7unabUL5I5km3FT+Cdvf6GNZixXAJ3Y/9labZ1UdMmQlNiyM1rSUCxoPUXdHKlbEBauAxUl
9ITFmSQueut7+3zb/HW+T49yuRyB+fOuXw+eFKMeB2WTNeynKZ80IWVnSe3hAqUxnw1KBa2WKi9y
hfmzCYhmJ45snQFIzZEahrpwachengEwJqVSMirgT/UrSPhT1ifuPJU7VjYenssIFDCSXzz/cFxe
mpGUoulUs2p8ESsMDYn+VGrqCbWFR0PtTk4oPVX5HewW947ZHZJZOxmGdHd7nzcgJstvoCv5izUe
WOrlb1AtmEgUu258WEu/VvazAeoWhc3j5GQuMjcdT+6qkBBzUF3VagpXKOJJmrW7qA5PvfFZifae
45t7T/IOlw9BlCvj8gfZUaJKGaAaX2orJoC61J1MP1fLPQffOkvLI+F/dpa/f1de1jJZSsj+Gr8N
XL347Niz26p/FruRYSOp+vUY+Z+dVWQISxSKoSZiPdJ8nkzh2tOLVn+3w1dFZtp/x6eWU7m6ALFG
zx0ZBea11uXeXq70qGOW0Cc5h4FfPYbRPXwebqPox8nYMba9hf8aW21hnJdGboQYQxTecb6G9hut
N43i220f3YoFdNxoz5JFUONdRaJRlFyK49T6gvxfLn70xp89eKdhPMvpZzV8TMs/bxu8PpgL3Irn
DYCBpefnrA5FrPWzaoRSSVYqvHgoDo0hXAFiGWSqI9+lT0knzkYauwZwgd+d7oMfcemqL2MyTL1T
kbl0THsKwzgtKXVkzhsJS1K3btOrv7un8NjCZMt8CukSox6rWz5sJ0OeTZN3cvc63of3nXmygrMi
PWpZj7jwDlru6kyvrK0CXZZKXTrJRgXYyFeCzhv02BXqHr7yGh+4mFnGFAEb8/XWmCarcIIkcOzK
R5x+mRMwhZdZ4mEMZcnljaF/HLQE9DEPqbvcLsqzKqnS0c467VRP7SP3qHCpLAyHaGkZ7rjUVTVm
+W1gYpZn7QK3Wn3VThhh3TXIyWYVw06weupJ66Ew4aWl/SyXvVtTnWmTyOU4CUvZCfNXYWFlfcld
3wW7KUsURUuw3sQ8pqripBF8MsMdGvlZC3fWepUIr4ytIrjUDnPWzlblG1IABZg5B15sVXttu6u4
ihXQIVS2CQw8VldLsskO7D5gSXZ+nqu7xLjrJQaC7nN6KNbOadm0BYBi4UlU4PdZ2ZLnxCyjRKKc
ZU3oiglvDJ7t/qmR5TtRJp9B/O49mq4raMvyeJktvcKlq7GKrVo1JZ0zpsI3mBNnsvJvq/4kBuVY
pQgsHWpLOTbT0C49jCPT2f6Ot169oxbr6BBwi8AveIXEKyZoZPKaTxjpkJ6XP4FEH0q9/RwZpT8m
0nNvIeY7hK/mvEeidnWn/LK8DAwwfLdwqVx66lyWuWKkofBbIZ9b2Gmk73XjnGEfur+9xq2YBFJA
QYIDDrkreYwkqqG7qHn4yxnCgaGwNS+ya3q/dGd++0BwnMDKU45c2MzXwbbvpl63S0X42ZzN3mgJ
k5ym3ZVPuw4xlMt+sU/xrqLps3IZKctM7iNL+NHnpkvccrTdITtDSDtFmmcGp1Gc7Pwlk77c3shf
j+qLnAN+CkaAeS8u3A1MV1x+srFF1lZpYl4ltQrwICKDNEbSqViupDNsAyrdNzPxsjQdDgPXO0Nl
yBk4NjPPcp+9gRaEGyusq1dNj8ZjXcifZ0g67yYUsLxBHvJTLomTCGSyGF1+LfUwek4nS4N3Ixug
KtD7U1zbiitZUr3z4a4yj18r4wDSvTKRqF/lAfMselvLIp70Wn1M6ugINv1UQsj6kXpUh2ycq3b9
TlJ1HT3ZTZ4dJpSedKTWCbkB5jm184r39+yAdJUZiG1nWex0mX6Jaa0/GiyzQPfpfJP8a5cfTSrq
Es6LsvZV4zGMsj/GqfEAZy5UupQZzm2VHEzJgWlnOMhI1YXh/BLNzOmg+mDHPzQz5ysyXVJ6FXXB
NPtQDQzD0q+rxJ+33es6IGggcZmwgqGarPa6pZxXdDDz2s/TT/P4GL4FDLwoO/Oe1/cjRrjbqXPb
C+fY6kPTNx1nx6Z2owYfRTs/JXHvdZH+QG3y4EQ7w73XkQdjDEwASDUU09RXqUAROBAPpDWFHEv2
1FTcMatOkrLHR71phv4LE4BU76/K6FHL0VEbufZbGDAOc2nHVOw1+Y7x3j3qyc3t47FG0xLoFcPA
l85Ua3CIjLpS+436EDsyjC136Jq7WfhH2O5s3taRpDfA4DpITUr2qyAXx0KECUQtfhdLf+cL73Pk
RgjZ13SwFWqqcvWHLPawZVvrY66PJAPwLmWBZavfpU/BYLZVPkusTwqkT4YjvkdKe6hqkbtWPhSM
PWv2x9tuv7nOdyZX92A5lyE4ZsovVncOApgE+9iF0qj0NFKc3Dqn3d+3DW6uEapryhGEA0D4l2us
LREWyVIIEOm9fswIcK0CTPoc5rtzPNfZBZmNsuijwpuCw6zcBY50hSYPT+Jp/BaTCXuJflJT86AY
95FtnIT86tR7XPdbYRVsEc8qckb4PlYn3I7UVlNK0fh0d2nqtwdljwNu64sx3chg71LSlH9ldO+c
BFnPstCVsSFnek2Kb2Nzl4EcdqIjE4fHKCw8Pdp77V/npWwkDC2/xomv+eCaMOusINAbX24mN4AJ
vRcQYqTF91p7VtTHihfrbSfZM7hKhG0pTfSp1ho/Do0H68+k7M7KawalJlwEX3j77Ny/m+boSdE3
AcIMlPnSJ7OwtKSuUhrK+cZ8Cu3UJr2w0zMqu/mdM4ztsWxpKARo0OyEma3gSSqzVABotIKcubRs
11oCB5TJQptuyZyi5hRaSX4owzY73N7TrQsOATXmySCb599ceaamzEoqO0nrm1ngxolx1KPXMHzT
4YW5bWjrCLwztAa695EYpzqIWz+bSnFsB7VwrZBofdvK5nK4c8CQMBoHXPpy58y2N5w26Fq/loWn
StFB699i5Y/W+Q/LgSHMsRa55YXkfVVUiCunTlsr6lFUT+ajnHbFixWE6e82oxnVWoZyDCSpFpjg
6r7ps2CIwh4WZ2L8G5gGf47QeTKi8+1d2/A3qj3LiAij9MxtrhaTZ4VTa5XV+n1cuPQjXXZNU/ao
PTZiPOA8Br/QMMET1u/YXtaDyYnzzo9M1DKlrki8amh+9oCqTjkjOk/VYDY7Z3hzZVRkSGboy0GR
dekPaZKripAibMZ/tdEHLX+R4i+3N2/D5Xhg0RTjX1+IolcmoN1rRhtgjd/IdCSywVAPUgVqrEPi
5tAAffn9g6RRFlwmyKFvuKJOBg7hTGpkdH7ROOI0teYMbwWEdbdXtfWxOEPwREKvRMNvdSEbwWwF
Zjp0FDigXQnqp3I2PO1VEdXJzorX28Y26g3LCAXh5xcK7Ep6qql6OQpjY/AdpGpfojY3Do5Uqz6z
SsadxMPLi4QDh5qQ1FMmx+pDr5r9qU7hRrn9S7aWDZvawk67DFv8qs2+u0aFntB/tJLBV1qzOOsS
2NhaGQ9mW3xWzfTDhHvveOjGxc1YK11IRsB5BKwDsEQZYOwHs/fHVq4OGsLZx950JA/+jOIwplr8
0FUaYyVd0z0offj7GAheYO/sr+Oy01RN4+hS75tzzE0KEO9QK3F8cqq0pbtXlS9dW8gHUhvpheuu
esxDh6e9DKJbtqQ92dCNOxc4BskEmMiFGW11mBzRxmWe54NfcNFatf3Nap7b3PTm9ucs5rsokPcE
UTf3/53FxSPefXHGlBz0JLGYRShX9F/FWxrUd8uQAVRL1tMU/XHbwzbCBRVDZhMpL9HdW4O+S6DA
RWCWoz9DfFj4gzO6wUSRYk/RcyPy6YD8uZrIpqlGL3//bl2a1RsGbNajn0Ak2wkoJ9L5oVD+vL2a
DSu07xCXBrpKkemK5gXAUp2pw+SjrfKEsu14CPXsKLXNHifDRvrAbQuuAUzYIom4OM675chDG87w
9cx+0pvSA+zczUFUqthJvK6tLB1nxHGJABr/X22aMIdJwI7X+1JcAjirXX0Ph3O9YVigScZbDsz4
lYOLKJTCMMDdmkkcHQEe2rISDz28nbCyEVIXQ+RAtJLJ7dYBPCUt7ZWxHXx5epa06EmUUGXNyevS
QVLdav5aRP8Eww/0mXfup60VLgh8k/Ime3mtW9RHCvNgo19PApnGlum70mvtn7cdb+NLgcWl9A41
ACSU62PU9BKilOhj+nL4oaoSt5v/um3gOhLxlYCO86/DOQ/tzaXDKX2f1GYRyn5tlcOxSmSd1745
fgSxdCjyRUYISY3jOBj5zmW4ZRg+I9Boy7wuvCCXhq3GULJ0jmXQvrZbTydzRFZE8kbZi3v6t9ke
gejG96Lnx5dikIua3LrBGdtBOuh9NPti7Fx5uDPT3h2n8+3dvL5XKZsAcQNLwTMY77hcVEoxheOa
z3453eXNX5Gmowv8YSkLG+WOqesAy2Q8D3uqaUClr9jrpqoYB82pZ8Da9mnM+td5MA8DsjuWNN/f
XtWGE+pISlEoZQPh81yFCyqXtR3Lvez3eeZ4VidHh7oW1c5R3vhA1M+Y74PagPe2uXKIwMrgfndG
2Q/zwSsyfw6FZ+0Rt1xfgwvYFnpEfB7uwXUZPY1rqQ0kTfZFfpxmtKfRaA8zRDLPmgblXR4cVfn7
7d3b+FBgvWDfhZeGksiaZhB8a5CmhiT73Wigr9DkkC8mw+ymprhvU0fe+VgbLrigSunr0HUmMq63
URG6Lkyh+PlLbRSesKxToDzawEvGYm9EfcsWLBKqsTTwiYMrxyg71amawFR8asZxPB6aMfbiNPpQ
qY/Dp9u7eE14wKQ6U7oLpzP6s9zFl0dLm5QuqbNG9StJPwfjcySFUD7VrgmrWSX/NTUuRMAwGygn
vSifsz44ylFxnIfqvouUlyrsT3Lg/HH7R23EsIvfpF7+ps5gtq0cK9VPq/g4x4cxOEnmQ6ufc/ut
09udA3KNo2YLlpydAEOthhrwpbkxsmdad6nsS+ZdFuZuoH2O6+wAHY+Vv6TSG408pptOt9e48Y25
HlAJWTTQrpGlVq731twkir9YLA3GKpQWHv3ZC9XJ1ZIdEMNGqLmwtgqgcVnrQ2sVit/mU+QOVj8y
1BZo599f0yIhSSDgVXD1ls2pRkWp6BW/QWYYOnI1eGaUbmwPebPjIRuHf3nzADujJkqCsjqNqpFW
chDqih/X1tFI+hTS5aRHAwSYX5HtFX03/HGZyCDaIMyrcRVdOogwhmIwpkDxnaE5BGb4wqB5An6s
/6ZIiPEM/u1t3IDwkNoxvgAzFUMSVxM7Q22lWZHRGVepqIn+81z+1IrWK5Tp3jCOYymd7ABmz/TJ
SZ2nPhh3PuM16x3xbelTIK20JLPrjlJitZlph4Lzl/89JeEfE2xfMMDfS635UFmaOwE9SWvtTOZ0
ShT5ezNOXmj296L0Ybh6i0/RU/XKQOjtbbke81p+FrNApDZIFJADX36GLkPjQli868u2PmgZNvWP
te0rwymzvyZJdIwottJSSf/pHDcEDl6Dzc3eeug/G/kf2GifEsZZAmfvh20FkIU6kXI2VRyYRZbb
8d3rIitgwQcmxH7xrpiQxUjC6ZDElWtZ3THsbHfSYSbIpnOzK1KzcbBRmWdsiJzPptSyMq2IIdNb
e1D9rkNKrpd6ARxZ2hMy2TpuDJnAZgJLgQUlx+UCh8FQCkAxqq+LL+OQHIxm5pmvnYJij+Zn+YaX
rV2CIdceCG4GS+R1YbRJYi1CfFv1i1k7pHl4ANEAR0XoxrBGVPbxtkttWyNLtlVSZn3dWMnDUYOA
gA+XJ7Z1EkbsHEOm4U4jHHTuSDXhpzREv02TjRvDnUpTAB5M/rx6GsSmmUaWNak05r8YhXUArXrs
pOeh7c5msVcR2cCVYY3XIjnZ8t5ZAyv0OupatGBVX5HmY4lgUwfzgRlqx1mGGdzsvMCs7sz4JYy/
O1Xy0A1/V8rdoDE7Pw07B3jLi6hZMM1LT4RH/8qLRnNQxKzOqm9P907zx9B/TqxP0x5V96YVPuXC
lEn4Wg8CKf3kWGMLo6icZB+VfnzW6rw8G3b7V+CYe4CHawgyH3CZ1oAripbB1RjKZCZ5mRKx/Lyh
KF2fnfQEavZkNOnDKDefwvi16H9UzrHtdHd25KOatYcst/izdbDEHh/yxto5ofrympB5ta/J5+Zi
GIukyHS/zM/OOEBtkbvG+BkCltvn5hpgDxbovaFVyhQGhlZkY4oh/VEawFKE6WHqEEl1xietSD9N
9iu0A7VyX6gocszZl7yRflPG5hccifKyzr3MFbXO2hKrnyvAa7o/F0F4jNuyvwuSWvZKHXT37eVu
BFkGQv81tWz7u/iOQGcsi2TU/byUn6Qx+5xC/3XbxNaX4xlGxr+AAs115TKGbbjKY1335aI1XhuV
7ms+lNL9iPrpSd8v0G/Z4xNS5OFVyMzc6i4tEI0xBvI1v5+KY220B9N6qwz9ELY7PaitvXtvaJV5
Kp2cJsQD9k7AqlDE7mDvpEtbS+Gog4cjwgEcXy1FXihdc5ruXBnZsVQbb7ESQ+ju7F2Di1evLicq
9P9aWq3F7uqsH9XG8OkICQRELUC5O2CerYByYWMVJNHtqCw5ZzUCPNlUeVFz70jpoxI0p0m+r1SA
t3P14mSHbvzoGP1DV3+ourdBPtVMO9z2yc3lckkxXQ8VtbNOAyejmXgzstwsg5ynQOzrTU12SqZb
uS41ZrI6msi/xtMvz5ZjCsGssWX4Qd5mmZsqDXlmZVB1tOr+UAZa+KQq/Wuv51YGwjm+1wKGHsrO
qp5sPdqDlm/6Ehcz4QRqTTrAl78GNqRgEmTEfqnqrjU/BtHHLEi8/+ZJ7+ysXt1xB1BL7h3Dr9PK
zZNvOixcvXR/+/ttHT26iv9vMatnS9mFRRjVGGEhjf5jsPeAvlu7xU4hOwU5KAXv1W4FDqgR2alN
P3J+1MoM4O/rrHW89n7eXsiGHYeJGsKiAVMaXO2XXyWAmKWP9QI7ETQpDZIJR8Sf6mOZxuKZsZS9
dW0VRagygtEiYyKqrKe4rapp60SOTX+Qv6oNDP7WizU8Fk3xkkWhZ8J+mE7mx9g8J6abG9ad3d73
b3oK8cex2GP13Fw8mOLlVkd5b00s2unlnBTwC/kBr568fJXq4GDVL870+9B3OF7fGVrF0a7u7ArM
Au5ihi7dPPhbf//KxlEodpCWMaOyfiel9KTlOVi+ozq6VUI5uvGN4PW2s2xELZyENyL1HCAwa7wb
ZJWtHVSdCX3DmZ6wG0ev0MjuhMat/ggdZ/JqmR6Cybv00iX7qo2Mide7L7JkehqM4E2CxObQi0Fz
rayQoTN2IqhQdaO6V3rbPqdzCu8rAKD09PvrpQwCNkIh44Ui/vKXaCAlp7LPLF9x3iwDPU3zJP5L
VwZwB2M9cDZALrsGsk7xMA7Cai2KyPeQmGjqY9B8/A/reGdiFa2Mws76OigtvhtDbaPbRDa88zuR
ZMs53q9jVTeKhyELlLKy/ESmO4dOUR8/5MHh9kq2Tux7I6tw5UiBKdtdZ/lQqMyD8SkPp5cqjv/p
5Z3cas/Qygm1LqxSpeSrOBpltkj53lV/dhlDDsoO4nrP0PL37xLgSIlGpiYEK6q/ppF9mPu3sPP7
bq9Ne11oo5q3dBuZBUDtYA2Gsbo2MLPJodAGCvJIRFI9M520Y13OjheDZY/iMLqL7HavwnftF8uM
P/xBsL6QjK7Z7WatzTrUJTQf0T0vSj5YNDnRM7ztF1ur0yFPBS2HJVCWl7uoJaNmBXqt+fbw3QKM
NVBbj5/S4L4djn25h2Vbzv1lssrjh7uLCWTaj1i9tCY3tegtddR8uoGMkCXxUe2y5qjH1qGCCHtu
+50a87WTYJAbhP+W1+G6p+qMY00DRtH8YTwmnV8Dsy+yh9DZE9q8TmsWO7RHaIFTjdJXx0sLIY0s
6XT5NWgbjyeg7Wqhsgeb3l7Nv1ZWZ6uKBwMgvarB5tG7RnNeyvNjCI/MtHO2tlyPviZdaMirlpHq
y++UNblIEoiBfF2Svbzs3Lg03MD8/7SyOsFSxPu2ZJbbxyncrniNxBfb+nbbv7e37N+VrG6icBTC
yFts0G85DelLrSFmoNSuMHceDVsegHLkclLpnAIGvNyyeZpjo9U4SChG649JHvcfFqaOnb7Q1nEl
5WTAnGfygs+7tFI63ZCpc6v7nfPJDj8YDDq+OtCZVGr/KZQ04cbqOO6k7FtbCJPZ8vYgFjGSdGnT
DsYmSyqJLVSfq/irXt1HSH4bO/u3FRreW1ndgpqouqSHt9qHQPJo1/9AbzXnkK/20wE1zdNtr9gy
Blf/8oKEKOeqQi31bTsjN6f76pB8Mcbj7KCe9qSY0V1LG+H3bS0FeJq0NDBQH77cPi0TcUcM0pki
i/tvZpm7ofZ33vbHpNpZ1YYL4nrgBMgzZcjiV1uo6uGk22Ni+mEw1/dDhmxIkqX1769niXIMjIBa
ItStrNSMhtVdmJJ2FR0gr97we6X2ShMCSClI/jLi8M/bG7jhfwCfIWhZusFU+5e/f3fRG7OemqBe
Lb/i9MHUkhueJYzHjFa7Z0zy3X+wBojtF70rdbxV6GvTARbRBmtTa0Cf1If0Qw+IGIydN6qz/ZcJ
JGJPn2PjVC9UkggpQZiE8tfqzdp1sTbpM7eUJJge1rw5d6XiPinslzJIPtThXp93WcPqGlaJIkB8
GdFiLnRlT6DN7uSNofmBMhzM8nsejd48/j5QGRzEOyur1CKRx9RIwH74ij53p1wpv5tDRv8pEHuC
YZse8s7SKkIVWjsLURI71PlO6xW36ELm03soRnZurI1HOGviU0ElQIynF3Tpi0IborJLQh1a3fGs
z740xR9F2D8W1Eqy9sXRPHUqXZEWd7Xdw735QUOqMfTQqprzzDOE0HYefUv0uPqUjKsw0Qf7Keni
5Q8q1LyWgyrQwF4+t07wc8pUL36JzPMc+FVDvTsdwv9wQoAHLM0iRkiu0FXQRzBblFeU4DTVteTi
1Kef8umfCDKT20dxw02hntLR1ybVoNiyclMkaC25lSjlTNKLLfl0DHpz5/W/4TkXJtY+Ok9V0mgt
r/95js92Yd5T+OsPQcIsP9Gm3FnRRoRekKsLVgeCcYo5l18r7AfYWOyAe6eMw0eH8rqrFcEeD87W
vhG4VEinHLbPXjmpjeZL3Pap4YdtQjaf0HSGHmKXU3/jEqX/QFYN+oDm6Bql05gk8VNfUHnWjwnz
81kBn4dU0sx7k8f6fNsXNvwcY+TXkCiR+axv0RygbKZnlKADpz8zNOQN/aGt/yqmtyaLTjLS6+mX
/2BxwcFwxQHPXYOrKmcIe73E4hSqb1oUpQ9drr01dWt5TEdwB2VxdN9PksQoKByyt41v+SWsJVTd
2WCKUqtjLUheAllqOWMIvubqt7GL3CxovNTxbxva/IjM/NgK8yRg8lbXncnQl6nPVPKkNju28j+t
9t2qX9tuOA3DzoZuQBJMzjGVe1wGZOaaiqC1rSRTUkptdj+dkkG8hWaDlNo/ZZF71K68RhrPTRh8
pN++c+6udVFRQaK7S58XeXK6vMt+v8shWnQemYGH+MiEezJGl8SU5WNuZNWT1SvODwVA5V2sxeZH
J+0f+nyunqWmS79NaJ2dIsWeOzcgnQy9JlX3gGVbn/r9T1u+0Luf1oHtDEtnhpPJLND3RmdSHQLP
aJ0PthL/vP21N21xVFX6w0BK1/EniQZlGO0MLRZR/pjab2rYwRSQf8uD3W7sEjlXF9NSs1hoQCGh
x7cul5UEQvzfyFpOqBrMB0k5BIV117ZwQSpuVAgXWuF/2jE/qcr326vcin9EPxm0uwmA/4os156b
CcyN5dvlSxhBA64+7L4rtyI5hEJA9GhVUgJfxdjMyFoqqlQGg/yxBIzY7c1lb54WqExtPtSCk13P
lk1Kkdtjj26OLIVnsMb3mYNmiS15KeTvIvTqUb6P68FLYLu8vX/Lb19/Ot6W5NxQo/HpVh7pZL2U
9hCp+WYEeUHvKcaTpFDQkODHQ8rY0X6/SIPUzL/2VntJ+ZMX7XICyuDIfMdBaSy31R+ggtiJqluO
seAhaA7hlI62uu2VdtaGZHa47WvL/pA3ynA3DuMPOHx2bqs9Q6vw3Wn1ZCsVhqrKcGWnZNQ2cNN6
r0K45YSQeNu8G4jghNbLMybBGCOoElp+a4Vu3ibeUGen276wFTEQBAJ7zlN5IR29NDHNGjOuc8hZ
ksBODo0HVCZX4a0opJ0YvWEJd6N7gX4GH2d95U3VGEmke6ZvyV8GEqO5fgwUdy72pIA2vs2FndWK
nKFDk2f5NjJS5+p4J9modOt3t7dt41q9MLJ8uXdBPWjHucsTti2r7y371YaHqrPyg6X6k9V5t21t
bhz3t73MbC4TFpe25ilCBSEJfgUKWIW0Aib1aK49pQYoXavWHqvxhtcBZVKYbqT/ubB7XNpzWsUO
bJUXsmh/lIoJBPTT7QVtfqF3BlbxJwnnWQ7orSOr9zXNXhot4pL6/aIWi6C/T12BG2I9kpLCfd1U
U2H9H9K+bEdSnen2iZCYh1vIucakunq6QT1igwEzGnj6s1wX/850okT9nZu9W0qpAtvhcAwrVpyd
7mg4f/n8iLkKbR6sWJwFt/VKjKIH9mAZWtNjKcylydZpqnwfFEjelpVBo7adfvRV7xxrtwreCOMr
dnWhIAgYDXoPkTDEKpEAvz4pK+hJMpejf3ayNjKH6VAOoT2/IzQIfas5EPJmFj96B0CGtdlGCxCK
a9FyYy4ugFlr9Uw9iLYg07C6U9PMe4PkG7SGiV+lzaI0GbepZR/KAGN6EraSTlxeO8Z9oTIIDhr0
JV5/gMgz3ayH3Ae6vNr1Y3qaGDkhWt12KI3ayYPpkodMtlllfhVX+df7Krx0R/DIwPdBzhRBsvLS
1MzOMRFx8s/mgHHBjJl5RHV9zcmS56c81KjZBGiFhAojpFTOFx0CrCpqwI0l08HYfMsqthMgy8jA
80R3ov97f1FLXjQywCBThG+FHgG15cnJ3FwbEx3wZmBgx7fc31QVRggegHs/gF1107nNZvY/acP4
zuuwwTi0IVjLgC9ZVuA6AP1BUAY+TuVpzR2Mg00nJDk14W5FMBxSePJ9uuWue0zXeqeXTCuwlAjA
IFFiqa+VyOtrN28FKups5GLnl6josNZyjoXJ3Z3pF//L24R4DxAPpNuRgVRM6zRpqYbxv4gFAmAd
dIdbIbKiGDyXmf9eF4E9AJAfGUDgX9Vt9AeGebADVjYN3aFrPWDBRWWEdfpIqHu4rzcLIHmo54Uw
5S46HYBNLVzN82hQJwvFxNwDdyo/DwEcqTazPg9gWrHbjZXSamuMxdYxsyq0OsypTSo9LGfAV4UF
igWReMar3/J6O7LaOsHNLw/alGWY6NeueMFLV1huDYpQOtjD1CiCoOSlN4ULNEU1veuWecRurRjo
ZRHweAKguuCRKumgnNTlhCDNPVPm/uFG/X3SpzVWj6X7IuvIgFlLpkxfeYHMNG/HrnOw946IADTY
AwXwMPpJlBrNvjPJP5f/QTKMwgC8eZQgQJR1fWNAhVXQCiQw57kQxpNjMZQ7pkDsbZNMP9k4Duf7
urV0QxGHASmP7AX6taUvcfHOBP3UukMAr5FYbuhM8462VdhWT21Q7u5LWjos3BeIwMLgaymGp9BA
9QT0K/zTwaM74GyGyHXrNd7zxfXA27YkWBxzSJSHg7fOVLlc+j6l2OdmdewGM5o54jAWrLhAiwu6
EKUsyHcoNUYXhRwQjA4bCiKb0C/cNYqUJWcOXiI4lB2g5VA+vD4gUxasU0KBB0nALKS5XRsSbx52
fpCsxSprohS/ETiaAXUp6dlX7l4Urh/2FONk2DivOKhLsTn69tEMiSoA2hMD5VIlvBtz184QFZWv
2fBX84BVZns27qiXhxjWug3oa/rvEB5cLWRAUbGE3wow2fVOTkZQZ0EGoQ6vTkUv+4yqV5vYD47b
xv+DruOZl/S6chyO4r2ROhHTwICt0W32bBFUb/Rq5VFYsksIWzEgBFg1NHsqF5cJP69nf/TOud2e
HPcPtb6Yfb0L0A2SFT/vL2fpUl3KUnSwY6nbBAVkDXV3FEGzy5L0Myf6I+bf/Q+iJLNWgCGIKJGo
QBA06xrcKGAlzL54pPRkpmhNG+tIAyLknxeFVLhsKYH7J/2/a3VIMc0ThPfwsDmfywgRxFcDnal+
B7pwP6jXgsyF44LXhUwUUlJyDJSifIDVWpPVkOA8tnRfzgFebXDARpNWRWPe/ymshK0oyIJ5wkRn
SUYl6bRt9eEqgSGq+7EKzo7L/tS0oFExakF0fxMXTAZaGvE2YkyPHOisbGJh4HH0aR+cDSDYQz0z
07B16SduO/v7gpb2D4kayf8i62bq65EEpJ6J1QRyrnJbnoJG27kQxioMGba+3Je1uKgACW8IAxBF
BYzDs+RT0EzBOe1jwGpK4ynvVzyXhRsl44D/E6E8U3lGKFr7B+xbYEdI/+4wqxhkEuWGijWKvKWd
g08v3XDk7W7KjeZIi1rUWM3g/Rwy61S9N6wJZ/4DZYb/4UohVkOhyUByHG2F11dKYLo3SFj14OzR
x6Z9MOvH8Yur/75/OovrwSQO+BEBcBQqv8zgCMdPzTkAnAFjNF221Y2v+fyKLp6hblfu0EL6ATxr
/8lS1BsBjdb6aJg4C/G9pZ8N+70INqLFuJH0xbRzkDGt6MWS6oEyDA4gAHe3ZFPVoBuTkzjB2bXP
rfg0VK+iXuuNX9I9uGHQbDnMBOHv9SnNLqh1C/DInQdTROAbcipMFrX/muaP+we1tBa0VgPyCSsL
ellFG0rK2s5ojeCckC7fAHrFQaOpF0+lWe7vS1pcEVrU4VaCoAVKcb2itENqeLYT6J31WbeNsKJx
EcCjXTmchR5qoMJREUHOywSE7KOD7sJZLooO03h1PQFHsZPtsPT26BtdGzU2iOu6mpSPBsu+gFCv
2SLbMEfCE9qprLxy3xeG9pJNxrCxZzLvC2LpW2vIATOwQMZjYsZn2DmGu72/L0t+1kf5U875knyO
5vXG6Br+sOEkyZk45u8gMbxQckY2iPVQOA1pbsDZSsCzkYeNvRbJyBdNSa5cyVYimdr2prFDS8cZ
XTFPSZO+ltpjmbyxYdg7SOhPwbf7i11SN4AcJMgJiaMbdfNnlk854GNnKn6A0SnUup8+X4sGlzQN
XIUSzAw3Eib1ekM9wXyLdllyLiaPSYL/fG/k1rcOs3pD5N75ikFdsHXoD5HMlWAXBnOX/P1C4QwB
QoeO4Ko6TmzSv3WPOag0dgn4hrIVXVkwdXhVZVHTQXEHgLtrUQGfgTzjTDuj6X1jV9meFFNkDI/T
gKaRLLJzzOas1h6MhTOD64olokgHhn21Rlc3Gsj7J1s7Z8LcDwAXJ6W5C/KVpd16QsCvIpOIZnBs
5g0xFLcTI0BxOjm7pYgSu9qQtZbh23VcS1B0PTVqZxw51MIMWky4sUMrGELT/ueck5SCahKY2JFS
s5UjSnQJSxFlggFy6Ob+CiLQjdY9FcPrv16kKzFq7rUXepFYtIKOl1rzQAN7PhlJeahKtDffl3Sr
3kgto+6COBDQcvD7XetcQVs8doMZSPB8kfiRru88gASyNgtza+UpX0howyNB1zbYx5EqslU0VGON
XWFwDi3odkX/ok9D5NiPkygije3c/JWZn1Kh7VhQrSTCFp4NKVkyWX5QXagdEHAlecsdnFvV/jSy
98YKS28OebHj7t604pns2hpADuq/JK9ls9O1reah6fpFJ/lXO/E/NcVaH8HtZccXYTOAV0FVEl3X
1xtPksGxKHKHgNt/L4cxpG40VCc8EeO72ZMoXTnnhQuIKo5koZZUGrjt1+KQtGg6eHPJOWUwJc0A
El6wdqzNTl24hNIlRBCCjiMw/ij+htD0dBaixTZjInKSb+F+YDDy5/squ7BzAAjDIsOPcCRC4nop
lUdzoWkwk3M97oI2YsNnAvwU3hs+babpV+H9vi9w4Q3H0CXkzQCjkixVqlNtWMLuyq7Rzl7Vjs22
1gw5DRYgZoy1nrvxpzs0mRkCiVt80pDw7qMawCqMaGq74N8rl1KBAaWQKX1MNVIW77RDjanTjnY2
CgfVuLr+MWKeerSyYPlXrh0HSJGmGlltgKTVjkJkTsZgqiws2GehaRZH2ys3aFgNrcmPgm7Hym3b
PflW/gIw6a7XgHEXKy/GkiqB/AzgWmDjwZioqBJvptxJAk87a/xr679aUwl6xP39dd66Eggv0SHi
ojQCGuebsrPoDTEbRRpnKfjD3U3On4I5i/r82305C0b2So7yatC5blPHzSEnm5E/PElOBccNSwzK
G9bWtLRvF2tSQwsPM2vbzmVpTDLgXab6VMtmBL5mypc0xJMs2MgdIr2mgirqEc0OmNadxnP1jVlb
Zm8ywz9gqt2rYx8JZ5useXVYHY5nkC4c+7FeA44snR2YR+FsIueBCr6iH0JzzCqZ7TSW4btmgVnN
evYY2a92xSzefoznAhALcGnIUkKbcnYau9E7Epeui3G4f2ot25ZSYILxsfpjZWAcEo05y9oV13PJ
0F0KVjzdoCh9j9CGxN3rRE8t/TM2Dx3H9Ln0B+gJEp2uFJyXtlS2yGCsDSJfU42tqq6AwfJaEge9
EbbTec6TEGNepzUU5W1YgjrvhRzlLZIFAq+fsaF5w3e57+Dd/SJQ75hsJJ+ffMwpun/9FiDvYDLB
0HlLmm/Q5Cj3r8Z0krEtBYnN/OBMX3j7QNxfwq/CxnsEmAA+T5U+ma1s4DLm72P51mog5hr2tF4x
OEuX8/8+BP9Q4n6PEh1oVZPEzfDA0u+t+ZmMK4e4LAITsxAjw3Kqc1dYkI0zMS0Sc+hll5iRnldh
N/x76hZbCiIzTNYDHBWdZ9ePcF0YKPK2HokpzTd8+mOAHc5uDURga5znS1p5KUm56BgJ1eSi8wmc
NB/OhP2QG69oATfbNcrVJbW8FKS4wmNvWlngglqoIxuj+j7y+rNRHLK487ofuf/pvk5KHb98YT0c
kOwKABU0wi5kuK73L0ObHfwnkpxFbp4K1u2QWt3eF6GaD1WEunEFr1oOZOJ5xrR0EE8/ltb8Wdeq
E3o7I4wJebXqZNvVa1Nq1lambONEvdSdcohF6utvQPIo0NvP91em6rgshAAshhQPEDporFKuEaNF
Yg4d3m2rB4o+BXKiAmuzsVIHvt2/aymK3Uchi2ISPaToI3i6MQGutIKoMN4Yy48EYUQXPCGZ+/b/
tzTF5jc8Jbz3aBoHabGbvQBEr8aBNl/uS1Hv1McGSt5FIEKwfWpP8ZTbMx8dLM0u29BqwFzbikj0
J5atVWgXjwo85GBmQ7IGhYNrPRdO2Y8tL9PYAfFcGaBPtt6s2rybJxrrQTyOPIbMcoJRQZFSa1z3
7dFKYzF6AKWlWth66LFgr+2uzMlHa0duuGyD1rjz/Z281XZIxhnAM0BoCQDr9fpAimm3ZR9gJ4lZ
4AEBAf+Y2d7uvpSFXYTLj5fZhM6Di0K5U25ppyCuTfAym+URPWlhZ6TH3F0hSVrQiisp0kBepLpS
jZg5QZknNnwfI1HfuXsiHd9p9UrH0g3NmTwu5LjgPCKOQwynLGe0eGbZBSytlfzI+2Lng/vAKc98
/Fs3z0X7vdeNcHKOYgSocdi3xb/2f37IR4YFcAts6k1sASga0CppSWOkZjfEoZtyfJ/egG9b8zyW
zk3i5z6QbSgASS/6YkfNtPDbgMA7zJJ5Xw7ekz5oB89eyRYtnRsw9j6iehQbUfq5ljKiwO8zMtLY
cCgaWD0QxL60OkBKfCWNsigITAvglZJgHBUIgeEbjdf7E40df98y9zjqW6LzyBuT6L6+L90qjKtE
SgqsDiheqCtK6zQvB53GiUW+J2mRh4YOKrz7Qm7SUch3SWZ1qCJ2zwH45nrf0ItVamXJ87jo34vp
DO6rzWx0R2bv/Lza+U0azaAShJu4Bqm9QSFKyfDskcDWURJExvdastlPup9aVhbLkdwOOMBmf6+7
aCR6GbX5UHt07/Gopw+21+70rt407GuT2Wvrvz1OQK5lBIVSitQc5a0pbcG1zEtZnBbABB6D6pgn
8dj3j3TIDyBVzFGTp89ezvc+2Qfl+BKQQwW2UhiFlfO+vSdyyoolgwKcw21i0KZo8x2mIp7YL4v/
DoZtLVaMjrQp1w4X/AXYaDAb4zlCRuF6ywlhTmU2VREnjhNq9QMPDcxHc54y5I3u69XSYkCohfor
PGRUw+TvF5d+ypKu6EVdxKIfjyI5uBX4rew1FrKFw5MrQaiPkhvMmPLwNHPXgPbWKGKCYcA20m0m
+6kn9Wsx/b6/nIXHFTSu0FIZP8HVVwEGHuV6OiVmEYPPPKKYWdJ/7Up0ZOanqm8jY8oi14aDlKxV
zW84+3BLrgTLLbjYyDl1/UnLINjlMRF1OFTv1D7x0d6zgkf5oG04/pdHYM21YLr76S/cMrfdd0F8
fwvUyODjQ9BHKVl0JC2wclHQvQ6s0uwWcT30YZqlYSo+VeLo4vLaHpjS1qbbL8r78G0B1QMKR/E8
PcJ8D6EbroMxvdu8s5uQ8bKJinp0j8IyMvSflWyXVfZwuL/SpVuCPGcgyQrwSKuoKVYN2oiWWxCZ
2P3JZfByvY2vb6hvfxm1cUXYkhkEaUCAp0QG5sjDXR9wzZymbjBBBjelwHOP2uGLnXG66XmyyTTB
o6Kj3c4pbEw/Coi2r3yPPSa1aI5GVZADJtbnG38s2UqReWn7USuQ1LN4VEGIcv1ZAsD7cqp5GTdB
+WgnznvhsqPFkuPEk+e6fGkyba0+tqjrIGZCbgLAdHQqKVvhGC0Ze+qWsWc8j1+J2A8WrO9Y71GH
qNP9UJOwGl5d72QabSgrnflnduJrpCJyZaqRREcJagQAv6JgrSh6BdprP03KKm5S4LZnq/a3xpBN
/4O1xwwQjDVEdx4ulWKKLQdDoWcdUgieWGr+xpQTe+UIP4YxKisB4lkOwZTIK9RYrs+wFZ0pgG4r
41kPQmQmbe0rhmWIX/benzAQgG/s5GASPcSk1sY9MfYDVAfiIQFLVfF3qr6Wz+gSnMet6PYCEYVj
7no9/NfSK8wKNgAjIgCnQn+Hqmed1mflaKB3w82m/dS1v7kNWh/S/Guu5kPOBwsX/gXeB8Wbwmjh
WZQEyS0dfd/+8yyeNeOU0x/3TcdNv4wqRrk2c+H0RmkPJaJyG0Nwub+hmR4BNbbtnZP+k9PPHAUb
7kR5stFW62kLry5wrPDmMaAeYF21G4C6QT4B3IFLm2hw5POwq/NNRtY8+g+bpCgW0l0IMuEBf7St
XCuWXgaJphFc1HQ+tJyEWvoyIH/YBuCezrcie2r4PpsFIrQqCvy4pLs2/QE2A0x1LkLqn7J3Sl/S
cdeNkcH7kAXjvvQfMcvvpIkVd33hNsPzR70dTcRwr1QqZ9oJLwcXSBmzCq3pjg9gfs/zcXP/3Bcc
EQQ2SAKCExVOpFqR4sE4j4Nrl3EtfqQYE05BvFbNoGT8e1+OvLHqxkvOdaT6MSL4JumjY/6Sn3es
imvvLQDYh7Z/MSQpmlDtD34KdhaJu+LILTyGeO3/k6g8w9nYsYwgfRr7oIWoy02dlRue/zXrYjNo
awO6Fq8PbCFgZ0CEAWsiX6ULb8cgVmHNtqjiaYqySuCoPlfea9C2mF7URSl1P+f9sRlsxOT2uaYr
sf9SMCTfex2ASGTIAdO+Fj8zwDOQZoCnVfEQhOehTslT4g+72tNeBZ++lxXm1fTDp2Jsw2Ru55VH
YUlZcavQNQueAzgginwy0WQgE+NxqSfaru3q8svUavpKqLwgRRJLgcQUwYbMv16vMnAJy1id83is
W28r/Hk8FlljrDg2C6qKqB+uDXCqPlw45YFrNbcOvMHmcW9/ZekzLbV9ohsHgxoY4OhFnkBlblhB
piytDI16sk9BDm9R62FNXblNb1R1XOSdDy7dyoqGwV6jKVq4EhAApDb6qJGMUtN5bCZlqmltHaN9
9pPOtjQdDl4qIur+KeoV87Vg0S9lqWgRbmd+XSH6jZ0JJYzZfiDtdHICsaL5t4cFpUcKFBVvMJUg
GXCtEg7GxtG2LptYt3d9P1oH26ztXTNmpyzjzyZtvnedbu48n6z1D9z6mZDsgywLjhAwjSpZPMNF
mEDC38RTcaoyBDDBMzIdWpZvrCDWk7WG1tv9lOJQxJRdH7CfykKbwQRMwXObuHA37fCgVc8oS6+Y
zIXNxBcD6YBoHoNjVQBIA9lGwMouNkT9ALTEi99+z+kDzZBPcf3vFd1aq+7NreYHH+OKsCLEi2hn
uT5A0Qiz9tqsw5ZxZzeJTI4xBprn/vOzsHsGoLR44ZAoQiJBsU+D25TMYG4fN94vDaT4TgWC8a/3
ZSztHjDBIG2XNGpgLLheSSDymnrc6ePMMjY6xdwHZK9PQ8uiE8ZQ/c05ZojZ7f6+0IVsrMyYy1Eb
EuGCXr1rqZUo3TbPuy52Cuul6gJAW6xjMKQhKio1cR5nSsM8z772Odm4Cd0M2XPG2hXDvJBlkF8h
58tKVO9N1qTAA5QlfdXFIDjduOMWD2XYs207fbOtZ0PTw6oaohqwy5XVL5zrlVxl9RipVwuBmTRx
/1f4G98Ocy3maOmeN84z+extJ7IdURexwqCMvLUwZeHVvV61ortFOjt4dCFdp/qPZvgtxD5N7XA0
2i2s+NQeQOuADumNjUf3/sJvLTlcWPRAIwOI5hH06V2fuj3l6BxJhy42yXDEjCPMHdkz50dh+o+T
TddOd8HUXUmTmn/h3IAGKM8RgkDHZM/+nicvnf25FOimA5stKN6mWgv5z2+WeCnbFBmHxyL4hdpe
I7bjyqesrFvlDxqBJvGyocGOl78d52iKY85RaOvDuW2397d4IVaQe4xUL8yS7MxRThdcqh4ocIou
5i4zf/uW0E/I5gRTOFd687efe9FEdEq6eZujw7AP/STTjWPeNGW1swfRb+ckK/hr3aEEkxaO/bMt
M85COjLvrSpKk6M7MBfOdnZNerazxmw3YJrMtb2hM17sSeX0+nFs3cx68LWSvFBLlGvEj4vmA4kS
ZOpAiIymUuUCUaA6Mblx7uLuK+aW2WF6NrdF/jCOv2b9kNV96B2bepMbK/6i/LPX4YBMrgKkIpsX
AeyUr8KlRnGR5T2ZcG9pzyLuJknYm2VxGL1k+OIVSRrfP8xFA3UpUHk+7bysmgCt5nE21mFB64MJ
0JNnHnOv2nRIyRXj58KeI20NgL7wvCE9jywU/ov0o3pRcUmYzw2zi2lhWlGe5iJ0hnltFs+iJQK8
EQYYlIgg5FGSBKUp5rQXeQ//8UTS/qlpMSis+UNytBFtuwff6h4a0X/q8rW2vIXUF9z+C8nKSXpJ
6ukpiMJj1/mqD3HNTkOzFduqfhTozGsfgFpo392wfzDbp6b+kVK2v3+0S0/A5QcoJ6s5XdPpHj6g
Lh46+i0x/5hr82eWDhFZKKirbDgLPhBKF9rKSWsGWlP3sTb7+luVwXsAijN5v7+QRSmI6JGmRhsB
mBOv7wT6lFPM82362HEq/cjMpj466DBaQRh91BPVqwf+DLTwgpMF+QXFTSHW0PWcmn0sKNpvHDrm
4Lwa+++2cMlm5ln/yBttfkH3ghcRyygfLDdBXsTwMf2Mehg9OqfdBjG+/ow+qwwVy8I/srHEyFMy
i12roSfHNpP6c50H7LnS5/4gUrqGv769zwB9Suwict2oBN80w08IBeyW+kNcaJz8tmpGolI0xmsl
UuNxbjEGF0REDH16oCBFVzSfu5MBSqxf94/sRvfwFQg7kKYEkBljSBTl7y1vaKeMidjOrSNF42tD
0mPXrbWw32iGFAO9QM4KA2VQZLvWDI1MwJWYvcAdc9jX1O/cMeKVAO71f1gOuD9QVZUTSTwlZWJm
vlOmeNBjNyiTKHCZtp0ZuBEbhPK7+6JuHoCPJf0nyrxekqWVeSqmRsQ1qFc3zCr+lgOoWmw2geed
Vpv70hbPyUNRRDY2ucjYXksr87oZk7oVMRLkYW0mJ1YMG4/OK1XK5XP6PzFqBFAD5JFZIDOIie98
QptbcjKHgKxEvItrQacerDw6cTBf/HotXj5zR3OwFh/dRB7S4Vnbh263NvRpTYzyolC9F5ySAbqQ
NfvSGLdu3ZyEb2zvn8yiHlysRr1BgZ37A5py4s780w0nEUzRkL3V5rgi58aFhYnAHUJ6DmgOyWxx
vWs8yE2aJ6OI9awm3yovAf8TaZIhFDrmH9rAXW4Sak4bMOavRdULOwkOA9Si0DMKuIoa4TIOplGv
YGPca23kMwRGbrPFjNyVkGBphaCbgqXQZQOxukJiUCiBUY1I7my5HZvtFFI2GlFDsLTeB/qy+FcU
NxDVgKgCtCKbReBEKtfKbzDHPHPFGAshdoE3t2GHHsKQJ8W4cRJ/5eVaUJVLaZZiBU3egkbGnEcA
HqwirJu+Cj09+0NJBTT32E2H+5q5eGyywxewAzQ86co9K5veq4VpjXHOvoAKd2vkGHAVTCu3eXFR
F1KUa2b3pgCPhznGLvtit2LTak+5/SNJ/pX4+eOoLuQo96zrzKa0iD7GJSsOtj7sUbpaQVwubRg6
H9Gqg7y7bah8RbwnoygrbYzHdopInUd9gyxm8vnfj+VSivyKC18s6DPfazsPag4OZqv7bbTvyRzf
l3ETZUKvwS74AatBUl1N5pcaBwK2IVOM4E5/Ix0oluGSZYeaG8VWa6j57CaTWEkBL91ftHAiLYsS
GLqblROqg67v0dMzoq5qu2KDQlWBO0vqadrN1G5+OR61v8gJ8DtBtKQ93l/ykkMlsQqQDOZhOKDK
vtbaPGuFhtMTyJv680GzHh2GvM1wHIY5FGYW984hENF9sUs7jXIJTMdHrl01Wq6DvvNMZFNs97Gt
YeQvOjL778I9CfLpvqSli4Z0PkJN5GqBllIuGs1RNSEBGWMvgK/oJ80uqXI39KpCj6zEXqsOL52m
h8YWqBEoFlDIu1ZTr8gnUWrWFE+p1cZBK0YaOlnjDruATDNGbDW+NYZTOoGHOHGrdK0gs7SxeHFg
tkAnISF/1/JtNudGOZhzPPPmUdR04xfBAQ2cf5g2foPZXrMvN/IQyNsOOGBtQCAwWFlu/8W1HHQb
LRcA2MQEU+wmTJgDF1LUDD818qssV2rVN0cpZSHVCOgpKhlIf13LMqwZWCbNR8hJxa4EjIKMGB8x
pEfTXFHP21sBUWh2RYbNQIEU0d+1qCoXg9dazRC7br91xRPUdW8n465PfjOPh2mPJA6hn3p3jYxW
Pp1XUZqNNLzMGQDHgnyyStfiFXhcc+HDY+VpNNKfPjmh/SRieMO/DYmz7//ZEUPXEN4HdEoB3AEE
i6IwDNROc1VSPW6MRw7O5YTwszlmu4oNKzm8heODJAtocjlXAX2t13vqoymqyatMR0P+FzBy1dM+
S82QrzpEC1sIJjh0/WMyHyAxaqdpatBxxOxSHY1K3jM3u61bZEjEhbXXhB0Y+/iY/ayKf3VSsIuX
QhWFMVIAktFap8dpCyg7Oerpb9z/yfr5j9ZMigHADs4JCg1oDb7ew6zsSA9KGj0mv3W9D83ss2vW
0WStvAo3VgwGDCAfzHrC2EjpQF+L4eCoFUbeGjEn5Js52WFXbQrbeLbJ8JibUU9WCTdkiHmt96Af
kfEnUjrSj1DudjoYqW6Nth3jNu7mboqsytn7LIhKk4WZZoI5cIz0nr/VOrKU9Nf9bb3NZoH8WU4p
xK5KQj+VoBuzFrXKcWc/7tp+35HnEny5ZQN0SLGt9LeA/uXjt2w+l/vaOmQ037rud+3V/9f5Gajj
oK7ow76hCwjfomx7MJUYysHcJGZaA+pht9QeBPIQ2AtjLbV1a7dlEy32G2208HhMRRT1J1kXM8lb
oYN04THQXlB7m1IeJfn7yt7KF/b6aLGr0CQoLB7gmyBcoEOh8Kaevlktc05pWn8VghrP+QTKCqfU
ii8BM43NpFssapk+H2vDfWkxDemUlx2SUNoaA6lc2tX3ABSLbADwGogJAZdUniyHWyjXGfiewX9p
h0+iFFsMrd+trFreRFUKihKABSJ5I3cav188jNw0EgQRA30bwTbaz5+84g2DssH5tc3NvxVvtqY5
hJjmeF+sNDM3UjHL6aPrBK+XYh9sR8srre/oG/hBwsT6TcnasNc1Ccp7oZupV5kMu5fX6daZ7Khz
ys39Rdzo5gdqGY88PETUo9WAj2KIp5ubWEQGyy3xVhvigc6z7vwYjPnfCzNdyd/cvEyKQCX/xRgB
PC3FmjAjOiyC9JSZPxv3q8uHFUFLqod3HRA05Nnk836tFC1tWG46I32jhp1tBjfRQgYPIxK+/s9w
zY81/SdKOSegkU2tqCBqYm+T5mMYQBLCOw3vH9VtHUmKgasJDKw0WR+/X6g5S6zGBFkRfbO9aGYR
9Td8Z/RRk/ystacaY5ryYzqEoxPCFV0RffNkKKKlpl6Idos0H2czwT3W/6SVsXdJd24L64mi8sv4
0foh0MMOxonn3Fsrwy4oDNjY0FAlcUIonymbmzYOdY0Bl1v30H5RT3Fgj0HISuOM3sY18OKC0gCY
AVgsKF8QUKi+KGCAWi4oTrKxWBohuog1h5X7wbdWdnTh3iG5LpEMSGVKepnrDS2Fz/Ah2FDjxenf
anuLcTi02RbzipzFBQEwgC4IlK1ggq/lMMcjVkk1+gYP7qAF76Daz3xjJcFy4wXCmQUJO3wyoGYw
l11ZTJ/2Dekblr1hEvmcPVLMC9eMODMAR8/DkXcba623Q+qbYnshUXJ8IF8PVKuyLJsNtV40PHsD
L1O5ZXyYt7SqyxULf1vy+1jYf2KUCHNwmqxnWZG9pQnghvanWg9HNHNbIFm2xm2e/EnFrkHo6az1
4izv6H+ClRetbCaty9AE+JaRYMsTuO6pjy6yjae9FQHa/nz4hWtj2FdkqhWQNnNqUP5hsUN/Cr5w
dgb4m6Jnvd6azl77vWJR5LW9c4IqgRNzmaWPE3TG+IVhe8cBCHTtvU6nt6x7HMYUBtuL/IFEQfbc
t8NxRfqCxwDXF2YFDYEoKqlsR03BMbo8K7M3sOHZbmh6e1YdqYnZ39sGM4vnB7FivBc390Kgokmc
dE6RaxDYJE8SdOi8Cbj6BoJqkC5Un7KMrjhFixcfdDygp0XyGG1J1xe/ttJsSqs2e0tqs9j1s/uT
mI0BMAVq8/c3c8lAA9H2f5KUpWnGUDHNht4I/jyKnVH+Zd+bamU5HxwiN/ois8SSixmMxcpz7rWm
U1q8y9788SVhf1r3weqitkbHTxpO+kNrbpr6l/up/5H1kd1+Tm0SJr8Yn8K2PjvBF9vfZXxtduHS
iww1+u+jlLepRBtMW8NIvHWo0hreadolR+uxb98d95Rmv+rmMH1qcoyfGPXo/qYvGsALyfL3iwfZ
QXbWcasKBsJp0Ao8NXTT2igj3peyuutSyy7EIDcDpndPimnJrrEF7DsbAMn/mTrDa9dR2CQ0QUWc
n8a/JDOOwj+Mxi7LDxgGyitA+meYkLNlHXtGNve/bVnt/tt7+fvFpxUFSEcxQAG2OdOSjVPnILBG
XXKjBfabNq+RLX1MLb/RP3DbyHwRGMFVNI1Geq1LO9TN3GKrB8/JxPbV8KmymnAyd3Xwzo5Z847R
SQ/8t98+TP2OaUewfRjf7q968VpffIZyIP+Ps+tablxXtl/EKubwCpKigi1ZpuX0wrLHNnPO/Pq7
4BO2BPGINbdctfc8qQmg0eiwenUijYAe6yLKd54/rcZaH4hcepXZaP3S9JxfuudbS2ZMSNRNhZSo
WHLXBW+YkZfV6zFYJ+UBTmed5Ee5Lc1JLbZVsY6NP2L0hpk3ofCIZNMogQColUngrYtxlZVWooRA
W9z7KSilK20n9STRRzvFfPjb2zOvsGf7wxgj9LgMLS/D7GXqOp9MZdVmGOF6n6gj7uchVfdqZDVF
TUTFwsQEMuQYdtX5tqzdxfWR89Yt94FmRfnx9mfN3VYgeGh1EtYLmJBLXVWLyoga/LkVxm/IfEiG
pYVf8fcBnA2z+I8Ixj4maYXKpAYRmeSTKE/NMPU3AAtJhlXw6yaYkNF5kqaV2piT3hEvfRp92uAr
p2aNd15rSOov6OrcDT3/JMY6ynKEnr22jNxUHNfJKG5ScB9PIMPmtWABCX+dRGaWz7igANsoXNFA
lqxzTj29yRx2IAqtnJtWUvMnTnRSdO/I4y28S7NPwPkiGUPcS+Iklw0ULvB3eeZKeUSk8KCVmGdy
yMMVMvTeti+sQrsLlzgA6P1j7+e5aMYWFH0padEE0QXPveDUuci/SwvMXXzVxUUqAHpYV8LA4wGO
XoDWAf25VOEA3bVZHlBzm+/UyUz5e4FHK14KNirCDXddH5p+dQCInV+40tc9sPRozyQzV5pTUYuo
UQR3xS4lY4GpmetKNKsnzM4ct7kfEgQaAE6V+VHjnut06YDnXMV/xKNwd7nwadKaquz6yK3BhpyA
A8bqtGJX2J5Ykbhdc9PrqC7NfJrzFs9lMpdZGLRhikdsdqCtB+mnhA9umAOJG88JtS/t6bZ1mntT
zqUx9zQb6kQT64G6inru+IhKLWOQ8YJhGs+CQ0HP6n9r0RUpXswZSlXA83bDbF9hTlfU9qYvvXtd
YQb+BJduwUmY30jg5RHLw/Sy9fJu4EQOTdCwihul3AA718lm0TtpY+muVC2lKsRZO49QG7lXtAeD
GPJSV/ygC7mkFWCFeGRUt/6py4iin1o0YadOWazkeN3Ej3F/px/zF7BGGNw2TECgAYaAToycVAtJ
LT6E5VuvP0bp6Nw+56WvY7QKoOk2rTw9ctEpbhCpDycyKYh4bkv5LVhcnfHZJrDqlLRt6RnYhJR3
kmjVtfugcdrmc4pXIEWo9BWmlnPxXcN3G56brAhzofRyCfx8XWWgVuPsK5gHYSiMZFIiOEo9ZgA7
0k4QCI8hxGZRv1Rf0kNhqfE+EZ70YltzGWouSwwFi9tAT+PMPxXDDLWeEB8QJYdAIsK00spD225h
z4g8kF75lr2VxNlqRvIxIBJmRCwNPp/NX4B3Cf2g0EkQM9DrcfYNiYhpK7wvhq6xiyNkDMXRlsOv
VLvLmveoatFBKViVbivd/+PllwDIAvsqQNkob13KLZoxSMusRkJUidC3feDTE/g9TZAaLTwOc/bk
XBCj0l5XKlpTQ1CsYHIpkNdTfxcnhz76LLOV0v01SBRKdS6OUe0wmRpgmUpky4eeFGFvKvrz7dsz
uyAQaWAoFIJ2pCIvdy4VQplT+jF0G6E0wbBgeXFC0nq0PE2JzBx8JpYUVQtvnIofZW+sjAZlyAWx
AvqgL4UKYZr1ao9kZJR4ptrtMJ668Y+q8XR7bXP+CuYJAshLa0EgO7sUY9S6xKVtFLmaYMlVQ4J2
02UjyfQdJy/oxaw/eC6LWRKKYHI3SkhKqHHLwxHjBisUw/xUhdWdCJamI9hzR5KWpXEnCUnzIMdK
tLm93DlzC4QBqnGAauCpYwxAyzdDxpeInX291LdpUSkEITJn/b0UDV4Zzg1FTJ3FFOSjAMhjDSfQ
93nVUXOMMMz4ZAn4OBv+nothzKlWdzkMGvxrbXQ7f9uXz7hc0vRTfmcAbshHoY1J+DUpq+jT463e
WHuF3R/0z9uL/VV/VlMpRx5PpzWC15b5jGYaeq0yaBQ+HDJMXvIabtvm6SYFJzi/7XjVLOIILRFv
YvEn7BJzFFYxxgNwyK1vuvpzVNCbt1aETZ2DTb21fO+DK6JNLERrOUxNP+U2EbD6Ybfw8l63rsNw
nH83owtTq3ZeHcHFSgJb0jhz6ERb4dBh+uAhgld0s9TvMRum+Rr4Rf+ZGqXrPYMDDXQNiKLZPVPV
JKuaET5Qn9p+85nz99OkrDkQ83hkeg7iTdiBV6tYaQumbM6tRDMOQESGDP4allO2mQyj5uHWuHUg
16RIDPRYSUHpjJykLhiwuav2jyjQcl9aFjXpkZbqp8gdgPCzwb41rQtBeLqtfNT0Xu/jf9YDHN+l
kA4DkTWj4RGHFMIaLUDVaKp+TALfcz3/w+t1W/P1JWeK/ugtocyL0wHvLvIpDk8Hn6HvKaYCYgdN
gnPehpYvYUwE0AvqdIfuRz4aF2zL3AnqMlrm4UehAMh6z4kKeFvfw2GUh6G1xVzJVlwccFYcqdmC
sZx7G+ChgExIAmAJ03QvN5cD3jo3GoOG0SnIeNtt2FlgrLT5TrX97Hj7JOW5KwHmARSQQDADgh3m
KPk25jwxUhOXLypwc2O6uq6CxTlSZLMKu6m853QDMFBStWC0bixOQRrDjPHf+x4EEC2RuU4GbCvH
0AKrQGuhtJYiLxY2Odiox21FhwNy8oSwP434tL2XkijniNJiqKSlTEOc2/4wdpyZ6IFXrj29Rg8N
X6OOTTrME38Y0fOD+ZYoDvRg086TnTKmvG/rvQgOFV8d6nJd8UVdmaLepYrlT0n7p28U/Tur6+AL
dHVoQ5YxvNBUIw4ASMMvxhM3DfxSTmBWPc52kdFNJPNKdYyC2JW8oCYoCY9m2Ncgp8qAUr99Ykui
GLsvZyPqsGkau2WTqE6MWNGOYz9c8ak+Loiae+rgCwHhD9AXYFIsb1w5xQkucpO4lf4lqNUWnOm2
J4O8bYh5l8u/a8yTDjhk1pLprh2z+z605fgp6z1Mr/0eONdTvoyw/rq9ATN+IYBDtKEHREiYWMv4
hZnRJ81Q+KkrU2ZnNHtnfLZSk9E2ihUmQZCif7stcGbHURiDTwj4JyYRsS58HmCgudiFqduATNgM
dO07KIIPRUiXbv7sfp9LYi6j0nseXFJIGrd9vG5zB/lIbzxJeW5h7HTO3Wc2h7hFsT3QAz3r/IvS
r6POiorT7RXPmCBaCkT/CLjWMNGBMUGVVk5RyeWpi35kYoyWUO5QvpgG01+itfgfS/5HFOud6lmh
FWmZukN1P4h2PJgJP9gG5nmfxNfqsSzt7Ig5exHaaPmRJOFjJpJgwEiqx9tLnkuXU7QYbfFDgx2O
+9LsNomMXkW1wd57D9VG1fdFaw4Wj0EvLaneqs4U+j/Nsz9sM3T5SXbePpSY9O5o1Wp6z5awSHMh
M77mly2YzqE0GE1Is6lLxBJf026HpDAn763jdqmOBOpYrBtuh7pSoLzJ6mFoMR6nq0nChVslWGBG
m0vpomkOtOMAlVNCTOauNVM8cILUpS5m6X1MGRpR9YponZ0oILSwRIymEFyZe0MPSS9pC9ZnxpPB
fdPw4OLJAZKCiZH4oKuyQp5St9Bj1PbqXQp2ttuHPueM4j1HOxFPw1kUhy8PXUnGGhNieBz6tFUL
E2yuNfK3d4FqKs/VyQApvmZXinlb6rUBAzwELzyFuyCFzLpoYl1qkSyPlZuAtEPiY2IEK+SsW+hZ
GhIPWYjb8mYiQHAkIVstUZoVoE2ZU1R6WU8BH21cPdwEKHK0oIa+63uZaENhcfEGffejsgCEoSbi
0luDTPAz0UCa0oaLlztbgxOkzPO8ceVI2QkR4OxG8FV10qoTi5/b67tWFJBRgYsKwTT8a+BpL0Vl
Y6y2Slg27tDIj3jyV5K3BEJZEsHoCV+oUS60EKGBF03xFRL5L7cXcW1yLxdBv+AsP6VHfVaoI5WA
BuKkLpCYXZclyDQFlAkXrvXSauiDdybLG1I51JWicf2avwOnKByW0Lm9nGsdx+HDT0ZrIP4LovVL
EUHt5WWnJBBRjB4Rhdaqwds9odVWSXI7Kvsfg68WwPALMlkAJ2p+Mppg08ZNvciU1HIzov02Sx8a
4P3bDvU+eX17kXNnhk4idPmAMBG1ZuaZFPpKBRkBdFypZZubXMXoYKndtDPbpWFZc9fpXBRd+9mR
9XGBSu+EI9PrPwXI4+tkdeIWqZXnFONcCnNqkRRpmZxBCZVpVO1RixSCJb7e3rX5pWhADmCeBe4s
87QJchnUYYilTANnpYUTCtKqkqLPpv1rLkvae4vetv9IYgyDYQTRkItN4+aZkRFP9B9DEAygFvvM
lfnftiP+9vkCXohWRAxrY5NPSoMoI1LGxh1L38oCYBGEzwkPyO29m3mwaDsxzhq0DRSBQVXyXA96
ZSqECWKC6t7H3D1BrGzOyDaFHhItsEXN3weeZOa+9KoUkz34w9vtL7h2hvEBtKsNsHo0K7IplNBP
0Y6V8Y2bxG+5gWUmd36wBGhZEsIYQ7UFP10aCFilwa2CPtglXP+QckszjGaQAiD4w9uPjhMgUDEl
5HI3Pd/gWk32oCDpt4dYBphjE4VNHnDsKgJtbkqS6Vvsc+T3UiDU7KhL7TZHVi2PDkqcm2I4mmX4
VEzBgmX59TYvn8/LL2NuIgpUZdhWGuwnXE6LqyzvsQKa68eb7HSvrXsBuBpLO2l7pVupX7qrezVR
ZLdd0OprC4fPQOkCHjFYv4C5vtygtpEz3Rs6wHJjwwzEh0EUdkm6BYO4oi6lb2d0m+Y84HsDVkRz
44xucxynjLVctBSwMoVkTDdV/JEbtvLulx/wiAnwDFz6jb7RhVVemz1URdE9+TsLGwRBzCr1YkA7
mAbwcaC9K+quij9v3xnm93FhMJwAXetAbqO74IraSWj9rounyN/HJtEXnEmqCGeKgt+GLUDaBuUl
HbyqbDQ8FnKs+QWufXEnTvb94FlN6ignvSGdsLq9DDYogSwML0ErHfXH0ULLdkKiFblJtU6P96Np
rPKtsJM35beyrs3cjE0fzbtECLblUhzA6sWvWAndZ6BbxErRqnWphFoiYkKkArg2+A4Jb2fW4fFP
QXARVksMA2wQ+C9RMAYqlB38TWxXdODJUwswYbLPNuW+tzuAt0lj9Xb7mB2Cg/jm3/cPDVhKQHhK
4oKY2WCWi+VSGmleHinqhBqotTHuk/ZlMpFozVfhiB6UZJ+Wpig5wy59TUWSeqT8mgbiL7GVsFaQ
LhrQcRnTVfAgw7Yzz2SaJ4GulmW+D1PrxbA78t0RzXzYn17skcTkuSURWaLLZeuxVCiSC5gmAXAA
WgvZjmGl4MBh68XlHtz0WedUG8OzZCuv1+jOSpFwIPrSvjJ+ByTKPNo/gX6AvQdslrnliEgAKij5
Yq/GaDk7NtGxCkEat+CEziwMg+DR2AruTCSnUNu71FbwQvIVkG/FvrqL45/WEleVbsV/wJqiC6Zw
Oi3cSar8l8qCdiXwKiGqw+EhW3MpLlYSL/cCrdzHoKXQzNbOSfIHo13AQrwBMTCIQUMQvU0Lfgjz
LtC9FDDTBUEl8rrYV0ZlxDApZbTXlft0VC1hlZpij+VJlnV7dYwf8C8xuAmIXtEliWD5cnFhp3mV
hD72vTE+K8k6/OMFCzZtTgJMCxI/OCsdSc5LCSqXem3adNVexzzrb/2gdX9t+4FyxLGgxgs+dV1h
BPiJUvS1JFT7qXHywpGkBX9sRqsxAwWhNiVSouyBlwuoNS2S8jJp9yHmwhCMYEnyj787BcpOjGQg
va4oM4B/in7Cmc8pDGIjp5Ni7KWcyFbwnHzfPmVGma5+n3n36yrnlQiXad9+lDEBUaG3G2SSLjzy
zEN5JYU5iFBO09CnUvgjb3YP7anDaGPb+F7E2/zGmWdXEpKALxHAEAwXGUacrfYZQ+DFBR+P+84a
7eJNx2BTnYi5WcponCGxanJmR5y3k9u+VA63Td49njROCF4BUnwP38Wx2GbmEqGvxGg6/SpwdUs8
PkqSkfNi1l8Z+qDVfT/tFZKTw2q361aiPdqRVeMxr++nXbOODobt3amW8V7fNY6imOGhOZrrnmzb
3UjWElk4kl/lZHbq4psYL1cBBiLkQSa4f329D8nq/rjLyfshJAeDoPGShOR+sOBhk8AsTd/exHZM
/0GC1ednSWqCqQvEtx8eX+6e8ldTJ5395pFTQEYiksrJV4UT2Bj6QkJLJMc1vAdLs1ybPDp3d9uf
4y4gP18/t1X5Kp2NXQazB6oEBqIjNCUwK/IanY89sLfsBZKbnykx8BdZoZmQl9NHQHiyXwJUS4wF
oAd7LlJnXoA0lLupNyBSlt5UM14nFmcCwmw+vdI9fA+xTfUqfZWcdLM3f/S9tAlIT1QbffwWv8Jw
ajXHTFoirt76ZuGZuMo8oomfwj5ERIvId4K++tJ0lBOgNO0Uw3SUVvvs/WBmVW7VViA6pU6WQMBX
GwFhv9lc2kpP++kvham9H4HQLvT2mmjFhlX7Zhrs9GLBGs6uCTktJIuRddSRO74UU8HU94kGMYhR
yuO0birip2YE/QLKwncXFIq6CxdXBNA46pPBUQKiHXt5Ka2JEhnUpWgn9U7Vg/AkCyvEqO33hFaf
cbVVH5XOFiJnWspRX4EGAc0HWo4SvqH9U8Ms+Eu5vN73Wl2I+UFxtbW0iwoLPQJoqf2RzAE3apNj
rAwanBaiGaoPF6uFVJSb4JACNYp0NaMvAhcoahbJxUHULO85akxBI5g4maHDZEk3r94DagoBAgGr
HcUL/YYCZ69aMlVT5IFV5RD/FJviIcZ4dqtszfYpWERgMT4aHB/w4oArFWEtCI/ApHG5l3EO6mQ/
xqpAkjYV92FpFuh7uAuJ+uU9AfaV65tIJclSpXhmM4FxQeiOM6TMDowtkjOZTwBkKg6KbwtPibyR
UCaK15gf0y5h/68eF0wVQ2gG5xajauH2MufmcznYTAWtPgyrSD8lPUg9FzTjyknA2EzYVHQb0ZGW
V5WacvAwqjgSmkP54x9rea8Fq1OXJAsG61opKDrnd8/oW8nmJsG5abRxJDcH0QGkxRSIaklObi11
JF5ZKrqYMzGMQvR5PRgcJlUdZEeytMf2LjotmI1rlUNspSNPiCF2Bu4U8yg0I68CnyG2h2CD1MCm
+8NvqyffabZAG/94r4uoLvp7lxf3Uh6zIj71QP3AC+2hWTUbfys+yZvClmxl0/QLR3RVk4QiIceK
2hmIpii7JmMR20lL+qCW20OxkgxE5w36WSogUFZtT4LECitSNdbwVq9vb+lVD9i/5GLKJDi2JDw0
dMvPDEYKBpww5rCl0jp8r0tSfH0GAgltUUVjMAHHQbfr1gmMpEbUV9En9br4zj+RIVDxGkek1gkK
6CAQXDJkM8oExigeUwTRxAtngNn6UMIkpVDFfozbZDOseLP/a9ru36WfiWCWLkyToeUSREQiQWO7
QYbAqjZ/RDBTdST6iDfi4+3Nvl4TklpIDQAuSkGyPH0Vz/ZaiDMl0JRpOiTNFlFTWtwLid17S085
LTVcai2YdDGfSZbgqQEjzzxyYd6lbaFV/CHr4GMatYUOHmkrWtm2uc/elwZXsoksvAN09hEFr6CU
jmZZxiAbeiNqCa9zB/GIyYjcq9KQDaaI+U/Ztruv7rnV7U284l4GEZuMzgvwY2AOIfiX6S6f7SII
LIOkroXwoTdRd10bdmJ1FlDTlm4llkA4uNOcueqhm2/in/ShFQCpQ1fPwmdcx0Mq0pM0HsJegzuK
9cvGMRy0DLXghw5i41PlKp/xMTp0O9nSSWjmjmqmd/mK36WWdxjvin1kJ870wD+Kj6ODkX6bpZzp
1WuFKjjG0eMPG4TYmalAGXWpG2U+FQ+SR+D/cu+Ld5LNqYFXEc2noCfBw08HPrPAgnICJUPhjfXD
KK+iQ3gS39Sn8L7benfZj2b62xw7j/q7WW8S8L4Mzu2Tv/JRabYezyWdlkhxW6yPinK8xilpJD2o
W9XMVoH1UH1EJFyVC0bxSqWpIIwMxjbSUZc8iwSVMIakF6RMepAQa6R2uRWsaPVH2nq7zIzd26ti
XWHQj6Ff1IBDCmnwEhkng+cMYUDTTnDkiGAuhKJLv81cTb3ECEnOwG8f7KUtYrUNnw1IOmwZmMZA
/8SqQhPoqEMaaX4sLB/QVFNUSV6ZgH34Nr+pX+uC5C0G+SE2bBc2bE4yZSGBDQW7Cka7Xd7/Tp+K
BDSbxXFYbQbzb/tM6bp0cB2oABnD1WBpw4TEr/N4EIuj8BrvEqLjTzJRQ1t471nHDxUhYNFoJoVa
MTAOXy6CD+K+EKS0PKrqbqq2g+DIhhNppvS3hDcQBGOJOBVBFo14GPXCENO2UIQW/RCvkiU/tE9/
q734eTxlOso0INRhs0Jl6+vC2A74eUsmC3t0fdBAiuGAFfCqUSp/5h0LPFXPB7+tj2GCPrYQgWhA
gmnhwK+E4DFGIE8z5ziLK4JDo9TrOOi84hiYcvxVTU/wa/5yi2gNFgUtAKOApgCZ2OVR5xmndE2o
lsdBBN6RAP5y+/fpCZ4/9+gQRi4TZT5UVmjnLvMeAhZkjMnkV0fuJT3F7wYqG6kF8tDbUq5tP8Qo
dDo1BnColAzochn8xOcil6nVUXSETcJZL5Ipr8ZVbKHX3MKUChOEkHblSK5uevaC7Cs7Btl0Pige
XOl3utul7MKvoYVhUB8Vwcrfy1N+Gk/RwdtwpmYP5vgqIge2RCFD13O5rSCjougllFbA5smyGMph
IspeUg/H4U+I8hHyT60lLLW3zQhBRg39Lkih/5Y7LxemGJmUZ6AiPQ6tk7W7rr5TTr1+vL191yqO
vOiZELq7Zw4TErppGFcQoqaOOKzD4LGLF7BXM+tAZgodGtSqIcRkAjOlCfU68Ev1WIl3o3anpTsM
+Ov/lkmTUgHD80CrAJCbMNDMQgCJ8z3MUcNC5JXifUhICfKYjNFuo2Z1e8uuzDMkwULjKUBDPCgH
6XrPtsyoAauM1VQ9CiS+R1YK4Y6xcG2vt0yl+Axk1Sm4D5m9SxGY+8EJauKpR58mvZzYTCYnOd1e
xvW9uZBxxWAYZqNahJDRx7aTLFGmzK0A02bhFIKSEelhZpPANORrQllqxyqwlc4cffTk3Iftgmpd
ay9+XRNQo6EzZ1EQutynUQXFdD0OUC3VCeDruYv3Y+aw4VbipUH3FJphWE++qNtObpvUON77zcrj
111l6pyVJH9/4LRugmABdScaBF4uZBL4PkKBXjsKYPuaHovB6j1MIFndPvKZQ7mQwmxXMhSdNzW6
duzRhMLv2tQ0AGzmnNtSqHJeGkfaLwS0Fu3TQ3Wdue91Wilp3zfGEfAdcMpWGyzIq+0J+YP3vFgy
//SFZKX9oliQI0EC1aAqcnYbx1iv/LHijaOQmOl2+hQA338MaVubjTHk6K/7+8Wdi2P8jqTKVaPr
BOPYheBNAQu/vY+2gJ70rr9Uv5pRbiTfEK4jHY1EI5vQKuQm7wEZ9Y6VZ8XIgKNCtET+MKPd4AvC
zaHMHhSFdLl5XhT4eZdz3rFHA0Jte7AEGMfsLxUQZlYCrwBB+a8vBVeBEZPpCUbXat6xmUYioWsO
VNRLMq6XApgOysFgJ0HxBTfpUkY41DLqLpl31MC6gHqLpTiGMwx/fU/pHFT4UjA7dEoosxIl01Qf
AQJ37MVtVL14raPXprIUzF57bZCCTCawUxIGTrJeG8imKqHyY//Rbx8xzsvR+lOUW6ObqwsO7lXN
A0PpFMy4QX8ynfWEFOPlrqlp4MOBavzH51AlRUkkgskI6bHdhRoJYiTtoeHgGDXvQLW2IHvmwGgA
/TsyAz7Ib9Lz7OKWmNsWeF3nY7QTOn7sqHYa3sSGDkvMF9fahzWiBAGrij1F39/lGidOFHTwLviP
SXUoCltvnWCpX4o1rBiPyyMRqRoI1oD8Z98hD4TSHGiW/Ud0JOMSDbw95E6sOLdtD/tiA06BfCd9
juAR0BkLlwupQs8ruNCLH/Mj5rgvvA3sLuHHaekE7NzwpBWR1blQnITOkJL0sXot24NwLy99/fUe
wdJAlzHNF4znKhtsNoKcitgnjAt3IrN9TjSLX/AGWCwbSj608qP8d9YiczvrFgRgIhDJjwpAc7kz
oLwvrbW1t+XtYoM2cJH0raPu3PxT9YmysbQF1uGr3BD9gLPRbzLjt3lVF3lFLLWPoyms5A8deT5A
ZjfFs2Q2+2yxysbaCVgJQCwRuwMyR9tZmfc8FkAVH/wSfvtW+qMdOusTa/4Jzf4tj+yhAEAgsTXL
iMjw4C0Boq4ybr/SUeX+NwU266RyYZKJHQ/26NbuezviTNVCU72JxgctshY7eth3npHGRsqg+M66
MaBk4q+Y9CGakWWA9ZV0PwUpTosHeXUb6M7SdM/vSELciMurJnlG2vo9eIfRu76Jd/4RUd62jYC3
4K3qvl9zT42lLI2ynCW7OqfSZaxxLAUi5pUEkZv/9OBEyslrZulv3+KXoJngKTWIuq6XMILXOoss
9TmbLr23Z3ZYyCZQ5Qcgy5gkM/3J9+m7bPfOtKFsChs0dugLeUfWPcRBovr8D/sqY8VS+MC1wVNy
DnNaRwFAIyqJMzK+fN22lvMLOxPEXMaal4dobEAym4/EfxwHIt33K37VW+VT42ibBc/g9+k/d0SZ
dbHuWoY+hakbIG6wAtl8F78f5AMKgoE5OHfGgxV9KwsSr83d5U6yHZPgWZLhPmInw+fxp3C1nf6d
frQ+6e3kIKTkT4LKztudiOHwg5k9Uijm/2uHgXL5Ny0rY39y2Qj0ogftoGGcRM2O7zqwoknIMOkv
0Tb4vi1tXm/+EcboTS1XeoUOrsjl052IHP+QbkBdcfIflkkz6HdfHSV8hf/QfTJXok8wpC7DbBZX
PuXviRsfy/vUGez+SX4JjrHLLWV6WAQt/LxLljtGVf1QHQuRx9rqzAZpqs19aGbhFOZw390vtrjP
WFLAG/+hRWNeSV+KMbJTB42KkdzBH/LvhUfNVEYC6ktDtkDbtFT7n3mmztm4eGZ1kzdgWrOogq/b
MQIrTczu6CZLIGRqG9kzO2O7YtMZUx8Dzkm5k7z4uQ1+0qc9p5It3xB//OIi0n4eb6vj3PMHX+wf
3iRGSeKhmPipBCF/Cz5wUh38d+mRR2c0/8JxC0HnlZtO9eNcFqP7IA7SCk6ALNT+/3BuTqf/WQ9o
ne3WmB39Jdmm2Jnr6WFhiVcOp4KEGlxzpLpoWys7MNcY0yQsRSnGEkv7cyKl9V2bIfnjI58bmUuM
EnO3AN7b73AkymbKskyChaqoR46yDqwagWQWSDLIt/QxnVo3XWwrm7kFFxQHzFsbgeEA4TWEgRvI
TZ22JN1zsjXTQ7QtF168q/Q4ju+CXIC5cZofjmPmoeMfzVMYh415n1H8FCVk3GXf5WcekO57Ak+0
yb+M6+yk73twIPgLOjR3lggq/0twwKiQWmRqD8xk6mar8JgvkWHPvUUXrevMbRhKr6x0fQB/wiMG
zdkbeTN9lk4IBKZ27OyT4TQm/2nA5c/X9W6pZ+uq3k43GDWO/za1M4epYIJYVfG0cR7l/h79MmFM
khXARqY3koG0VvzAbSX7bdMclLvhyckeu/2wD9bKD8JqEP6Gn7dvzkwz2+UH0dM4c6qavEQLbocP
SuCrgsPtGKpm4jYmZ4kvtvCo2O3a2/Mv7aYx17dFy1SZGEN4sReMsgUol9V6DtEKEbf1R7H6DMza
jL7ukX/bdFZrK66x7k3vu1wf8x2ALaTacY9/akuzfcc46ajZhJtm7d8n5A3sOA4aU4qJaE77FJHE
vP2x1286pgLh3FBOpy4EWyEspDjrygqNsfoJu9Rt/iBEq55Ta+mBvd4TNFactS0zx5EaFThtvQz9
8qvgKXhego5eP3CXP89sedhkOZoF8POjOWIo7Ifx3oxEMZ9vb9aMQ3sphrnCvV/JSSlgt4AEP00k
sOI7ZKDItDWV0BqWjD9NmF3qEVoE6SwpjJLT0MTHLKpqZbAPyVHnNnXfqcQoYl6472KQLt6lrW6E
Dv5tfAqc3qJ2nOoTMGBxqa1FDgGjdXvl18eHCjISoL/UEYhzGQeCjyc/1r1gcPuwF0ILE9N4YDpV
vrBQuF2aDUYtFbNuQI+RRaA6iQmBzLpbLhV8scwGl0uSjZyOtVkI6PodogGmJFticphdGp46hNF4
4IHLujQUgHjmrV4Xgwt6Tn6Lgoa6H9C3tkHCKVo40VlR8PuAYMDzipZqRlSo8nEmd1jYiDGjmAuT
rEUll3aSh9kitw9sdg+RI0WfG4XIsm2TlR52ZeCJgxvlYU18cR3EhYJK1mC3yjjZt4XNhM3IisF4
UAA34gO2IIe8SA+uimJ0+YEzHgxfrTuSKz6mkKJibEymr41F/IBO3MSMfb9aaWmjVduw1JLPou1g
crTcSwaSaUL31PRpki5cXHqGlxqF76OQFIzgQTaXTU1XbZtPGYaOuB4o0XepJmd0Coi4sA3Xe44W
fBlFF+BEke1kZxRok69xpcSNbomRHDtMwBq3KscFmyavwyde7sulZBc1N8yycLwohoKtFGkotnmZ
gq3aWJJHMArfJc0uqR3hJVLfh8oZEEro8uOAmc4N4TdFFJjgWiP9gGrgVymHC9o24zhi6Wdfwmg2
puv5HhfiS8TAjN/jXeBujJpg9EZxShP6/9sKd32RLsUx5gjkOaKHMsDoqkfpM96oL7d/fkZdzlfD
kHrc/q2ZKOXiW1mkgiHK3ATY3ui2xmtRWlW8rqdV6q3AH/ji/0mcBXHXkfOlOMYRmwpV8YsB4iLf
ltqd+qEW9yK4hsqPaFVmJp8pJHGM9vBxW+6c7qM2S5m30daLfP6laZNQkBPTOpvcMBbBxJiHI8jp
vYMRlh7pRGDPboubVTgJbfO/iSw6Ye5SXlg3yYjncXJbSbTU8DtGX8yTt3mbhHXb6WZih/rqtshr
FwPzOGlKErgASg5MX+szh7JMjMAb+m5y9So3K8GjnZXtPTKGaB3UjWghmp5TwXNpNHg6kzYaQh1K
PT+BRkStVxEfFatRa5a8slkpAhBotHp/XeDshKrvYTAn1+DRmViClMBJy1xf3965OTMFZNJ/pTBr
SZoki4TCgBTdT/d830MFG63cCFwtObWcu10U5ZvbMudXBpJJ8DOhp0ijFuRs/1SwZTRaE4IxUJSb
+0SfXnvwvy4sbE7pgawApAavOSBwjBIO/0falzXHjWNd/pWOeh72xwXcJr7uiCGZi3ZLKa8vDJXt
AgkQBEmQAIFfPyfdPdVSOsM5NfNU4ZItENvFXc49hwMVt/igJQznld7RIN2GdfQENsu+sm1MLkzp
nNGDiUVN/whIwTP7dkpg0/JkPQj/4PDEFSZb5q9Y9P4+7pfxwkt21mglILZCoR2vOt6Wt2NRTRxR
deYOyK9EV+vad6BfVLIkeWbLnvv0g559W6RmkPfj1Nnr1OTJBW/p7OqCbxHdD0C2RaffcFSdCFID
iiMHGq9rxlHjR9+BrThCibJx2bf/hxMDkN4RjIWi76kf6Hgo1rSGBG6qV7V1IvCLbBq8C4br3LkE
ugTihkB7wi86OTJjvnhp2+FccgGahxY9WqXO/3qmAVTDrwY5Ofyx8MIxNo1/kKl57DkfiyVfnn69
XD91nYLOHpqGRxYFMEfk8WmnV8rTPovEipkggLwGgYW6STObX9Uryn+Lj4CIZyrfTDSFXCSZQABO
bVIENbUbtGjyTdx6+dYoMxXBaF21eEn7TAfSlU1n2wuV7nNXB7hIUN+hnxGEKEcL9coagO1x7HMR
+uACrwHlwPN00DPEVhfWXQKMnx8qB1YJtW64micb7LGwp4rn/kF5iwX6ptHvpcpIEVuwh/56C86e
pQx4f9C7gCXotPy3xnHbdirCNvsLvXeMuQ0JZ//CRl8Y5TStO08iSlu8EocwW8i2WQZ5lXQLueC3
nF22IwoCvK8gtDrVsMzCbtU8ocEB1RSopWvwSA8uZPcglUouXMEzdSKc3FdjnWzRQEDcyrzMPwg0
T6IhIpt6fRusVpo9jZy/3GrbRrbwlNNTFeWjsPuozcHKGaROgaKzixeQXHUkASNLrGgxTzH0rSRh
yHX/eofPrwqaRY9do+jsODH5iy+BRAlqH9IwfLgO5jT+ZH2jHutF5hdK90eX+TSWQJMDMO+IX0AC
c7TGr64IeH3TYc55AKbr8P3q4t+nMXxq4gMFqqtFYHGkP72E4zw3PUCrjm8M0JyA2rwdc2qIG1eF
Mc00NIUXoxUWFC3NFmSp9IL3ds4HyQD0xi1JABw6fUws3AEdyCE4NKwv2ps5qdZ6o9V2Mhd8gnPX
5fVAJ/53Xdc8ZJk8HuT+nWjQhU8vsUqceRiBegVRK3q60FT0Qwbn1VYZcgy1j6eCKnrdz2rHIDdZ
xEYgtf3+1wfwnJ+NBCFMJrQ6gYTKjlv4aiyrpyZfNabjL81ahlRXydyQbbtO631GJnT9t9LczmCf
Kes4u0uWzH4UXjRcWNUzpxNsI6DVO2L1UWQ6/vzVZwyTzD0THk9nUyak3YadvKkx5mJNwY0tRntL
bHVh7mfX+T+DntaThw66YnRlAYhgE1AgdXcrgX5e+GHKugJl33K8BkDwqqVhZQZkFWxyr7pls3T6
QUh55fX0r0If8eQeCU4D+A7A9QKW+HYVVgRE+Twp0N9OTb3twJaYr4fFtO8nPSHV0D4Oa3075pfo
hc4c6TfDnix+tg7Eb1oMC/e9Iuyd319iUTiXQHo1BAzQ25k5NGAN3TQHB9t/S/hH757myCA5+8x8
spOsLeRcDbYt82jcBGt6z2XR5l9+vd9ntzsDdAk92KBkjk+OemKyPmg9mIgUygxe9hXeW0nS3113
KZl6/lK9Gun4Ja9O8ziNjKbQ8T4Eh64uGCu8eyRv2Yfx2TyQ3y+V7c9krXFoXg134v30rkescJwY
2KUjlGMGz5Q8jcveBCAu7wWSqvU1S4CuDtak6Fl0G63B5teLezyaJ8/Lm284ObqpwkuZW7zvk+HL
i+/5iJt7rZePq4YH6Ei93hquw8qJXm1/PfRx334eGkgM1E8jOEsn05/qtm00m4JDMt+S6OCpLbEX
MnFnXhfM7j9DnMxO67DrrBlhKZKv2FEofIfihZoMz9nVrydz1hC+GunkLgYITgIRY6Qs+Ny0lV8P
BXHXBs3h3kMfPETNBR/z/KX4c2anmdNZmNhAgyE4CFeimraPQZEmE/nQXULcnosnXq/hqSI1fFw7
UB9WZkE+eORXk9gmipQR+R6CpMhrTBUEpYf2UsfFds12g8ZlaauJ2K3VyUciou9x63/79XKfC4RR
8kGGFex8yG/9+Pmrq9ovrGXIi8Bv0MWEuxpBAvEl+QZuvAyFsuFJXSSnPzoIPx3XVyOehN5COt+u
x3VQTb0ZxrFIXb4b+GNr6Y54L5LfmiXcDdKHRoX+EM9/PfH0ZsIn/ssiRtsk9YI3xsunXZMF6NSm
I7tgDs754BgGwPoQiF0fEfdbE5jKFSi0HsMkWRm+vyKwfkd6mduwQLYGiJvyUhhz9oq+GvDE5s6e
aVEpw0EGc1FhofixZOHGCz6Loalm9+nXx+bsLX012InJMalNjV2xhy6eNyJ+5NlmivYquc1tOQyu
RIroUlBz/tj8Z0FPTFDoNZaZ4wvqP6qXvhp3T/W3af+V3Y+8rJ9+Pb2zFvXV9E6MEF3moXXowjoM
cviilq4vMxYEheg6fmFaZ83Pf0ZKT/yCXBjBTIqRUt3vsnpv9ScloBSlL7wRx9X5+dL9uXqn3flk
CoMu/nE6JlE0B8N2/kwKSmjB27EKxF/tLPnhyb2a18ktE4Fsa9tit0KTb0DczXNX1P77/69t+gkT
vxLG5xiLtyZXKp0KUveF8y9Aa87sEOh6o/CYN0PkfhqMCJNHS535wUFOU3ybQ0zkqZax/3uzTqyi
Jo//elbwyFIMsPUPpqjTznbComxuRoyn052Nb1YoOnthv7Veuv/16p0z/W9GOrrFr0w/On/khPRj
AMndTdJdjTkQUf0dq8j4WXUPoClH7rz49Zhn7AYykDgcaNo/xsMnRgpt1sEqI4uL1Ttz5U9D9wRB
in4LPpFkMy++ewIxZQfhPELWPV3JpRbOs5t55JFA0zVSzaf4L8ZbVBtkjIC8W7ZzQrc1xGgBxNzO
2l56AY7B/cmVO1JH/jnWicHSmpkMBAIwWOIPkX7SU3e9BOCrCSRQ5fAAOm/f4A6iOrGVEChESrVM
+F9uXjuu9euvODFlIW3YjPwa/JsP7NuoivU5vjefxDv/Fu0Cl+K3M3bz1WBIAL89UasnWZ4aDDYH
bWGI+5Sqe0cgVv3rU3RpmBMPwtPdnEhM6qDaAQIm06abOWAx84UdPHtY/9xA9M+/nU2s0LiGQkFw
ANtD0Zr4Olune8KSm3jWFXI5V103bebo0sG5NOzxXL26lqKJAtoYnBtF3TMl14F0dy0foTUY3bQd
KVXvbzymLkz2nMPyZu9OrIEAGdEQScwWUJwqbujDMmYVzdz1GF0Pc1By0GzGIvYK6P09DCa/yji/
BpHEjiM/ENiL5FfHTfz5+gBxATZc4HJOETkj08mIK4yz1GT7AaCnoYVAELoF1mEosfmlc7IQcVqu
kV+q/BKi+FxQifX4c/yTGvn/oCMnqGR4MFWf17kAykAXrrzWu/5x4KB6vCRpe3bXQdMO7BFASIjl
3u76tAbzGjDsetRtjc9KRYqgStG0VhhQIq78witzfrtfjXe8Y69OWZ7zeB51Fhx6MHyllt0ZiET7
kb53KkHFxuyAokH2KblR7pYofrCMFK7dJ54rlugvy9rARgGYhN1EEzSwwG+/xafe2KkES23Xz2NU
GrcNSNEvFxz/H5I1P52oV8OcmEIVZKo3qQwPfacgMCXAzK2HaW4K4jPtQaw4ga/ODETwoHdalyJe
h0LNg9lEmQTzZeb4NWTM612zeOtGh/Zzm67jTZqr+losgmxc6OYi5dJVrSL6ngpIf/7a8B0PwekM
kCAEVA6MPUcWjLcLZZA0SggY6A68Hh/mSaIjOLuEBD9nXNGtc4RV/YDlnZifNmOLTgOGVUqs3bcR
Ta8yFcgSpcPsgh3/iXXu+DgBt5+D7ODI5BydhBHSWAImrSE8pDz6AtVHKM7tTHgfgoYmzg+8DavO
f2lG5Ji52sSrpGUP6YJfr+mxSn+6rD+UsEArAjkuFJpOvRKXJi2t68gcuhFS2WU6DUF9xcQA3ANP
Nau4Ncnex/90JcqbpikBwooPdQvARBk1q8p2xPZ9BOwJI7cApXmg8xwFEnwakIQ9YS4YCruQ5KWh
U7uWsVugyoJ8vf1C7CjAIzawMKtQhgQT3KJCBz3rkLldPyldF4PNQDwTZ0AUlG5tsd+86cFs1Jom
nwqb5mtfeNJpyLyLdnkH70m+Q55gQGty2E731DJBdrUJPBCChT0Z9sPElz1bfDjM3MTWQy9RPmeQ
4AvkZ4DXkodIBQ4JQhpbAC59gPOLCHVPU7gaosebyTBhdh04CxQqS5q9sGRl3YaJjI5lN4DGtRhr
29zWschYBVIa+DbNHCVik/ZL85L5IwGgxc9rMDVxs7SlrtEVWnrCr6/AXdy25biu6VCiIAWFDn/0
u6Rol47dYG9CjIBObyCvre6im5zYNIVcQKC7fQwy0L7yjAyXrhhSzwcFXNT00W6ho50haQiei3Wa
mvmaTMR/8BJm6xs1Rprjbwd6fFxrXK6dbEUSVJCXh1VEbYClBch5lL8dE8HHG9q2ENWt6fCtZ3H3
ZGNt1wp8cIwXCXQ7201OZ5NtySiJusodIaBg87B/W0L7NId7h97RQkYhVCQovvqxI7OmBxnxcXrI
BlCYPEPyJnwvZpnBCFEXqJtkDi0CeuBhG7HvOyicFaQ1nd4PMYnkpuE0gm436UQPh6vGupHZ5Gkx
r6M1FdYesBc7O9DM+qgHf5Qm8P+ACt7Qlxb0Y2YP4ecWIhMhy4NtPY8QdoZjPutSikgjgdnIRG8X
HrTXc+z3+UamyBUVcz+beE/DcKRPrs/DpspQf26rni9Bd6jXOqCVb2v2fvbRAVFRv+7IbapTxyqn
loHuXDPJ+ApNvH0OGB3EUm+Clev+xaN5Sg91VztReB6Po8osmUHVseeKKbTAZEg7HCSXOrzv8VWy
0ukafZxBm/UFgLlg2Na4a1vTzFQ8ylbntsj92f8UBd7alNESyiflUfc1nv2s2QR1Jh4BtEuvpc5W
VeoWxXIkbWB9IOoQgeunp4AW+KHn7aM1C7ELXtMOpdeF2beW5c2XpeHWPkFxIaPbXtBRFyN0hJot
osgI3ZVLgPJYPEjKyhYodDQiesq/y6m/fiWdzkBR06oxr/jcgrzCS6Y0KkEzYaPCeBPBT0MqvjU1
DudWyGX6Q3Syfj+mOlCbsU+nroxahPS4nLxNd2KZaAsJyxR5Z+Qx9W1oey228RT5aKhh0DJhbaiC
MvLH8J2bhwSoxcz2n6W1VhfQcdB0b1uzDpuVO3AoCAghHQvC3PqbWDbqQ+uc8/e80/Y76rTsMeC1
u9JuFl/zoR3qzag0g4AmgxBVYVDg/Bj2MXqgjZf0ELQFYO8OqqVNCJsYObEJGYl2w9zkj8uaig/D
CrwZ4rDuLvfyeMedn32kHhe32uv1oz9Bggw6gnVANpGegi9543c99N1H9hStc0YqH9K6fA/55xTb
LJek2aXUH+dNMy5rfx0u/qA3LZRAfXhSfbKNk6Ud90GTB+NmtqjtQd8lSgZIES31WmL1OC1t7rvC
jHNLy1nSmVzl4+BdU0QFHp4iPn6owyWFUmvGIOfpOtA0Ioe7mhUuQ5itGyhX5ehXnGQDYvBR6LCc
4xrp3HhBYrMaOHF9xRenxyIOag+aSCn0T5H+TfPxuzUp9iRStFnKibWC7TTLFRhAItFldxocRNNu
YrG4ivGe8H0EteCwgkLGoB47ZiG1PXKvtZWfUwGO/BaQkaJfFfieCfXwnBG76q1KO4gy9f7CHqQm
urvz6QC7EUZdPm78FTE83kFgtAoZZOiG1rlLPi19H3+MZjYC9kpMOKKIxCAu0M/a3HvLlIvCJJzH
m37wdVAgJlin0kqKaqKk0M2KKSLvMpwsot+kiXu/5GYEvAAFq+WGxml3JWKBaebEyNtwaUVeODht
1xBtWlEZS44yxi7z0CrC/Xy9m7M2/UQxPeSJe5DAFcNqBdg2SZ8/rIhkhqIbadLg8Yh5UhAlOC+z
rg3XAryu9mtNQRtaRDrvWNXMiZZlxuvvPWzE9VTL4CPeoEc/W1LIX0PkxFZ6npAHXJKsz3GGux5k
k14SV8Jf5XaNJ/KoOjNnG6KmVBWjR1cK5ckwvfOaPG5LSwaKt6TxgrroBM8+DiBJvTWKmj+mxLXo
MCea3Iz4uSt9aPw9RNQMUMyKuPiuQ8PvA4gS95tsmHCpIY+dwSeC1BstuxZdiRVFokGWA+vxcTHR
Fh2rDZu2wKOHsCPLmD7jbDYHbZpMFvgZ9aog79AWhgZ70MfDs0IQ7ZpxrVaJFcHvkNAGo3CMNwiE
Woho6oxdRy7kEPJCo5cpE7P090vCloIibDH4pZmjpTSrjotGGx8ui1jmjzO0qZ/GkYjvaDwP3qNU
xZ99yX25E0AXQXV28EcoC+DOQKSTBFg0EQ78OxNT4G8JRCGbbaOzHDrEiWu+IjDKt60NWTW3BvXw
qB5wNlsAGGHBQlthrSdagMwNPeYxkCXYh9Q72LAjL4GMpL/xJ5ZAnCHgUQJ/K49pEWjqPuAlWEXF
KdKJ+zptIL+SEZ1/zrqa+BsD2aCHMeHThwzrBO0Br2s+W9fAQkMic46LcfCXueiaLntwVvV4MIM2
jkptxiF/MvESyR1pOViUAWv0wWSwxFB0DmHX9wIsFm4LI9EFBbhV6WeAPXV/Dc9OglFWLoZeweFL
l6KHVxgW6CEY5Sa1AQ02gA3x/WCYTUGN0DVfx06LdzI3tNmHI4/G/SjUOByGnHbwBhYf2EbIR6Yf
8R0QzbDt4D1Magz2Muindps1bgZxrORCX82BmD5BRByFME/F+QcqBDL6x8c6RSnOh6Lb6g+8Kakg
EKp33TrynazjOdoGUK/5PWtXIGqQOFkcniYw9ZTKC4KHhDK8BmvvqwfkoqXbdKB9hpEQeM2LWnph
g9tABNiC84xBzHxaVFcCWKP8gjRxzm6DVPIrMtbalmoKlqO1DfVSDQ3padnAfg9FgkMqYOpYjdUL
yaChj7mSDJrrakmrJEs+4NetO8qd4mVD4+XjMvK5KeHHYHcgjBvOV/WYxgB4+Erjxgv09UN5xA3X
wEyv7ZYFMpvKIQ/UHlzk6Vq0OCdhGUyEQg8CcMC1gHSMknBU+iS/7haXL1BJD2u/kr7p7qNc5EMh
xhSm0vk9iUpQTkH6zjjJYNUUlemmlpB2KGbRj2jTru0SwG4i8xHa1kEdrM2idyRb9UNG1wXWKlpV
YaPaG0vVJR5qpdQSD4zLLvruO+l9dmM8B9tkWvS8SQZH5iJz3oca10IW+bzosUymkSzboaF5jRCY
pw/DhKw2GL9XCBHommNmMmravJATDbN9F8XiC95N90FnkgBcZpTcJtpb/wiFW8Htns70PojmAd9C
1qzMals/5aOHewJ8Cx5gH6BiXkzSpO89lumhDGIQUxc54zk0SYbebocMxr/Ik+VoQp1rx6304WOU
SUdUcrcEsa53i+1SkAxDMwkxxhpmfOtFELorGpsuqkRBNYVJUktyzerEX8tmTebPkepXeMwMTW5F
Ypuph5obw4E1S/Stt9A2LaJOZh+WJHJT0Sj4aiWUO2EMZNpI1EUTiQiD55H4CiRf3peJYHFaIZcg
8C4oGpmNN8mlL+cZgpimyzt8gmnpUNbCel4ZeDqF5ELI5UNtbOY2mQ/F9coFMHb7hOHJKgIQ8s8l
hz353sjBwDfQNTrxmry9NWQCpUyKlG3WSvUxDOIu2vW+m++ybJRtZWXtI1BqlN/f5ZwnzT5JtQq2
oTVRuGUeMh1lw0WPWxrUkd4GYjSyBAJrXm95OPm08nQQsb3Gw/EujxkoNsM2AYdz5KVpW67xbEF/
GjQB9GLgqryrhxGRHnKGGqlrp+zBRKwHP3sAiMlGQIk0KfBgUVfG3WKRMEP0AQqAwRfZJg/lbMq5
Gzt/MxGv+wPslOBzgaTJqMsW7li4cRFVU6mn0HzMdKqhiCWhA+KHgwThGx2nL97iAULXqyVeKt13
MbyQhnUtdn74mCBwfDRxxOtqHVV6BWiVNFcoKINoCrgyRE1ev8R7tGsyC64AC+PbUxHs02UGrVKe
d6Ld9VbAdwKOJofBpl52P84eNMsFE47sOe6ovdMrrE4FuqPo1nErS+ZZo6qFTt3TKDgqhdzIJN0Z
lKhqtB6wLCm0RQq5CLiM0CUaxFIWESNZXQaC+nOF+btsgwByXPCmKL+pOppPD3yMPV6pVAj0fgJS
eKPImE57So9REms7ej/Vvbmv8SDVlRsaJLTcmigHgWDD9GYBzcQXhoMpS0g7cHjrkDWFt6hbr8Dm
j1ujQ3btLYkAfRHxIjBeYFn5teJ4g+H9keFGas6Dcm0I0t9o85pA6k7dfgJbpqpI3gaQQxPzdBdw
GOQC8nPdxvIIMQSJQ/OH0HH4yVHrf6DhxCF7L20EP67vjINnNUpW5Dbw0Ldso2gpTNpm34I2TyYk
NbTydyGo5GnBbOPrCuV0gvarNaNYytAIWVIEhkeWPJpBzSyvryZLmnSX2og1n5Zoql/gMyKjk0hG
4mvOnP85CTwS3qZI3+/cTCvI2Q4aNxmfU8g1aNt9OvrCu2ZBP5qt0/hP0cMeqSKLljHcHqm+8s1c
qwxwCbvYtIoQok7buFfJgY8Bvza0S9YSIfysigl8pQjelxnmkuqVD49epymA98b5AIFkLOc1IpIF
km9OyeiKTPCTd1DyjcD4YJf6BqkjnZSmaSLwTXVSO7RX1dAXTxsNpGwLw1dIycwTTUT9KW5c/DWX
K2+33upS/5r38JzfKQkswnMIH8NeuZoHzTt8PbQGnK9iPMB1PoQ3iRfR+DZJkOQvjZzczYBIqtk7
a8BGMq4HDoxVW/Z5R2WJy6vlBlW+kVd0jejnCaI3OFxQNX0eTRaAa83XIqkYThjisLkzpIxpkLAd
eiQNrKwQakUsvGpYHWhIZwO56WYp+A51VY5cVy0WvknIPMpqjINs3hiyKnlFw1mCWB4pibE/dNYL
0h0MaiOuu1HARWpdDB8+hq+PczXJ9qnrZEse1qajANmoyUaYvXbZbu3yBcGBih3tqkZOHYAmyEeJ
5DZeNY4/nnfzu0AIe1c3zhcoETZeXuJtN6PE58Z0uebTHCIUnQAKqDx47+Zazy54n4TTfDemCIR3
HJ5Ts6Fg64rvrDPT72hq5s8d6mIf57Yn8z1SdMwUYOSsaWWNRsowaqxYNgHicSQ6cpmBxx6/WVwJ
rvW4n5N17SqHU0Vv4OvNa9V5QdfClw2Wu9a6dtn6mYjEVtkEjAD+LJOmkoRPpErVQPbduvhiP8m0
Vx8TiXzgTZytc71DiwwPNiOrs6BAR69orgfucC7Gno4QPI3xCLGM+1MJufvYVKEEQz5ygz6Ogxlg
aEuBl7xUi0jSmxR5ArWBAx/rCmIfVBRp163JPs9cjwLSrJPhaUJ8eWxeGwL04FPksbcxC2i9C5M6
ek9SuGtVk4JsGadk1dD16OyXBv49HOxlqGu9cXmUgDHA6I5dzbki/c0aZEtSNSxlrAKvYkzLnMDB
v5FLAxk6uL6JX0wUMUllj+2rYfh+CgEEz9l+TfJpjPotwhNp636brHkwrM2j5s06OrmZ4kl87Gu1
hJtwoSluNVyod+uIiZSrCeK8sstS9xUBTOQqnGJucJ0alIfIOqXfSAxzA1c8+4BUao0uwaCWHz2M
MZYph257m2ZRV3Q+admONSsiMAb+vb6YuiR7Rz3Qn5apriXi48iLAIYdzO86Ref1DeqfNSnqNFmv
/U7pvKTKIQa0q+hZmcB5iK5o1qMqNnjD+CEHoZEH9miEBlVaQ5sZQOpIfR/q2eOl8WK+69I57cpE
zck3BZx6iIxmEstiUE7UJWEI4UresGwnuj5ZKguP7I9MepP/Dr5W8pJHeDyLORPewXNKQQY0NlNa
IkYh31ztxfssyGe/SD28tKUPF/GITloBglc2i6+GZVb1ziNt+7LW7bHXYBn1Ie2BZy/8Ovb/kHj2
7mlgEBDF05C/C+Q0/5ug7L++rv+Tfpfv/lVBUf/8b/z5qxzs1NJmPvnjP//XoubppWtf+r8Vy/T9
Zfmb/ONvh/llRqdl+1X99/GX/fmP//n2j/hd/x6replf3vxh08/tbB+X75N9+g6k0PzjK/BVx7/5
f/vDv33/8Vue7fD9H7+9fBMt2EXwte3X+bd//+jq2z9+Qwhy5Ez5r9cj/PvH9y8C//ID/oGc2pcz
/+j7i5r/8Rs07/6eQ1ELDbZQIU9ClIbM93/9wP87WlGPCsVgQY9+dBf0WOjmH795UfR3VO+OdNjo
Gk0hVIWCkZLLv36W/x23AMm+BGCP3/7Ph73ZkP9s0N/6BRFqCzz/P347rdBk0GEG+Ds7Mi8CunEK
imnWiDtDuTlkXsMeFhTpqnBM/erVcvx71NejnELoUHYFAB1t3kjuAu16qrvR+LM3mqYn6F2rdLyJ
v6rhZpbvHHn89TinJbYf46DwBV5UtG9C9u5tGY/EtuuYtxCUvW6DuS0Wr2yzz78e4+xc0KWP1s0A
i3bKjwCquIDBsyWH8YOwG4moHbUp04VbMD/8eqSfiHn+NZ3/DHVSvu2hi4LD4whIlVb+hXyB7k+w
POfRV1FDAe4qHlYopN2geyNByjB4DCHjNH1QECeOkUAp1G3XXSjp/XRaYh+10RBgVhJlUIo9KfQS
Pq/RykgC6XFeBMNH2l2AQx9n9LoOi/YtdCgApexHPgT1TgeYWhmLFjCNZ4WS9vMkLay2WVGdbFK2
zaZJlzGwZE86by41NJ8CmH6MjLuAxsQUUpg/atyvyvZN1FJk91f6nMqrbNn7413+zizffr2jPyHD
/jXKkR8YhK1gezipAdc1bQaGZ/k5Hptt1G7AtlHMCiDIHVGgbUx51e2Cme5+Pey5VT3CpcBOjncM
1uTttYjmHlEjTscz0sClS+7CICqHnhWy2QXsa9Rdohf96RrGBKqtMVp6QX0GYv+Tc4vkwWzVTNhz
H98q9s7G32pEqn91ToDxgT8V5CtpBMKX41F9tV/dwpAtD6fuGQrvQFbfiwxJFQvecGSen6JZXhju
55P/drjjlF8NZ/OZRmiZ7J4TKCCucGaR8/71hH6CsaPl/Mjhiz4zEMT4AOy9HYKFKVsUqi3PKoJs
RDlDUsRtqHnyolvSI1mVKDjw/pUEhnuKtwzqjD1ZKjk9rsNtAsLRi5Tz57YRNwIi5Pgu8HOdLPEU
isWELMSca3S8wp46BPUd0hR6wlP453N55n34Ca9wnDseuASEUhnufXoyVIuiMaXjLJ65vFl7CzSo
B0kYckV9RNTdN4l0C4lBNErHKnrfrAjvzYWn4yeevtNPONnhgbN5mNtRPLvO2fBYXhm+s2wIwY3b
9v039Gel8yxTONGzu0WCaf7Ux+GKGFKjPbcjqBskoQAnqkFwGG0m5XVfFcph44W7fO4gAuMPvQSA
qGAqT+5y7LeeEa4Tz0MWX6PB7uAp0vz1w37UrQJgAzFHGKYnz+ggQKAbB4l4zvxh2FkWwvNH9WJ7
YdPPnC/4A2AgzSHODkXAk2HyGkJrKKr1zwgEzEPuTeGnvGYEbSJOIfMX+DrJCpoP1G2VdrAgxHkd
/PNE62pKkPfejeopt+kKUBda7sKybnJ1SXL950cYzHsEKjURBIGPMsknXznXqaVDlupnH5zMFPnL
qTXl6B5H+n1mWyO3IWoR+oqF7QFVkmJcmsqqZ7r8b87OazdubGnbV0SAOZySbHaQWq3QlmWfELJs
M+fMq/+f1gB7JEqfiPkPNmYDg1H1ClyrVtUbQgfoXuC7irAB6IxA+3W9xnx55dC8vy75bVzFKC8C
jPkgnC/OYkVxuh7OAm2JQPJK/xfMX7uM7wE6Ov68m/Jmk2hUBgwvEqK936fbkqJcRoexcLKn0Xpq
hWtNtYvU07UNQIg0/EuJeDBPULYxx9l29RF8WoRjgjWXNkROHcwHThCCsaGU78rlk6B6jXakrAal
6CUXqQPfRH+yflsnv/T4CXQLzYeV/fnxPmOzICUG65j1wHjx/UnZRUIb95I2nCm15nau9/pG7FLa
WnH0lxreBUNm/u47PCS+3rHqZa0X832ReEANgFuU7G9xseHWTOEWs+GzNn73tXE/il4R7Iv8firu
xehWMWgsPFrjY0TVgWohBY9NeVJ+6XtZOGTX4kNsuLEJFO5mhM0ROJp0oqffznv1SjXpnbvScYoM
VxrvwCeWm+hWtjwjbjEMtcdjoW97IDzKN+uPbLlfD+wViLUcmMGw4FEp7PfXw/HN9TbW6phMoT+c
+yi3JW+ovKS6TSynCVq6Mtl20q+nwFVhU17rez187h/90K6FW02kIPck9K5ROL65Y+mPU7iZDVfO
jmimY7cCwE3xQTdQ7dMBzFwFPIJXIJcfFBsvCgZvf/0lZX/z63OtGQy/FoazSPesR1avVk+WCmuG
5to2nI9dRQsrco07zQFjHDzoxrGq6SjFW/MGddIwWYP6fcC4WthpXTQLedmpGtagi/uMbh9exrMy
nEs6Hn6qeNb82IQx7SsaSblT9vVDP7qQ1HztWyivHawXtOLb1VxGX15lLeCMqpeYj96d89itaCH6
RUQrfF+2gOGNXZ3IV5i6fL2LXp8+H+Ii6wEHgdoPb4T36zBQWTUnvN3O7eSl/UGgX4/Q0k6Ky42a
3ITT39ry4iDeieOVhs9HZRn3uZpvW/ZO/7vtVjb1B7Ls6zTAxkVVCigkLeD3P0es+iHq5Wo8z5U7
5VdGItkWhIzcEbS7QLqlO44zx6rLzIc8bhl2cTpF2N+SFhMWqNzGBFNUd3Y/XtObtOt4N01PQvso
KHuzGH6hYBqfKIjarRBRuX+e1GObf1tZFfmz3fBmGi7//s3XoQZgGBKrHs/GS6PezfVdNe8K4Wf/
V++dZH7gEdntxv/6Sf4zCUhlXDQhgNUuXoqgm0KBGt54DurHxH8wUnpwcutYL0npCfrZQP8YlIFi
a8WxzA6Ypsv+UWjuY+muTh8kHtPByrP9lU70YXNa//tFy90wp0NRSf0wnsUD+Yyh3hsNHWtZ2zbl
z9j8oRgXKOINyr6l8GBFiT3yy5p9Mu+V/kihLqtuR2mw2/CsTFtdPZn4on+9UMt0aDFlSxprH3Lf
NSJTFg/KU2lR4o+68ErI5XntfFheY5dIhor4DnkXkgBLMxItmktTCaTxnA1+Xm96XaAjiNq9j5S1
a8jCuA1HP3UteqlerlV/AJkqpzoeJifo8iPpl283iF9SKQq7XZjWK3jyZYr7z89DbINSAMINS2ej
2BLGPG7m8YySO9Ot5eqextSabdcHoP4yzOK70ONayYSGWUiEayH7YWZ/Zv+n/lPOryPFCVo8lnGf
vynGB3m6mQFOrBxPyyRmGX5xWObgRSIlJbz2FA/b3r+CUy8q94n6LAxPX+8s5bMjwMBuE7FH5MZQ
5Xp/BPQ4CekNrxUS+h+AaVqxsrEn3BTxjrLyEF8ZqNCgznrqktatix96+zyRx835HmCNYxZXSfin
qDZ65qnjFa8kEnTgqZdWzI0p+LvGHKiI3zZttW916TCogzOtcAWXRbfXydIx2Qajj0ePvLjhy8nS
Eo2NeR5pq6huWcArNkFkkKpShXfJ0bnl56leWaPXqs/y0MDA639xFxM3VkGrq4k+nhusGPzejfLB
00rUHfxbKvuJmniD8F0qt0F/7Kz9QL0efDENSH3Q3FB/yoDgBNrgRBxu+VWx8us+veAMeC0Xq17y
4dd09c3Jnppao84Adc+1GpPg/E7LGy11U6CJ8Z6KIBJodn0A2rRyUH14Er2uhqXi2IVFB/WXxeGe
CuqgxQGroYU9mLnGpvR0pV/0IdCvw1DJDmgAKukG+HFd2qJ0LMtz3LgSueXM6yKblSsDjIF+OxWH
cli1YrlcsItFu7gKohvJP6BtLL6sXh9yKhZmd0ZpBhow/KZ7xEVHNXKAQjvKhFiYPUzX2v7rr4wu
/GeBeSbCt4HlgZ/U+89sLOSiUmrmBVHmUAWyLOaw9Abp2PmRfKd2gfQcgBt/qQD4yPY4aAl4fbU/
+oLQ/pkmE5IG6JH5j9CVO6Wdoqt6YAlADGXSzzqvpJtZU+sXNeyxkxk7I7jqQFCbria0v8xCMb6h
Ee+f5qE1Huv8AnKEhZDIoHWC6FBPqXglB/rc7PKsmc5U6eXJiVSepRLWa+ewU2LNiXUaArAM0hqk
oph022k20Lnyx0LAG1br0+/kVKxxqtQ0muNBbX9TuYnOvRa6uTBO8r5tdaFzpBYsrYt9/Pw4w9oI
N2kmycgnGRX9wPI6ruGfAYgPyu4QKvwn7jTJar0pqQf8FlLF1/8Kai7MR/SDpup6jBuYSwUFIDRz
OiubULVUZP8mVVokOcKui39NHf02J1GUunVjkAEIFkcT2Ae5QVHoIIoi5wPQiai2exDCwK/1UK9A
GEWxdqMWZpHtGyvXFGraEV3GnE0/uGmnlL4zzfGY2EmPWtqmR1VJdJQqMbMtye1kbOvaDPvMFUss
2jn1mj6KJrubcFb6YSkhwpFOFkRd1d7ESdXhbS7O4V1dFlnkWUVqlp5a+yUsg6APA2cE3QhPoguF
RwTapL9D1Sl/AHFXP/I07qk49gLl8DhoDWYhDCcnhrow2nKng8U1srFCFVCbKE+yoCVEJhHvqFrM
YcZWviw/GqICGrZFwgVl0L6ubFUf1PvakJPSKVWsEW1VCIp6Fxqm6F8peiRe936rSE6hYrxV6vO8
yatyQIIgLXno+lElIaWj9bnsWH4hy3YuRhhVXQY0IvihA+FmfTkAK10cBgp2AoVugADRjyGg0ul0
pYSTeKEDz3f0yhREVymlBI1II65++fSCx005XtD06ljJtaM1mLTZQa+BS/KTJHwRBUMtnQZxrn2U
WCPagEPJ+uqDEVPhSIBk2WOGEuSmz3VpD2pc9G25DqtbowESvqHPET52oJKpamhxfmvJfS4CJJ3J
VKlM+acym+qffWuhL5amFXQas+X1D3U7076ZhV9D6gOa9i1J6CW4cJOUjGdnCyRb0bu+gZIi1c+g
FzvdFowxurfYDXyRF8w3EF8t4I3dK7IjSEotb4akgeHW+qm1LSqKOE1QCu1upOn7EvimerAy0HHO
EIXxsAly4BUOotTiHQCP6rZM+qLYkMd1tw26fqWdVBYeEUVMa/xaVytQcgq49A2CVMVgWwjwHUFG
8iYxkBu8nkSJmupoxdazaqTtNyE15lNB+0uD91uEALNCU7yiGTaVlIzE7K6UQhQZ5SSyAkf0Gw+E
cdh4EF/MHcDUOnGoQ+W3IrgzQHZD1H63SngUTJtW7evAVw2w7XrwB0Z68tRFfvZTV4Wqdi1tKp4n
0N7KdZLOpXwbyob57CeG8Q1puQykEa5emdOH/Fsb4Foz2HJidLs27CHVpMjdnypt1n4KF2SrG6RK
jJ5WBKh6EnMZXZ1MHkQ3iGQYI5VgjsEhzZrCZEqr8jRmc3BGpVexbADX1rZJS7BPVl8MOnDGclRP
4ZANv7jYeEM3U9T/DYByU432G/FGlgT8d6a0aXYllB3FToRWwQME/pFrDm2b2lGk4eAdROIhaoXU
jdu5xlBb8XmGCUEj3cAVxfeyMZXpd2dqYYvyeZufZwTAn9j5JktJVfour9CLdbRhSoEJC4X1NFWj
+Ngor3B4wA93apyNFCah+zzKk5UdRC3sag4xX/pTG0J8rkvTfxG1wvoGhC44yk2nPEtpId92PaX3
TRHiiu02uTVnADzMbD9Lg/kXxBAnRTSO6nVBNwCcv6zPT0knSpnTWHMDIlKdZtvsqBnbSlkGjzmY
/tYpoFv8iOtw/AYyF9xQUhTDTR9KwU+jT0Eet3mf3E2tVTWb3DeMyk7hwCDlMsW9aGtdRQlBj4QT
oMPoadaHogCRXvlwEIq5qDfBKIDp9K2o/i0LHdUyOQOSrgaU522xSAff1mdJT4A8QGWyLROknh1X
Vls6QxsGd4MEZN7ug3IKbJNLZEZFqo31naAkID2DPtbvez9G9F6pg9zriqn+Q+Ou/FFVfnnf0cJ5
gi44X/sqx1JeTM3WT0J5l9YdzTwwJiCllX7QjmM0lL+0qhyf6zTV7gShaiiLcNElrCiCp/YkNxo8
FJ97zcnnRD/MjaW+hHWrPyqRkchgh03jMORVn7hKJMFKwatdsjXBzEEKAnI0Hctg/m1VGf3j4IPg
2TaBwSrpchlTOs/ErnLmWuZpl6CeitiKCRBbVLPqZ11xpDPfEWWoPJwNEODdbES5k0R9koqHcTAG
7Mgka9JS2THAqEp/YzWsMuD3sCySRw2qG2AvTc7R3bSrSOj12y4jcaAuOMEoVW1g9kr+E86FIW9A
IMLu4XCdyiuzK3LMHQsNh9emKY2Jo9Y3gR4JrJ09DySLaS7k6OwoU3025l6dnG7QR4opmt/wcpkq
/VgHFYQxP8WJ1AX5AsURGphwCkUE011J9Otmaw3jMJx8eCe5U2VV1e0nnnynbjAsOE/0n9VtFHXR
tM0zHcn5FNmR7lDkWWudQp7DR6NuLMPTuKHC3O6kmltkkMbxuStbM9moYoduFpB8BCdA/KiubLU+
vKgpjXw3lOOqOeQWFEsIq0O+xy+28tSMXQmw1NIjJ+vSBOy6ibm2nk2qB3A/5AYoJQDXFpBSrucJ
dN5eCab+myjnPuX8PouPfcoR9tBnQ3GjK+0wukabADfKwkr7q9W5lW/EqZb+prD3xF2btRytozXF
KfhdEKFO2lrzr5HM1gJ5BNJ5l01deAt0OhZuwjZRM1f2g+quN6bkhZtITzaingU7wUg5wxG5A7af
NkBON7MoBwinJ0NyR9qAuKMFfx24GUg+JR6DCbQqZIzQh5aB83MQ77UCAOpmNufuKeuwyrCzXk1O
Y1ND/a1bKCeZYYY/UTgem22UF92tFNC0doMaWVpNiadfXMXKJkSzoIBbM5SZO4kjiNmo12vJDfqW
CnQWAS/bsGHRT4zVIujsOAm1x7rWsH8MYSLtNIsO3hDl9W8ppGNgW5UKDnUMzfC7WdGYdUYx8Hd+
UsovMgdOCh5UnFUH89OQErJigfUG5K3/DAwxqJ1hUCrckOn34UA1xnO3EebCf47hoWbuLBW65qlq
Y9yyGyHymG0B+d0o8wbEFZjLO6nLhvBaipJx9ngRwMGThmAINuPcVcdGrFXtFEWlVbghuhx4Izcq
bkQ1GZfdRlmYHEwScCjKQlu9JFPi/0RMovgxxjIJo9n3vxWpKyB49l15MuZovCXXTJ7judZ+VIba
ZTgtt77pKlnTj7Y4FReZnxoJVDRbo/QbB/hMuoU17kkIRetGG7mrHUhF43chMsTfcaaZvZPHhXXU
wirUSHoV62csJsL3hvS+RFB0FA61GiYiNLYsnb20LFQBrmAUgXeoq7Zw0b2EWNFJIuzjOFaYW2NQ
kZBtYSmSffQiIFpFzx+APRY3bacL+KJqUh9tk6Ge03uEzrvpWE1V/aRm8XgyrabJbVkEL88TM0X3
rCvgD+d5ylfYznqmudDnumBXq8ZwE+rW0G8VvWi/DSWcGMdvp/F2BNH+q6KEuwdVCjVRAO9HDuT3
yq6tR204DjgV/M61GcKhXprxr6+fkJ+UOWhDA2e4CECji3Qp3L190BtVnpqN0J9nrnap2M76tikq
b8yzjTKsvOIvj/TlK1kDW6RfcDzgXhavZMvKzCFQzf6sjqeSFnI/PCaCp8vXvXnFy0G9/3poH6Av
FA0w+aKgh3iVLH8QZe9VgWmTlP48JV3xMI6BvCmJ66Gn7og1a6ukRnUHMLd8kIPBOKQ51+LXv+GT
kpsJak6n6XzRpleXfRE1TeU6svrzvQlftkN3BbpcIfxO59pJ4+3XwV4F2ZcTrKNDQK8eJwQ4b4vF
hKIkcLUM50SfLnUATUDgv8XPsEoCYANgVA5jR9GEjT+5QUtDTQRoCuw3hHQhzGb1B+fryell4Tdi
D+ohAQzrwYw1HWDv3VUXmd8SOVQo2E7YsRqJvoNRz1VnURAzDKsFRm0+11JTboUulDxhSGHHTQgj
daQBnipO9IVJAqlZaUo1//eCHW9h0Fwa8ofAcxaDH0OxCqIsoaGY5t81DjtV+IWkfF/dNMq3ryf6
s2bbRc0Yc3fE/nW64YuJNluy4rAYzqq/sdR9XPh7i7ZjzpFdDn/7tHBRfvs+NYOTGYI9zam98gM+
qafzA/D1vigdq8Zrne7NZ1tyqMwgoIdzpXo+ApMd4C6ZGmtJ2jrMV/W8z6MDFHdbV1/E7gEqk2dW
uj1OT3kcrHRePtvjADnViwAWgNJlJ1fLQeurWgkkwP9ZdS+TdUpKu9YhFN2sOgd+PvO0w3VFBeoF
Bvz9zAf1CHFI7oczRLkXBXPwi7cJNdHgUGApJMwTOO7Ri6TR9vPZlUFkfj3zn51hJCv/i3/pJLyZ
+MnQuEHR2TnLbfxrhreWGBgFzNFJf+mFEgFtp5NXJHU+axsQjylmX1vih8Wey7btUqkFfEDXPt5X
3bWWHpPuJB6ldoMISVHCUiyvJMR51dnNj/MaUvGzsu+7X7DY78KQ8/6L+QWTAF0yqVyxosip7yPh
YoSlONLlRdaHHkJz2ZoT/OW7/XCovRn9YsYpCetxrDPj8STdjFKzR47lWuv0FU35T3fxmzCL46Pu
skqdLl+UEiIKkFLK0XLPv4WluuVVfwN78OnrnfR5QFBVXL/o5eiLcQl+bQo9MCQ6kz8qMufkAVKu
MN0r4Dn+a9l+iVJeNDMymG5VNYzqw1PyXFEfuA+99Hv+yJ59Tr5/PawPe+U1FucSdiyXLfv6Bb/5
QtJitmYxVkBePypn2VGdaCPdwZ0/iq6+WYm1PAaXsRangSGN9I+QkniQ7zIyOqpit1MG+9AJbGPT
gF2GmHLQX+ZpQ9/m69gfGjXL2Iv1U8q5a8REUx+uBufJsoMdTugz/uShC8XS+dGcn5//TvZDZ69+
jcsvYhl5sVUNVQ0jKSRyX+9E2Fon414J7K3dHqJrqgm3/Y3uu6u208v9uoy6yBSDSs8hWLOuJAG6
bbrxc7APd19P6ofjfRlksVFFNZ8NY5YJcoTwvv/l75OtdRD21jberMnCrW2ey4DfbFSrrFI4w8Ry
q7t9/yj8V2A5fU9Sz4v+FtJz8pKBUIVWkCS1rz5o9uxRyd9ZW1Sa1r7syw5/ezoyYe+iLE7mvhqV
Sc0s9aGGonbl397a81b4qW3nv3SUQ4SHVrb9B6zJMuDik2vCaFZ5j0F4eKjPnkIF4Ur8od7mV/Bl
XdNG9uZbuLEo3d6uxr4s/ldjXXxxhq7X+CKH2oO5LezrcbN2miy7eMuhLb6rUhEA/uf8/fpasI0r
/7rd4Aq3jbfN1bRd2ejLWJe3CfggEEuX8x+uzfvNF4UBkl4iOMoh/zNERz00KJoDkXez5DptkIfw
/hbt35Wgl83wdgL/CarQPuXGASW/CNoXbS62PckTbj+TiRiep6nbtLT7zhFQQoHf1bX7rt2tqfq/
Nsu/CKwucFFlZZlpoQ1kMPNeCu8jf/w2i1RLURaoSRZDXu+UKrCoeSyE4CrN98NwpOa1Q4+KAmrs
wMvcx+qZVkqFtw9wu1HeQk6FYm93Mn0qdWf2j19P1vJ0WMzVEhLSVEM7dgVzpfduuqeIZAfDju6f
83WYz6bGunT7NRkuFI/ixaZDZqhA4aEBg0Ndwws3Ob4HDcISj762pWOZXpjjpFrZXfqr+WbVZyHP
NwqaboXl38rCEbCIXhxFSTnUN3p3O87bQdmNQEm+/pnLw5/ZwMkNXhh0HMhO4uJcxjsulErhMhvb
bD6M/p2m7KsodSeVJsia4PRnqL6Lb5yJrDpJvvTqwPHmZFZLpcXqWSXJjh98sdnIRrNNqY3AY3Xp
eLlNe6L6brR7k/XwR6o20D5toz7Vfn2ACnKkOPX/NQH//qTFMsX0R8u5EoFXpo1TidiZ5M/BIdhq
1KzS4b9KfP8z3f9Gu2zONxPgR/OYCHB0z7Rp8hynJ9ioIo7JL2I2UF+LVzbhh5ztn3gAWuH80YZf
wgi0vJeB3zPhuarupZluJiIm18iMgyDsW9lwzGFKfgCA/qNBET5Tw5GetS5fg9UuD/jXnwFGjN+A
ajb2Tu+H3atlB82KYZfVXSjfi87g04YLAkeV91/v5w+JxjLUcj2rsbBqRWeGK+NU5bv2qUKBZoqa
a1E4RC+15sZHnzY8lOCVyJe/vDgLL8UvMKKXpwtQxfeDbHCFjicT4LM47cxo8vrmqkAIl+bDj6Db
1t2puzJnegM22FaEbJ6llaFfJvGr+ItLACkNv64loMtGhwqoYA0qujhxu7KlPgM/wotTwaVANJVw
ZXo/zIr+G7KsIHO1U1/YT4xIum+yXWscZ2mblTYujel4b8QOZBZbHtDduJdqr52dJunctvJmzU1O
tO+cfBWe+uk2e/PTFjMQ+JDzJyMZz3J6g0ZL2iDIgIUarcv6KY63PDdhENxXT22DZMoMqeEGR8LW
6fwfX2+FT3cCuEgKOBeM3NKJuuFZa5lRBHinL54iq/oNWD3Mnr8O8ulgYf5dMGww5JZnqQmqR5Ni
Bou2pgAGD1SBD8WJVGpT+O21BXTi64Cf7i9SG/qylCpgHL5f+Jx28JB18YiARI7OWDMnzxNGZv/R
JfH1+30TRXkfZbQUPzUkurYKOhfX/qAGV6UCE73QWuvh6wF9fjqicM89fWETL12RFRQPVb0MuaJl
tC4g49FTo/0ZlHcJIBSz2vnBfXv8/ylfw8v7N+xiIv0qViK9ZXsI5TESfxb+Qw+GOz9pqY0+WClt
177ZT/fjm4CL47dIEPwIzRTYdh9Nh2Ic603R9fVeNyNt5Tr9dFfibinrmq7DaF6MrRdGGHlKzico
DEij+Erk4JumXtcNjR0UmsCtJL2xEvTzQ/9N1MUAsyJvTPR2iToUm3Gn0YcXxlO9g1JV50ct3YDb
6JF+yta+if9jC/073sV1g0EA2kltCRzWAoIIz8V0etAZ4IOM38GPPgdOJT0I/cqn+PmC/ht1kUZI
HVmLr3AGi1p7kskjwdiawrBywnxWnwT4CONBhoCiUJR+/y1KtdDnicK+yfwNFLmmu2vjM0qe07BH
KbhDjNErXC25Aj1mt2jxWv+98v8mPlfq+/hCZOVDKzDMEvm4aJMV14mxaS/NvTJf2UKfAVHfxbq8
695kZpmPsV8XsJCRuAsyC5yCSm90K1eRy7G618bZaX2vE7nJc0Q6dMNVpdsm/2E1z5WxF54D4a88
XqkFHE91NW/+5M3Cj0PnXr3kFh/edyOigL10wfMLSeHF0XVi3VRV/AOpDRRSwD5eoWKizPeZeIgR
R+w6Nxaag2Biw7dGR1r5JcsHXySolSmjbHPuecGpcKRy39OE4q4jpfr6dP4/VuR/g14+1HwdeJqo
Xh5Qgqeq3y0ai6r50GanRhMRw3E1LnEZQJGJyg5kftbMxCqnIOvIDMpnp5GOcBpdSUnvyJG08uvW
5kF+v10EBd84teaa8tUnedrp3Q9dQPdo+/UcfPY6A3TM0a1IIg3PxQfQtJYaA8eA+nLT6LeK2NoJ
aMfIi4pDJq/1nj4b0ttgiy8gMsN21IqJQ8Woxmc16i9bSEVttNSl6z7LEBz6enSf3RX/UNtkuksf
vMTNqVXksfA5Xp6D4lcT7sXBtLsKObZf/z0QtqG8wnGUEcnK3i8WAjeDKZfDdB6rCvU1Pmyh+1bi
ujoX0clU147Ny6osE3GoyAqiIRYtgCX7Zkp40tLmn85zYWyT7tswZl42947ZHRTryiqlgxL9RcBt
8/UoP7sU3oZdbMlAapVEC43pDEDcaA5R9ZQk3tchPtuPb0MskrNZw584F/Tp3DdPQ3+qgW9KoYfh
iW0m5zpZu10/2yCUsyR4GLBDJG2xbkLkV4pQCNMZXKiDCqgzGndyt0MMchfS6P56bB/T24tOPpmg
RCooG0svk7ZPNRyZIbZAj4BDpvriQSgmcWUGP35k76IsHUsaM0EBMRA5ya1Da/ycjaeycKb7r4fy
cd7eB1l8yYFZj3EYEkSddlPt9fKz8hM9ZyNZuZ8/bodXBReZ1iVNc5qY77+rDD5KM1Swq2pjH5p7
2OGbJPiOi4gjxiKkjJXC+ysn+v2H9T7eZXLf3NGgdyexjxWeniNSh+Yvsp5RtodxMwtu0AB06PfF
kxz9FqbHTLsypt8TL+0yFMBIlVSSYrycXsLojwqXZDrkZrmT1b1cuAE3ydABeF1bh7X5WezfYgCv
awzMT1bcTvNdu2vcXrcLrBWClSbnh6YVUBQkfDSkYLBZxY9n8WUSRQiT0SJUkh6xBdg15abuH9DY
sauhe8jFbW5idI+qYTIj5gimTXSCIIFkvm3Ffdc7Uv4c588hBalM28vhSqv747bnjUXmgkSUBO1q
eZdPJryT2dD8syHOni/vq1o6zH+FdvjPnxcFJgV3HgPbLt6pix1S61WDeUEjnBGjPaAN9FLNgbHL
8qzflPK4pkX1+sZ+uyGXjYVFuKwspqwaBfVhcOJ9flsdg8r23ZqWCdjWb+Gh+97svv60Pzw4liEX
eyq2iqzSUal/ELfjdezaL7eaw3Pueo12++FNRZFW4qHPd82THH2qRe4RIbFKWqIYD+WT+NfwqJ2g
04CQscdzY9wkbriW8C1PLQSNIFld+ABoGlEmXExmqyhhrUxyeJ4O4oYS7F7aDCsH1ieDIgZfiniB
bfGwWTwUKxlMZuJr4VnYmVvDCw7+bzTEDtJG3IVHYWUzfjqgN8EWx+OQ4XWAHF94jm5O0vf8ufD+
s0/r65y9CbGYs0SMo26YGc9wCG+jnerkt9LdD/w296a35vr7ivd5t9svC/Qm2GLr+UpFcU0lWO0J
O2EXXyP7f6x3iVNu/J10F+2lQ3yo45Us8QPabznGyyn75tTPhDGyol4Nz+FePYzX4xVGkteqF2+m
tW9rmbgtIy3eu3nYzYKAJuc5uTlzNqoPs0OcY7VbW7fLH/o4kxLqdQiUWbCg3g8pVyzUkEUlPFMJ
3+iHYDfulK1/ytc+qY9NXZYMCChG8BRk4LouckJIl4We6HV0LjazJzuzm7raVX+lu8l+dhQH3S43
8ga72z2uHFMfp1LFRNICE2qq6P+Yi6nsCuC/finDFWGvBPfaLtqmf42terXa4liJZC3mUh2lOkiR
Rz63br/HwNQrN9+VDbX3lfT642HP7fVmSEtRrXDALhU6UXyG3BPc/OxvXzwIk8fJC+/R13WslWzn
k33/Pt5i7copnoWyJd7ErhccY9N5nXvIvLW+wUUycrEbCUTLWlQNyJJAht/vxiIC7kalPz5Xm/o6
9fBvcn/2Hs/oXUQxDVLtdCufzFO11xxxZ+yn+/Hld5Xb/kpRa/V3LHKYOOMNV7X8juGQ7pHpctpr
8w4IHAjuTe4Fm2Ab7Qeve0r26WN8Y20RxnESD+3wtZX+dEu9mZDFLRGlmVpppoLo3DUGCaEr3Zgn
aRPa1cNqLfhyQL8/Cd7P/eKOCE28moqJMZcu7U97bhzhvv3+8gO+5bHeRp6/8TfxiijCx9MHTT2U
SC9lb3LG5aEwlmFkiurrxhLs2f6lu/5D5v332+99lMVqIkTL9WsRJXhWD9KVLLn1qp/2h4YyEPd3
Q1msVJLJRa+hLHfuPb22levQma9m3zFd8VRdt88HJ74rjxW0+pVL6VVdcbludF3+p0u4uAtLXwLp
P6FLKG7Vg78VD8Mh3geHxov2jddt/W2zrXfkuBtjq1MkLbxht6bp+TEVfFW6Ey8Zmmjx/xeDH2bT
LHToK+fub3MjXWXOdbCvXqRv8VG6XTnOL39qMVwLCyKNxo+JRJK2uINf7Q61OcvPtYsOkCtxYZl7
3VXd3LYO/n23W0NtfibjR0OGZp4CMYPq0GL7QAVTkXHP8zNGPdR+g43l3G6ey+3OuF27Qj4d3Bvx
uMVaakZfla1f5OfEuV1FMl5+59uZI3lGEuNfvYxFhsanVilzTgnPrWXwxC4vEduqbW0fYzCPVNfK
xfvJQ/B9vMVgcj03In4Sb3+QFQ/a7PboBHnl9m++zZ18O+ymX/xvF3mUBnbCPt2ugzeX98k/Q+aw
VsltwJQshuy3ut51IVoSlIhFx+dj8Lf1Ht0o/ol4Qu0B8gkP7soWvdxSi4l+B2VebBh/lI1hUrvh
3KbeUddJSq3QMZ8287eHZrcSbLljGOE7HMsiViWUg9pMwCquNHutt7O8EZZ/e7GAusTWLzr+NhpP
1/7WM6a1s+vysS5m6h1QYfExt6WEf7dG2zPdj15/7qgC2Mmm2zZOe3vSPMX7ybXgHmMRXaUbbBup
u9GShHJQ7O6+XrRX/YwPP+VNZ3IxkWYn4mzU0sQGjNV7rTcd5K28Fbf+N8ELt+UTwAFvfHHjvXho
NtN0KrbB9fdkP3nWz84L9iU5kfT/yPuO5saRrctfhBfwZpsJQ9CJBpRUtUHIwnuPXz8H+mZeiyCD
iJ5ZTptadHUpkT7vvcdYnZl++29wGa4aG7+2xjkwY7p0StyEPz8T86vIOPvWkgf5zIPlDt7S3bo2
eQuxls58yOfpS9JvyNmZqfW/4/3/32TPIZ+CR9Z/dVwnYfUr2XPnrUre0pns+f/8of8je67+B5ct
RBoFCAtOyJN/dM+F/6jI2CKYkieayvQ7/9U91/7DswhakRPj8c4CRe0f3XNR+A/8sPBbSJkBioY/
+G/Ez+dnHmQcBUi7w3MSLrn4kNniiHgFAihpFzkhqg02uIUcLUeUpjpOFhf27/zw+WlqAhYKuI1l
ZW7IW6lNGKNWGjkR2L2oU46w21GBpfw1/of/2YO/ddaF6Yt/b82pGQSM6JUyKa7/cNJ+hd0Y8TxR
+CoDMC4bDlUIljjNocsRWVwhZxK8gXw4fSRtFsNfrGlAexPjADIIgOhBGgWIOgEJWXhI0JRXJWhx
uEMfEtdXulZPakbxLQEoIo0wncSCy8kwvk/6vGc4Iggufy5yQYOWnxSzLRwdhgpaahBlSinMzDvw
8Esw9s1uyKq3Gk63rgmOWwyX2aHQ/oDwG/g6W8JIYikuuDMkgPWKLA/1a9yh83p0MwDTKsCGDCrG
+xrZVBMGXdAjaaApa9TpM1x/Pn3wsSE4/HguftJSs7lQUExCahOvr4mYhrn6NRcepI7ZXhZTB+oV
8Wepw1IkN6Bc61uJ4YmrptxkBegCJTxOdLmCoprewunYGCAHQ/o/GSCUKQk2CC7E72StGMUaXhUZ
UUuS7NQdv45E4n3BJBK5m+S9FMAXJ+Frt0WdGwzmxkuosIsTjXAr9s1VLdQ5xRcV5mzgr8PXp3Tq
0WpTI4wh2QUphAU80O1DcNq+LNTlsPtFBUDG675LsAKCKVSdOYoKx2kgMgXhaxCPWqqrUFkpc7ss
dblddbWlNW9F3i6E4TfBEpqHkCle2SoMYbEbrpvHMuwztuUyB5y0qnrOmwP0BaQLG1/YxkzYhZm+
25rIITMN7QdgZGdXM/zjGBDvxcyBJHey8va9S9zmqatWXrdfYpXeIPmwlsAxBJsHdtt420uz2DON
khrSK1LjAIt5qjSDzy7H+FSb8GzTt59bFNogvrYVnmvYjO78dwgEhVvY/i2s7TsTfPUZcwmwjtdG
pYvxGQWxdY3Yvc68R+QzMuCGuGKIjQKWjmzEpGMg6tF+p8O20mYM2zc3NmQEdQhwCO9P0v61hsUb
v3F6nbTItCbGDvA/jxSGlxurcdVYr5X1pLKG8CEfOcC74LSKyE3bCiBXwiKWAECn9+vC2kVE3XEn
nybE86l/iG24VdcH+ZsjrW5jM+F/gH38BlR3iuDEircv3+CJ97q6L3XuXKV6eGhdu9if0m1eG9mz
Yma0xucyH+qbBHU12hIIWHWWYCKVUtFs664Vklic5Zu7Q6bijfy1Y+3atHLzC1ahekZsrHLKrgtj
B7s6CjvZXofs0ahTl0rvUFDY9E+QDTg/qYZP9dRErCSDrpSbUO54tQuChClRKcCoTx1RTCCsbRP+
vQXREioSjhZwJyRvW2uFnX1SrMAwFENaRTvtCOwdmPvkqK4TIyJ/OxOUAhq/SwxFXmSAWgbVvpQN
b8OyUAJv0Nof4GfUExviRgp0izZQujvWiPo7V/+UKHQLUIyi2zf2PbHWL8VmX+jS8xPfGi05I8AD
R8KBqJrN6Ed3nV8UR8qJ0ZHPzkR92WCOrmF1ROQIANP7ySloxRp2s75k7wnUoCxfR4HdDuzAVPYx
oUZNYbQN+BWGLyBYI5NkEqIh6tpGvjpDRcqGnMD3J+ySnlafl+4Fkl0EUYm8Hmz11KMAAUv0FSm/
5I5Ya5nwBMKN9Y6S1KXALYdU+IA4sKMIxCwR2YRfCtXscA+FsydinEsSG4Ue6dvMbJFnfWkp7IiU
daR/wysyJKuS2GthR8fjPjBZwp3ArSExcRLML0fb/d7GH0ZeNu8xaARuBPgW3aMY/ZX8uZdITqiK
H4qRYOgr9NLeR8uUyR4KDpQzNgkxoZr8wsTG6tM1svfOBOaYJEQknR4gLIqN/eqFxl+i9ZRt9g1F
T4uYKkj7WUFlKE5uwcKH28Sk0aPLl92SASt/625pvc53n9YK+jg5+WRXPKlWo2KurXidkZP26cHu
+TvQh1fXvCgHlDvyS5Pp6RrSEaGOjQZjZ6Onw4oI1tpmIO8HzRzqGw1Nd3ueWFT6fIvoqTOFE7Rj
yLqBpAslq5hgaD/MiDL2Pq7J8FRtYqOMCFnZRkELXdMNhXoGf2AoA2RxTlYDdTE2318+iSxoYm8u
n6/J03Ni9kd/F77paW+OKxaboYl3axn9f3yg3daYcKziVYnXGQ+jHkGahb/QbwJTXoAaAgfYx6DD
LpR36R/PBt9Bex5cHa6XS6mgeUQ3neQoI0DBj4frg8LOTvKYqWCRLsoQRKDVpWme8Qrwcl32jdb9
fty7G1rLlP7hBABpAEVjFbytr+/DFIqBeex7naP2ehC8BAJWKbQYlc7M2pUvW40AK1LoDFoQzgu5
J2jYjRL1R1qyNE4MN8QsjxlcNozQ18NxXebHqrDY/Pz4M28Tg/jMCe4DeURUnDllVhWQwxQKex5o
WMKZeSrWcYUlCnN6HHSM+yrL9n7cwR20gMY3vq7W2WThWrvJw0zj9PsDZhiMFgbtcRlBSUDKQZ6r
DKFIKTSTk1wgLfvWq6YMwzoR2gIoxgvZ3o3/JMxqUN5CH/br+TrjcKsBYzYF3ZwP/S92aZnO8ww/
HyhBoh0rVNSQqrmeSDmIoySr+M4BAuATZTV/zys2fGLxd2H4q3jXX8A2NKDm2ixlE6c30/VzFmMD
OUroLIBzdJNNFCIIkkUKmAogOWInqw3TjoQto/EJyioiogeUj2od4ceAMrpbBBCXyEKhhElJMqIM
0qvuFxxPuY/Ha+aHJXfzWXh5oWIGghKwQNcjAhk5JuM6JCNinjAi5ZrXgV/HAvQxIXbnZ+bk5x3/
ZSMd9GQSqqdw/EDupBCOMfQm41fpTQNvaiUV7zEMlCAfM7xoMKiryl0mfCfAFMU5Dfh30OIgZAOp
7AjutKU1VHYI/fglrMydE0GCqwGPwh8PWuDPNv4VMWRSyCpQrwF0FpkQ+as9pzASF96i87+WzPhZ
R79amj1ZC4XzSp5HS6EN+RW45fje+9CvI56ymL2/gW+FI807e2GypjTYfLIEhPxISWtw71FmaTIV
wLAIz0Zg2jMkrxjotA3GYEx+wedgPW578JvsFGo0VHrlfTv2LTfHe04CIpQ0SF6DCUJ5QWcBSO+7
HdvQCE6P2kiHHALRFrNGkNnKeyiCQT8VEjaPP/42WYBFDz1ZZB3ESTZ7dobC1A+KkBMNTmyhC+Ur
OAl6uChSZkRE87ip24DiuqnZzdANLlLTDWwmWEt4BR+mUHQFbyAmgTmrOYoLrd26WkzFAVFDJRG5
e+RVZndfWXQVjBDRszhBb6A/KILmKFPOt5pxDf5PnsZG/NknuywLKHDK8A0dX0PQorroACqJIO60
Tu/cmKTroLIlDzzJgpaN6TYUGT/NibONK8NM5KP2X6t8p/mfY7QS0tUQmX50ED0jA48OMniwYn5i
q33Yr9x4oXp2W/qZ+ggdGuBJJzejn7Dq19YCTrAs2InnNVwEH1BSW15Dcj9SaY/Tmn3NYD5Jgz/1
c/1dDB4cfwgUWp1RfAn3ckxTWobvj6f41rPi54MAXATBD/Yt83oe/GsSDbaU2Os6IxmuwiIKb8Gk
tTkFL9xz768gTJavkwS5d1LgDS7bYUDLtReaSmY+/ph70RxGB565uP2Qrvj52F+jI48NALgFPqYv
dfWtbzbloRRpUVJ4mzvZUTJr3xT5dmHh3W928ltDEg7wnjnArI9koYW5OxSSolXlHZX6HH4mnoAk
k5G2CWG3kg93MipKud0tJLHvHbUwzflv09Nt96vHKkTbSnHAeui0PQSLcbT0A0RIN0Ouc+FSP6c7
aH7sgVkDJyUcG0BSzjYY9K4yeZz8SXBxCyHtI1o/iYNVJ+th2CrZRV3SBbh3zkJ4SYbSFUihePNd
9w6ezpHbTnYutfQpK90l/5uOwLZpdbHwZLt3KEJATIXPCSpHP6na38PYcXUliEMEsC/bCgYkdlFq
DILMavNOWzh/OfHOKMJNBbQWEOjgJju7PCQZfFAtT3qnyTbi+Dd2cS1AX8iODdhzR+xBrmgc2ZN/
pc6K1uMdcq9tmLLheQH1MGzWWdtsyUHAUgYoNPdPQsTpOW7Kxy3ce9kpnIKrBdrVGM1ZC14W5WLY
J4OTdqGZA9gqIer25BV0fRcG8k4KCW5WKixaoNEAKMEcfMN1FdRnm6EDfVyCUu3aSw2NpOcRku1U
I9p7eIABtUjzbaohJCH1m/cBA/qyImKxa5/DfilZeDu4198ze3Uz9VizMWS2nSzSYHCcKYVmc43U
fedsjqA1FqQKMvosqABFJKv7VE4U+DDnZX32KhGCS8jwmhAJjU4upLCX+A63iB5Y+CA4QziCkZqm
/3ovSQM7pGJbQjLd7ft1mgtw4owKkeRF62/KUAlgfJT4ZssmpSXmMIR2gdZdWBx3bovrj5iG8Ndx
BXeXoPUKFQTLc6jZcUqhKdCKtDUbSY8l0/2jDBQ0jJjmz4muQQfLlACnQKKpXXjC3YLTZsMxe5uk
Ut0VEQfMMmg8eGbzQGl0rQEAhUIH5CuSyaXtwGkvjfYZAt8RnILaYVlYEB0TqVkAKHO3D6XrYZk9
Yxswu1HFQNFaKXRmO60FwVKylQgFXJ3t17sQJmzDXvHsoN5AAtUCKOldEfTHO/eHZHB9vOMrQPhB
hI13Ge7y68lhwMZv5GlIFCQKFaQ/tZUCp+W/tWaBidPAwz4229ZizATq2PFGTU1BJSV/Ebg11ACF
5AXPDWhowyqNHTdKjvRkvasjG5Q5b+G4vjNeEqjHeHIAX6gCsXv9pUXlIUYL+wGmKiF0uBUipkeo
AdIQUu5a8uJqDc2D58fDc3vTggXyq83Z/ok4AbLeA9ps+GMKLHKs7cWSIxA2SSETK+V/Hzd35zC5
am62UyD6n2hxhLPC90q4Sfp6OSzpIi01MdsCYjPwAx+jiQSq8Gn5jiLK/0UfEGfgYQh+ABjp19Ok
KVnlNdOQqRFysoiVqiXrkLtd+NXC7EVSxVIqFzE7OLjbEV55yDbK/PvjXkzLfrYtUDH9pxezzVnB
xcJTpmGS4lCHBjfhXTx8Uo1q8YdULRwFtw8RrLJfjU0r/9cB6TIgpYUBNzjs2CJn9NG1EqmLJbTj
Qis3SpOC2ghgZ0xsrb8MH+lIFZAA2eTHA3d3csBngrmniEh5ntIQg6RBZQt9cREZq8Kn3yzVie/2
41cLsxsX5dhCChVMv1a+SsULRGySynrcibvbHp/PI5XBsXB1vp6QfgghGdwGo8PzwwcfBnqj9dTr
q8+mgC0aFyGWd2Eo9bjRu/2ClgeueUj4IWa5bhR6x5CoruLRCdV3kOWJxq8Z798nAiZa2z+NTB/x
a6mJWuzG8NYYnRh21IJgtzlnFHB/+H/rymyHQiFQ7McgGp2y2LnRvqwPHFMutHF3jvAIBD+AnYKh
WU9UAOf7hi1Hp82PoneG0vyWzS+ulBt8ixPa5YzHfbq7sFGXBY8DJprIJl6PnBd0IpO3GaYn+Rup
F5lZYIos/fzZRVyLnecnQ4r+8F8ZcypF599/P3hziKxgTYY4bnaVlSFfcX0tj44iZ68gvrxq2RJ7
8t4KBhVKQxt4n9/o5nZRO44FNMcdZFBB+bIb6TlbIk3eYlAhdjYJ+yCOQZme/3nj/VrBrBICgtvg
gIFBDRPSThuGCsQyDXlAsYPGJhmTKnBpIowNt5EHTdsFIQd1VSAic54WPGCXCxv39q5QRLg0Ql8K
S1EW5wx1+AbUccOng4MKaez+qeEh8IRcly8sUO7upBymhtBpCL3BNGvu4DrkWiDkbIbXCFx7JHiS
rkJpFffbWDsLhS7uCtFKa9i5EpSxHi+eG2EG5J1EERq5AhShQb2cQ4C6MO6YCKegE8amh4CqamP4
jVh8a4uoJnLrQBfkjVu/XpjxAMPOTl14Vdwpr1x9wJwcNiaCV3LahDINbJWFz2tEG4v/KJ8b4E5g
8gshfGvNf/ab0ZD8V7leOG3uj/0/A6DMHgQIauMin4KYUm8UqDvR6AR/1tI1WmS6nrVd5YPTki0d
OreHHHoNnvqUfOFUXJzXh07cd2LS8fHgwA4qlowiMyRELqEd5hsYlTye43vLGHxOhIssnKKRK75u
CxPPZFC/QaAqWEFtMa4x2OyLVi9kM++kQhTAqwFb+yHr3JQOlTCC9HJfsI57HBCAJVNR1v1OdCQH
/ewN/ifeqCO0gN+ath7EhRf2nU5i9Qoy5OBQCMIFf91JpmGaqlPQeAxEJ+TWoG/6xm4UZeGyuI1V
UIf9ISgD5oeDcHaXo1aQlEWssE6JwJYzhlPQH2sekh2ULS1NWUAM3Ylr0RwSWGA/ichHzsP8Imd5
uK3FnNNAmn3DrfJDntC8gNO1pvvJph+NFklqU4t0bFE+x7QKIQR5Do8X0J3FCt9LsByhI8ojgTd7
NSk1xw49lqtTNuvOCnizZlF4V6OtqiwkQO9UvBUZzkLAegtTW/Ocb8bAAClxR96RaoOFSWtoKT3x
GVrCZBo4SEOJdV6HtMrjDk5X/HVQoHJTHh7YxKnINS96e2I6RGFQCo7GbROIXgEZ0rHnYlFjeVqE
s3bga4AZ1WS8Pbl5yrWHsojntiPrwKRpNHLYSxlswo4rL6ph6BXmrEa6MeC3aSYl8D6SD4HGe3om
c/y+qoZy4dq5vdVhGI5XKdxMYYIAMOD1linjlJMYhmedvDqGoOIKqaFmL49H9vbxA6AtEhEKNiZA
s/O3rxK4A5tVBe/0kQN5MxI04sLpdrcF4GSRT4Z9AyqV172IMj6Q0ibnHdGXSYPrUqqWYLJ3BgpV
XID3kBFUFJwx1014Ku+JDQyLHEEEJKFdtYBaLUY/d5Y+HhoTUnaqRCKfPOtIKLH1OLCJ6AilHWor
mAtRdhtVNDwBRSNvocfaKIRfetHfHmgTZhktA9jAotoyOzfDWky8hhM11Fyb0dBgCg0DIPet7idA
2MI2uz2jr9uapvLXC49rxJ6NoV/vDC3snfQg3kDmyA6k58dr7k7qS2OB15A50GXwopp7XDBVxcRZ
52qOoAsEZJVt0uujBcXvC/NU2+0L3JUvISxAJaJIOw9pudSMIrgI08YeT/nfmJRQx4kdT7Lcr8ef
dnuSTlbPLLYERhtOFLOVxNa9BycN33Vg/i1X21pJ7EwEHLZ1aRPHpiLrj9u73RxoD5BeFNUlDdYz
s9lNgA6NxlJzIceZo3iPsHrhDLldPrAswVEGCA9AzEhIX0+p6Apt31as6EQEUMUUVRAqKTB4NCL5
SY4WtvrtMY3G4G4gs5NgJDs3otHUoYVNkSY6wfdrFUMHeN2oSxfQ9Bi6PqKv2piXIZI6g3WEK4lO
DdJM/qR+t8mFg4BrnxqVM2wadR0sIXVvt8V1k7P3WTkINY5FdCvyj3yynTRGGSoxZGFb3FkLEwBf
ga8O0sJw2b6eKo8t8rJMBMkR5YzwUgC0wurxaruzuuHaA7m+KY4RkPe6boHN1Louk1xywCNQi33i
rsc3P7Y0fYkQekOgwYrGzYXTEhcXwHFzuRh4TMF625ckJ//gjb50IP4q4wZrXOx3wDD/qH8m5RgX
FtHwllxn54487umdt+71B0xD8esoa0VX4l18lzMAIviW5CbvtCvWp17yBjmUHtIsITkPhSUE1kLL
dwZZBIkRTwhEblPZ8brlQlCRg1FzxpEQ9Famq1KOJ1rz1W7eZdgVfRWl3Xy45EOBprwIMfkCxqML
nzCdGrM9cvUJ0z791fkBNOM6l0vGAUT5W6htXvNJYjfaDrmZ/MjYyHC2jbPQ6HQ0Pmp02kW/Go39
RPFjDY1C/Rr2W7AD1L2DLJxQG8+KkuTMiV8SEBVuL35Y1vwa69npVmWK2msdNGBUz4x6wF4VR30v
GasMDhKsHrl83Ql/slEhKAsmmRk1xxC4WK0nAQuXHx4cgp0UliTEiojXlbiKwi3QQEn61ELbsbeZ
eOLbOCVc7kajAGz3K1nKqd5mVbBO8NjEQgHNB2Hu7AaQ2KyXZZd3neJZC4gKZ/X2naX1e5HopXZm
2IbI+dISvZmqaW2C1IK3ElKSAJFeT9Ug9CXjNhi2KoaA5kvPUknYdGePI8CnddslNZGb8xPREchF
CFFkFJFuUhgJqyTQiGBcxAyo9j3n6YZRcZvvtaUleHM3TA39iLDjFwRjs3WfqQX0kNOIcQqZiPtQ
W8uuAXM+9dgoHzXME2Hs9K9j6qnJKQaEQA5uiXmTHJdFTVtIjBN7RpM/Z/KG9Z7ymvia2WiWGlO5
38PVGeDu1qo08/Geu7kxpsbxL9BlEFvCXF7PYxoyUZQ1CuNk3FMLhha7mGG7LSHjx0MNVOCxYoB0
nscgXO56/QCK74VX97jZaRLaQnTMmVcZ/pp8ajI0MWQ8t114uAp/1A20ltHZIV9L/EYKjVFzFxbv
7eNx6jCeSsAjI067QR3xGldCnUPxLyNz9Gu7L45id+n7lwpnek7VjPIFrGwhGFm9tjxwx4oBxOn4
HHZvCgijwAQqHgy2RpLHX0xHoTdDR1D25R0qvG2HOHYxgTWtuquDcfpg1NqROxXh6TYXU/aU3AVd
rvUugqm4OmfGr6JCFZjZwtaeiBlVBSMtrcKjA66H5BB7349XiXxzI6F5jQWbbILBTDXV62Wi1F1S
xYXkX5K0IvlBTUitw5wUDg1vtah3bzCRHvXqecx3XPFn8nMAjA9P7/csg2E0LHChv2kmIoH9GAS0
gZElrGhkzNt4Ki5Q4gR6mZVPeCQHRotwWTISxQQclLPcLRRyNbOPbPklH+m4D+wGngc+4TQ9W/uy
6cZm8OnivHXqHZgWCLDhgcuQJtD9t87TQ/fz8UDcFv6hRwYwBg848mTXME+0JbwvKt4gYjGPOyTA
AoBVDw0wdFLprQqgVHYBoIwxyc4quAzMSnLPZU/aUy3TZgkadAunmb5lEuvnNOj1S+rsugR9HSWH
IQwu4LAruT1wevyGoSy+pNAcop7kUFn0KKQ0GGk9ncodqULQM3ySe4HBx5B80iSaRgbXvnRLFZE7
ux6sR/yFRYsjWxKng+fXXZ7kIbTfuyS4+DbzCkFuF6TQFfsNNxhv7yLtiogIUFzmY/xKIth37gCb
ZY5giSwEL7fPSAzSBC5FbV5lOXzM9XdAvlou664MLvFw0M5Yp9I2ueAV1wxHBoTEbjRB2sGzctRZ
1SrOSrtwvN9ET2h/EkYDrQDGviw7e1+UvV+N8BILL6hxgEAQAkCU4TABoSA7ucBe1vrjFfqDCLs+
K64a/IEV/Rr4gEnGkpsaLCBR3tJqpJlCs6/KfckMZth00OKpti0pmz0ua6Y89ZlZeAa0VLN37ymS
di6DG9aswqfwVJdUOjz+vNtaAFguEkArYLzISEnMnfuKcmyGevSTS8hvc1+X31jXaEK9YDfZznVN
7OXAYSGGIhAfXrB0LADAWnjc3t55CkJmxLQQm0Bqfv68TuS87t0wSi8p+63hmEccttDJ6TiczQFa
AFkS/YMD2pykyLlBGMlemV5a1W6O/UYw6422xjPRK1eZLm6YZmGV3bxiwVkXYL/Ci0iogog9C8tk
N68ZKOJlF7f8BmS2r5/bbCFRfXsFANCJjC0OG9BAMYLXG8nVElgHt3V2wZXTDAY/kjR0xMrgnhc9
xm7zZOjO77ZmcWzeFmEsjVV2UT66EquYsBvf30bhM1M/ya9VQ6sWlGTj8az91Prms4ZaDdLfKp4A
mjy75MKmEFItUPKLDwLe5K2jvEap3TJm3lJf2LYVXJkM9iB8F/EIthKpI8drVszR07aM9DfgQoDS
SOGtYBQNGqAU6nxC43SlKK8189xU9lgZamVPNsLFesAFphIWLqtxSLPm7C690G9XBJKlOHqnRTip
FsymK08h6xl0XXHxA12S/mbpTmwW3o63RxuakKZkKcYKxYPZER+nlcu42lhcvKomfX+GZM0YnNhO
Wg12epRPj6fntlCiqcgMCTKyQrj1EAxcL0BQI4SBZaviIkCevyEKqI+2X1p+swdjVS9P3EkycqJF
cF62P+XCWnJyu9ddbXqATSgMaNTNlkdeta7AdXVxgUxO7kJIVrWiXtBjTdPTt6CmUrXEuvrJFV6v
SHQZFRLEPpC5RKbzusuxJtRu0QzFpdWF3swQcaYpvKl5Q/0unhvkb8HKNVKGuqwepwYXmA0kBkQ6
nmIeMi0b2POmnCG9FSGpDR4w8xDMzoiWKjzYaRnT0aPVof9Kc3jFE66x8/wdrKVm3IEEUCYr+Z2v
aMusUIvK8Zw7LOka/hSeZ91D8Aj5VQkBJHLis+5x8D5Tx1YCnVUgLBgtcfkSJtQrzDIaqND9BZ6b
hQ2mb0Z/BunUi7rYnYUvBbG4pHchTTVSjYA0GlqyCmNDq1QiljZquiOvs5PcOw2VldaDMrNpOD3T
TPxHCXWtx+vyx8LmUS9mIRRXxDnSwHJ5gdhAoOnKeBaUnQAQxbitvsd3ZKERhLtW+pXFxPszqnYY
mpxiuQNV1FUV0mhc86w16IOsQ4+/Sy1tPMTsFp7lsF0uXeqfJOEpOyh/g5OQG4Hw4nU+Lm4SDob3
JH7UrqFk27gk7kvPbEo4i69l7ajgHfxVhFaZ6EzwHGlWFT1FnDky8Jg3eYjA7jOEKfl+CHMjagsK
ufzRQubTx0/x1wzYmDIV0Py2KlCkM7mWDt3Bf298vYBZfdfin0OHHKO/ZAly58EG9UBZmC5oKPOi
0Hu95oWUlROsi/LCH6Nnb9NKp/GPuOtUWlVEbv6Mg41zNtPDaJ1JeO/z58fTeSebct3+7JgZykyI
KkYpLyxI6Wn1rRIQdc7pSbIwRiAOLQSjP/ru8+UD+VoU6SAGA9vu2V0nxXzaJQna0zbFm3ysaL9J
9RL6mzLeaJukIGCbQmXBBm+2+WZfchCGdJi3svv6kw2p9gHB4gRO2pAiyFoDtvMuAdZVKyhIW1pj
Tt8cPcGUGcJH49altZ7o7d6DCfl7eGyxIMAydxcdVqbL5aZPCvR+UXwAX0KYb2zYYmvAyleXodP9
Hpfit5zBcCGNVw2/ZVl4tBbMvlQW3pZ3Dmg4TOEgmTAQCIlmrapsm0iB5JYXTjRACmue+x6M/r/+
xmvP8hIi8zY9DBQCMhowOFLxlFXmYMlC5JEkZcLqAncqUn35NW/K9a7MXpD+E/PVGH5IbUBq4DG8
NRiDabxE3Lh9kF1/wGzhhH7jd2wWVRcREpfcpEkBGYjIVqtNv7RG703nr67OBhYFE2FIRHSVjWwu
XyWhSOR+4Xq/EzDihkNYjacEaj83+0BOZdaVa+9nzYTVn0JyYmklPSURKqLKRR42RWMx+SRwBiQG
ou+iRiLAqPs/PYp5g8UGC8DeO5HK9EHw5FTxOSgLzyK3QvXioZUxvgoOvMbf92aHWxJ3DCgQMbMd
c8pILFWBRClBEz/E4KrH61Sij8+je7OMRylKidBSxrtjdhw10MfLC6nGLIuoSBem6z+P2YdbrZHw
6P/1Ex9AJcRFAC0hpSvOaXFFHkVdJ/v1JdRI/YFjn0EKBUEyElxIrTzu1939A30ugHShvK4q80wK
XP68nOWq+gLrhKLTI35XwEY8D5FfOtadrTYU1p4sR5V2pTjakm7enRADff3V/Ow15ytV22djUV+E
bqNyr+o308LzQDE5FFQ8C8wfqnpGUUVrPlqI1e49ZK+anm0nTs6TPEjz+lJ+cO+RIFBh0EWJZrVK
xmNAK9KIenaWJavfVyKA/kFEsnKjLkUId2+6Sf1/0umcjszZ+12Df2jG1E19aRJk0PJNLhpiASNN
eK5KRqmFtOLIEEGjXnYW5n5atPP74XfLszt+SEFbqVBJvIQVBLFgeyUrCU1Gw2OR+v2KKn2s39Li
IxnOVbPhNdsbXgCZ6/8sfMaUILv5DDAx4RfCCXBgmU2EHwWNUGQ419ro77BrIWRg9uoUWAzdOjXG
NybbRKKt+DR45Z7UTs/y1eMvuLe5p7o9QgrsAGWOg87dgtdCCR9QQuQCPGAQb5JNkSPN7NFFkYkf
g7qb7v5qbXaU8HIUCHyVVBfuFVjEQ4fgveYhz8UabLAJjVS03MpCpavqzWHjktJyY0jihF81XoPr
siSsHrwyVr/zPSr1VAksFJjaJX7s3aUB+yrUfVkskTmaqFHSyJcA77jUEQJjvDt9d5+GeqicHw/9
3QMAoDtgnmEzAeDbbPI9IeRaEcCGC8K4C/Muf4fFKu1MXtjKKWEz299Vrv64zbvT/avJ2YaL07hV
8mZqcs09dV4M0T8jpWHzFC+hCqefdDPVv1qabTBu7HIt9tFSnQJj1KWMZHpV8fK4O9MPmTUCvUSg
DMAxg+fDPMXbdIEnKq0EoE3tGyE2aJT/kYSFebrbCLjLII1BGh4QCXzEr3RmF/hxMTJudSnSryYD
Uk59z6OAPu7JnYnBMvinkdlwaaWUdAlc0C5x9xIoEDhqjy1ADYEpIOjo2n5hHdzvE+Dg09jBE3W2
EfEGCsdaRnONRiPAZyEMEC/aId1rBPLLk7EUwJbABF8PXM71DTOEYXPxYMcnSqSvgZFaoqTcu8sm
3RqkgGDog2znLM2kRKPWpGLaXBTuFMg0izdMtw6iQAex3YPBGkqbiEfMRCW80K3HV96SaWA+y8PC
0+XOggc0GOYj0PwD3HH+TILbhNpGbNZceqSLR25X99nCg+XOZTFpFEyVONCjUDy8Hs9hFKs8GZvm
IkBADJdknW/cZhVXB9E1H6/G+cxN7jwyFCMnMVIEMtxsTLsWK6aveFAFBs411BKJ/CgHXaKNwq/H
Lf0QX35vYTQ1XX5T9gUiHHj5XXdKyDi1AgQFyMoSfoA95XrTywxlOGsIu2UjL55aGREkcy49lIoC
ImUo3AINTeTgO5Q2oR9+JOqnwh/F9I/cvP4v0q6sR1KkSf4iJCA4X7nyrjOpY15Qd1c1ENw3wa9f
i1rtTiaJEn27GvVUSy2VE5eHh7u5mUZsoQu9ol2p4swvhfln8vN74QRCqYSCV6AAgKMksidpk9vq
VbxHVSx5ilgb/4fnE+9wlGtMUHeigAXeqtnRYaAcArojkc8p+iZek6HOgZdUa1cmaFi4vwI/TvJq
BRQ8/VEeA37DQC5Mnfk3OYJILpsA2RKmB6HGMwadIGAoAZdTN1oCOSUSeAN/qbJvpLGtk834JYa/
uq0evIKrZ/IloEzw87v+VRRb03gdwPxXPcfhgY2grkE9JXS6xmlHBHEQCWjcNLO69wQMhb2rVYLd
ZxDs88fkQMKV5vq5S8UcclZKEDfhyBAIUV4vGcC0bZbLjXbOIyNAIA08aKVjh9GyE9w0xmUbySUi
7I6tHZ8ly1Ce4Uhb3jM1JzRQ1JGogVBrZw38sBt5TNCVQACcb0YUHWPVzDZ6k+TPqsnWHhU/+N3Z
YqKuBbADGs34yZo9yQehrkIaGhokgqEgi/JaEFhisldztFxb5Qnd+l2x52hUeprCPTUecxOd2dJJ
HGxR2gIDP4Gt8rfJDtPkNagWaU9SB7rN8h853CaGS5BQ4DSyb+nfuDplbWBDkKtLP8G5iq7TLrGN
g/yR71XlWTQmLwaB7uDVxpHgb/d3rcwHMh8o3ofo3ONCbiA7vV5dTYlVqZ10DFQsSmeow8LWWUqc
rirDbdm0zKn7VHaSmvS7Sm2eW3AQOwmrXkMt6xxZAqQtnRLHCCClnPExKiGgAi3hBAsyyYhVoaRs
9bk+7u5/+c2jB4xdYC9DRRYkeDh48zIWieRBm0Ij9UljpDtI4WQPsqDtojSt0LbSAbMVOAUJRs8s
cdrgoEtPzfAoXfmMeYYMn4GkN4CaBjCUyIDPjn1fkKak9RScS5oVVisVzxSHVqkHIFCgPoe1TLT2
KdLfYmnF49wEvtw0EPsczKvw2sJskyqBRiqxFkM/KzbBYJPtIIFEYjO0TuwP7R61HDX4VuS1dAq/
H6+3DMxizChHmXhzzpl5taQgYtLkoU8703BFAdp2Q4DiLyv6aNPEUoaoqwFFZBQoezkSQOEQ6VZH
p9KBMFbgmkPVblcWge/S2SdBntFESVOTkXqdczMpfZvHGm1Cv04UaNlQkJCKiQp0s6l6NSmY10FM
3EnaytiYoTjZlDa518aU7gwmrxWNb5CIWBfNxJ78yb/wa/n6TIVUjMsOcsG+9GqATjY5sb9iAxZS
Wyw2VDuCfmsY3Dx2SfCIBGcTetBULpQK+eHHtPgjH2ViI++YUTdFex+gsV+s36gUWXJXlw4qcUzz
TfdDxdaFtXmcB18/X84rY2hvBIXlHIiSqWofgkoLO+ot0MDo5pAtOWaAzD1UAPU07UcxfLMDnTaZ
Nq0dpHnS98c2KN0QvuD/N884patUPaqKEPgtz3wUms1IXKLvw5OKClgLIR7lkL1PHyTc6s8omoQg
3bVFdWUGbp7W86+YHWdGBrkPpzLkGDe4sMAJX5iAzLsVlQCw23K/TZSnVvXEAL1N9a/0GSy3b4rL
RkelB+S4XEW2yJN6zsABHzi94JqgQVtxfT8R/2y7AySKU8jl6xGzz5w2yWk4dKoR+s0AuuRnVr3l
lTuGm6CwteC7FY59uam6z3wCN4hyjNifWnQ0aaNDrHlULSnfaJuxdwd6rEBgLJZu2juKsJnYXqUP
aerS4KlIbKV2hWTbAd6Tuuoz+QJhZfBqvrR0VwOY2sY2Fb4V7TlKCjTXnbr91H7qpjWGdggy3teE
dZaY71t1rax0Q4qOFboa/Cx8V4SsV7JYCX3t1GgeE8ASOb7E4QmZxWQf0/eqsvJtlrwPRYdr2yrj
z/yJFttEdaboGLaepr7Lo8O+tHAXCi8KyOiKvc6cDh7bbB411BtI/QJvY+WjH8ouQ9FDsePhSdc8
oqAKESCR1PvgiaryRyS8Irg7dtR0T5lOeXlIoREBDkFhFxpgP7Sy4i2vnRLc6yMqerH+XH6ElXPf
+y3c4ZgRDdxZCNJQe5pHnkxv2lAUtBCZFk8DITzwSSFqa2bvQDY8teR4A7AeOxXtRkrc4YxXT+6k
4V4zbI2dlGblc5aupavP4a+iixg/zc0iHJog9NkJSMFE95rEGchgRSLy/G8tsxWkJ0Gnacj1iukF
F3JleeZ4u1QeJ+gHoXUoB49Qand1aZsNqsya1+RWnYP9MM1XbN6kv3/2o4HoFBg+LurHo9iL4Xbh
RJS6DiO/FR9QRbLpxBNrhtWUEH9FLwpKvQlo3dHzs5cQNvcGjmPEduYqZdvNE55/CYDHXKPGRM/F
XKcgo6VcKR0B3MpQB0vOY/NB7eRxU/XIhA6syY8NFN8AEB6ewlZsD4pQ5FYLDkGvyNhoaZEkfxQa
UhndBN7sMRwBn5WKr1II1rqcb2rD/FPR7gUUCECwoCmYPVcHCELEWRPFPrpAtnVMHVOv0YaybfRN
2XhR17uNsMtp70TFCxXe0vpo1l6in9T09/3Dc9NTjy+BlBjShrxcgtztbPm0UiFMy4rE1zZoT7Sk
d91jJ3itRLHlYCer4OyWP5NHCDf59y3fyhpzyxAZAJ6a67zPefh7vNjlxoxSX6sectOrw4OubYvk
SQ98ov2h+ilrrIDuCQrEmtsYjZMH4kcpn8eyAGQXDbYE/VvZxwCye5ZC/KyM9zAFMvDWJupXZGzC
Plp5C85TJz+TdfHJswMmKSnUuRQt8WUtI/4If+TRoWmgAp3KblbT3FbGIlq57vgKzG47rgXBsU+A
GwLpfX3AYnmoVRSDU18CERd7G750si8f0JVRrVz+N/QCnOeQ46xAmYSGAeUHM3xxlPU6CwoSJanP
0gk0mSeF7aVaPwXdsfKrSXGH4rNk2x7VO9URlOB8f0P8pIOuB4p3LkrBgLRzatub6EsWlC6Igsiv
IZonW3SwEobueK9PTznX6EBSYa3l5HZBr03Odn/KDCGQehMA+qi0E7kDIZvktNXnNKnfAsSa74/w
Jh+GBD3wZVAqQ4cur1Zdr+SYob8FL+4YBKoDCHC7qbHEQrSFQV/rPrwpQuP3cy8IlgxwgaPiPdup
BYjKRkmn1C9yoKeew36yRyWzZPkb2Rf1V9+7wFlVHqB+w1EzHs3WA1gKF0TXWLl8SFZBBrdXExgn
AVvmjlkCd/Hse/S2pFQWUqCHhdMAljmwoGTCi/rMNWzApL7LHo3ImZjVPBHf1J7qcRuWkMsGRfQa
UcpNOZxPDUEKnoveYzHmD+dSHLO6KFvq18pXWZ77+rkRnkim2ixyw9jSgnbXUV8dHdATUKgcos8Y
gaDcyUDruPc3xNL2w4kWQWwK7AWazq83RFJU4yCJA/U7QhC4IAO9qQltHSkqpi3Vq9TBdb720lgy
CtgyEDpYC7j+WfSsJk0kZVGc+GlkGFsFHbG7ofuU2v4gEjrhMYai+f1hLuQqUK1Ddxrys4C1gL/o
epysCuImYJjVSfmjsB3TJRDk4PmiNFb2OiJsbmJX6lxjjadn6cBxrgS0enDp65+I4cKhyUNXUjyX
qa9rPdoc0lOSZKGjtyBsuj/CpTkFzxiCD4Si+Mm3/4UhLSQmbvQq8Y1S1R/0fBRsmkoyciA6Hk16
gSwRzbLNfaN8d8z95b9GkQW5Nkq6QWS6ESXIf0SWCKAeXaMbX7oRwPryP+O6yQMGuBCETKWJH6GE
LhkJ2gsQ1n8RaOW8ifknIxbIwZrkiK6McSVVvjileItz4DnUzebQ8ymKpEk0m8RvGbXy9IzKiBOR
0KZjifO4Ri2w6BWAFEFEohLUXealrKDok2gqsIIg3xq8NK1BbdSI0SlM9cxp46R5iDJJ2EhdCRAD
5ZzeLILeFrC0Vm1MuZtM6uh1jfalU0YOXSzEh2yS5ZVYYPEkoTIkIiGNrj48dq7XvAUQBMUbCRst
O3Qq0qMHGlgGeQC/K5n2nXIUm02yRqe3uA1A/wNyTg5yhce6tioWKiMKUxPfzBonZM3WrF6FyYYw
KnLSpPY6LgRkHBrRkQSID61xLS5dHhC/k3XEQcBT/TyJL05XKwZyOUF/wxeLPj4JhZFaqZGmTxTt
S0kQi4/5VEwb1QgydNsNn/dP2cI+RJZB4npR6BRHLv567CoJk3Is29Tv4gRajAcCyG7lKng5rBFv
8jtwdp5BXAwHgvYaVKN/3rkXw+wD0IUlUGH2kbxtnAIYfDYlVrpGC7Q0oEszM/9fGUWa0SHJ/GwC
MqbbK5MTyYeps8a1TOCCg0JJFa1TiEHAgvBz5i4GpDItRh08z/xaBMSZaZDgCROWe/cXaOHBDU76
CzOzFQqVApW/ssh8aL8ET93goCsLyPLcKg1PkLfNWa73Wr4SLPNferNYAPJDpxcUBSBzud4WYiiH
Jh3bzBcShP1jFf4u8jjfBF2f2GBtFDbdII+2khfs7f5wf7p65paxT9BF+YN1unH7TRkird+lfoR+
1A4cAjpyNuDEUTpb1JIKXCFii9yP3EAn2Q7VajJeedrkLc/ibrSFBg26Wa2WgNAbrfY7BqV9YpdF
0RZ2zJLsTUxrMjptGxqdm+g4et5YSjEB2VnYtlDfqnW9siK9hrCLLIT4+0glCo0o06hRAlErBVnD
KKAyoPmTFtumUguFF6pTCHlo8BZp0HyIytijeYoGrqocsfHiRogTW0rH6DchcUDsLk6NA+qkPZj8
QfgGRushQSo5j7rivcg1eBtFBSDEuT+zN+20iAw5aY6IhxacK6qm12sKUr2cphCJ9RnddiD2Ljdd
rFlZskezH9BtQJDpfwzMhwdMQIk596LGUtED5ZWb9m+N7sA3DD5tX9oQEwG0YfZaaadVtYmFJ/v1
Z84ehFz7WwUNXOrjpdsKvWM0WBvoxwbPumkPRxW1VTRG4Euiwc5DWyhXwrnFeYKGqIqyEwJIpH2u
52moKspKOqX+JH7Hv8QtPQoR2O/k2os7AKk8DVo2hoXg265AVFOrH0LwkMl20dsmmjVGBH3JLghc
FKpAAl8nO9ALgDMrw3bQLZGeV1Z1yd+BhBdXlwIalhu8Q4cUqTCNUuoXbFtphw6Kj0nkIUNEgCmn
5BvwH7dFdrdHJ1SffLDcSoJ9LEOpBugAlLCqnUHeTGZrA9rn3xl9YaaFmKCuBCBq7Psfu+RVEJvj
gYh3okGMWUgnRHU8MGqmPiq7vRN2WulUGQsAg6/AlVaWmpWmWbGta2FNHnkhVAYjlAHOTBlX3U35
Ia2LANzwCmZJE8NtM5IGxWY2PagZumbuD3LpnkPpSUfFEPhc9NJfb59Sr0K1nmL4ayIpEOdAEx41
izck+vdiUq0lzJfSCujsQmLU4JAX1PCvzQVGFAe06jK/0iytegKNUiceDA9HVUgO5bhh9eb++BYv
pEuLs3BJQLQUd/2A9tzsUKDF26Od1QJr05415iEHHb9Dko9FK/fgD23g/GKAXgVSiogQOU3a9UBH
tWqkKJoyn/V427qlbAXNbznbhADiyu/wosZThBufonvW6Rsbrem4KF3BNulOnv5KbB+sdXYvBG6c
QQ5cCeBBQgwwc6hiJQlxJwgZEh5mv0czBeADrfoq4xI6EdGMDlKBXn9RyNCsBQTYygtiKVj+6fNE
QI/iKNAM1xOS6EGUqDL6Y4UGapD0Q2eo7yhbQd8TssnHdpOGz7XRuKs8Bzcd7fwmgVEZdKW8X3ue
SVOkDEiSHpYH4NWq50bMwXSNMjFFj1IGUThofGrvfXs0otYKM0+F8gboYqyudNXxPAEsCg+Vmo9V
/jDGb0bKhQigZXt/my4cQwXbhWcBENmrczJRgbUqlTIp91vAYwWyC5veagfev37fzlIuChga8LLx
tBf4OWbLgE6/xpiojCbiP2D7TpRDHv3K9Y1alJZixBsF9JSBesrRCjS+NsIhSI5we2nijhAd7Q5F
6RZrYkYL+/Lyi36++CIwFSZFCxDq5z7Khw8glyodiE9gN4yWFH0341pr1MINxK9KAxxqeEXgLFzv
Q0EZEM9EMGfohx7NALR9CtjbGH6vV5EXQu4rU/xTLkYG6Si4wQhzzaQtpGNBcSaexDcR3VHfqOMC
qSKMzli41ausrZCaLm6ni0HOVplU0jCkEwYpkmdNAvyDeiMqKGvX+dJb9HKExiyJmhmJUjBCgER6
zCau5crIJugPzXAIQXoMqpt/BmCWTsFa2mzJm8AwskmA1+Lh/dP/djG1eSelaAGDYVqe+sgdEfYJ
diJ4wPClqCsf0KC49iJcPjoXNmd3Vz1ogqKFgF2pwoGjkkA+InnKVvaUnVDUls5TuolX/5LfRRXh
v+GZ9KFzlAy1AbNeAb4s7+J/xz+71fibo4PsHSZePUrUaxmESj4Aw5PqtbTdQk0RuDfUO1QgVH/I
Ea93cUyEKIsHRAgp+QNyspEUjgbOKTqBVOHFMN6aaIMXua1GO6x1jbaljq4MdqE6ZSAKg+w5oEWo
hczJAnUFugu5WGc+mvYpNLAZbvAT9FZdhim3Gcg+PEYdMdlMys7cJKf6sa7sfKN4mrHLj9L3lLl4
erYHGm/zNe6JpaOm81wqhwZyvPL19Aw07OUhETPflNrIQT5E9ipI7HgaLYGtbVfxFvh1s7iCk/Vg
5RX0M6BaeW2O1ZJSgdQHCYORbacszdGdXD8D5765f1HctFHj1sR/6CHhO55zrVwbIiwplF5rc18r
bf13X1qF8JSFlolM8Zv0iR5x8bspR7uB9mq5T3Y1tKVrb4rt9s84QkzV0amTBu6UOamyD+OtBIn3
d/movFTyUxtvAnijv2HmwglGw/P9T1/0SpefPluSYCBJ20UdXLzmDCPO32CDuTCFxmJtdweB7qBF
V2wHKA/fN3wLfOZzxjeDjpQRQo6Zh4gTpgehDocfQGn5aEoWUnJO3DtPhQ0RSKuASBqkcazqKwaR
aEAt1rsygHH2n7QBfUqsgB9/ZRkXHSUYTTnPEuIflH2ul1EUQLnHqgwEG2IeVrtQ0fAQbQOSffS9
JL61McfQkphBHS+Q4/y1mzLxjZFceFdyGdqB92do6bCg6UIleLCivDjPqjEUOVTEH4XftdHkiQ14
wRIl+9O0ovra1+K4Eu0seEkUG5CrBCMX/swx7+ao005tIEmnoyVoZ8SS7JWIgx1dAEcRqUA4ldbp
Wpy9AH0AAgN1dBnhBUpb83ejzKREKjtwmsipo6lWTV3sw7rYkhfQwwYbib0oTnWqtQORtjqUWGtc
IsbKRC+l0FUgMdEpLWI3yvos2icsYrJadoUvbDXpJNdgcLCqYwUlLWZh1jtH3DWKmxuu3HkTOAf/
6Lv7S70Aq4CILdgmORgIpNVzT1XmMplEJInAHgPcTw1WhXMVVVaLVa6QagDGMNOAUVXtJESwDU6p
CUT9IBXo7Epda8W5OQYApoKhW+Ik8wqYjH5eiRfxQjIgbzwBtX1WLSeASivKA477CsGmp2ilEXMe
zv5YUsD9yNls0Coz8wFVYPToLZoSENs6OoP0OmgPamYpLyvTOw8uuR3saDxokHqUAL6bHWylRoe/
KaXn0Wt31QNxmk3kQVLTpQ+/FGhAWGtCezdudW5xtqW0vuunPpTTc+uVx1NM9hlo6nbgV5+8Frrn
wUvprIxxjmeGRdxABOxwgIVjjDNHLpVGwKQ4y86QhLeU/Qmo9V3rsvOKnbmbmJuZPQlSPWJZ26UZ
yPIz//P17yrp69o4+Adc7D7oPEZpWMJAsNEPrXV8IC61bHVlGEsLdDVds9y7Gk9BY4K3AQs0ejDl
eaEFt2eFtr7HZbPiXG9yOfNpmz0yRL2fyrLh0+ZWyL/2kOx7iKzXVTF7vpMvQ54fOyh0gfmBpw7m
+CzcC0YdEz4sZ3BBGvvdOFb/Vlva+9f9/TZP+M0NzeYvGifKhjLOzh9gezkAduZm3toa8UNyMxgg
e0QV/giNX8r1VoCSDdMTVsCG94jl2R2T4+vzWpC4vBMurMwODjWqCpg8WImQ8rI8aYt39T4++n5p
/12JtpYmjXdQIkgEtAWaktcDGlGITqU4zM9CZH1AQEjf0NDabu+vzOJeAywOjFOgaTWhTHhtRRxE
0PrU4AmHm2tfkTs72K5trFGMzMMTvgEurcx8KmiR6NCyMj+jJUbZNTvRWhnH0mRdGpi5UDqge6ie
2hxbeXztMVe1HTvhyh5buIGuRjHbYkVtkkohHerBVvAPeQTZGHiQNnazAqC6yazOZ2u2yViXCrLe
YE0yC4xjx8piX4O3Rygj7L5Wlp//qvmpuZy3mYcu0pFBlrLKz9Vfiuf2t3nYmaCncZNXtpUP8iF0
3u5bXNsJM4+tVFHXlXj9nA8B4nYLeuH55r6F1S3N98rFpWCOYt8Xfc2nDxebJ1PwAMWe4Kw8SpZC
n6vtMHPTAuJfgJma/PyR7rhmqOAK/xD7dc3M0h13sUQ/PHgXw8nRnzUIEs6O+NdCP9lko8ufWStb
e20wyuyE6rUW9nWEjQBRC3DVZnvBrpzsCHIFS3r6DxcIL2A0ooGTDX0g4Nucv4CRMhakThQLfxDL
wREqBs4YKF5sSzVgFuDKzNJ7ErpAbp0HyLNspn4VErmU+eBJShGBvA7WNjLbJL1U0QBPHHxDEIjv
BeuFL7kncW/FyKY/o2yFbUMg+mJayJEMZ3MYYjCDFei/feiaSo82mdmUop33IDCrm3xoLGFMQ6hn
N2qYHJWijhMohBPpnamC+q6POTrGtSxIUbIey7KwM72QjoRJTAenayCAXCBvenRe64Likz4vDff+
pC/VTfhVj4omp27Ds+36VKTpqNSBWZZ+AVpTzQUbLsIMp0CTR5nbQvVb/hRNS9jL0FN5Gire7mFr
v4ePygMXkwFkOVUtDYxs979qKQeG/jJ8DyqBSPUos2XgUP66AyWTbyrlRncllCM96UHTN2Nkt/tw
Nzgo/Fvp6E5rEm9zRwT1GBE4KN7dBoZMwJ2v56Nry6wiZhCcpeozH8AJ1e6S6ClaI2Pid8Klg52b
mTnYMCxD0IWBCh0Q8KpD0+JaszVft3sGZusaBYVqoPobnDswMYfpQwMQMVgGwM9yINmaEuT8upiP
ZrZchpwYepLAmB54SvlXAkudqq28sPnvuBkQYMNIHUDGBCXN64URK3giUnfCGR0QoEHYVQpCbOFB
r3632vugrqRAF0f0Q6EEMDa80Wx9ArlWJgGn/2yq0BxuNpn+RiDrd3+bL60RvpbLnKJCC0X16yGR
RinUuAxgJEfJAHjCXoFe16hDleBPCnbS+9aWdvaltdmO0KrB0JsR1iBtA1jLnjYEMoVg4FrLAi3t
bdDv//AyAXUwVxWoSUXSSYGh1ER/OsJUFenJ+2NZWB5O4I30nwZyVLxYr2euTJu2k+Ms9FOtfq/j
+lgBPm9Fcebet7OwQnjyA3+J4eDdPwdx6QIBs09bhX4cm1ttgtagKh6rUXKyugWV4Vp77cIevzI3
P0c6HWg/oZU1b4q9HEqPgZp8mHn8m4A9osp6D5TmKxt9cYTIDwInrAN5N5fMovzNL2dh6CeoqMhu
3Km2ZmyT9gBM2coGXLhrAFQDjzeaS/nTcp6ulfukaUcFrYvdvgITZBhaOWRgDGvc0cf2KXfUwG4C
q4VynBWijy2w0GYBTdFfA2RDis9grX17HrfDa119Dt/HFxHUGNZq0jcmOimnTfXSH0Xp8AtCb4p6
gmzB/X30w3c5815IhqGzAy3TIJ2dV1RoEKm9GKeRP9Bd3x4k3U8OUe+hy5SKVhxskSWMJ6vrUieN
IIalHPr4URI/MnMnt4fBFYHHEvZ67uqq4Iz5MQn0Ffe6vDj/fuF8I+RELyclSsCJD0YQ2WrfGzRm
NRboYCiyGequ2LMInJ31TnbSZ6adqjNQ0eOv9kXIbYbexmgtHFw6DBdTNoeuINMZx0ODKVONUxt8
SgJIcM0tCcBU0Jq+WngFWH0IMrxi7dSAqZUOcXTzuzZORh9aKUQt76/h4vcAXwKEEBi6wUxxvV1Y
LptZGxWRr9dbdFqyxkudnP2DEgyotO6bWkhpY2viFQEpD5xL7JhrW53UgpKJYeyV4pHMljNHea0f
IuDETHd4gJSuo0ePQBzrdDO5RWulUNs4r3yDDBs3W1bVOOE9R0nIs/uiY1qdmUWH+W83k4aGYJHs
aQhBBruSeyix0x3K0RsZvKOp2NhqsF2xv+TjuVoMP6boFpzb76coHKucQa1CyMB79ZZMbhZEACs8
yyA60xQLKeyYWKr8CdhnKDiijp7/t//nR8w88lSaYjRmU+R3+itawE1jK9GjMVoQhmDPkAGD9LEj
FbGjoCK6kxEvamjeWvmGpYUA+ht8QQh8wEzC//3CT9Vh3clZ2sS+0L9CTCl+1msXsgtyuNfNhyw5
hl/CnqzhHJd2O2CDKvTBkL0H0vfaqFkmLchf0Y8Wl5uohaDoIZc/dXKIQMm0NslLtrDKhoSCM4C9
4mySzTqrapIIsV90oasqf0IdtM9uCaykaXqd9gTEUNy4QvG3rb6rY0YdCCPYGjRo6k0KDaf7070Q
JskiEuAglENdEc0X1wNHaayq4hBtM2a70dKtJD4PwYauEYIuXLuYVISzON3gA52/M0dCCUkZoX7f
7gVit8QBvj56Mqav+6NZuOM4ry2YicBeDTD6zGnJCqBlrSqkftKVzgg2IUTNSreLTzXZxjKQvQpd
Cc0W5o+g4QkkISDAQgp5ljmscriUFir3vgJUafOOjqB82tP81/1x8bt55pzAFAGAG+JLLJY5c05R
qeRh39HMR8+zq0yjVYS/71tYGAfvqud0aFgpJEGv98Egd7o0NOiJkUYc92kXx6k1VM9rycOFgXAW
F3g4dJ4qMHZtps6DtGQFBlL32ZsutoYn1fUa6PQm94XTdWWFf8WFC+lqpY6mEnodop3or+r0t5me
KTqPw7PU4MLfrTdP8WMyW6Ari7ON14OvM1JajmIxH/t+T45BnNo0+0ilEys+yLQB0sxqVpJiC7sd
d5WC3Y60Ndhg5p6yiM0+R5sbRx52LbBmyQsbP2uUZ9DdWkbPa2HdzR7hOm0o9qM3GWxEaKq8ntZe
l9Oq0IrcjxkF61qKNtpwA6BxbKeJvHKubjzGzNbMLylGnY0S1zuRGt2hvQlKBS9r+k0cjE4n/rm/
+W92JYzh6uUvLLx94ZqvB1bkOmv0GIiOHrqMYf+7r5uv+xZulgrVclSpIXjE4bpgT7q2EGlCIteB
hN5qN8zQSAf4mulCBVL6VM9x7N03dpPGNGGNK7Ohb4wjcecUrWqTJHIRdrWfmydV2/QfgoxsJs2e
q2BvNkDQgIl9xeTNpTYzyffOxZGjeqkmLRlqnxQnSXCmDEiUdwCTM4/+ATpZ6R8LCNFlMoBTgEtY
kpDY0E2TbLV3/59fMltMMVDKJg7xJYWLnnLQUpSpJ4Lh51FHmIxConIGK2Dh6BCDTF9b4SX9ntYu
hVsHhNkAtgnQQeDakOyYLXc7JMCGQDPcl8IXiPymaFDSpf0EKvthS4fnyV2rli4cF94oiG5GeBqg
Tmd+VRR7QiHq0fhl90HRU+Zo/WtWWoayvT+7C8sM2kyel4KGIlLHcztRlxlSkYEEmb5MZAtupvqE
7QTGk3HtDcm915VL5UpHvENTBEMT70i83lFTxUw1GLTWhxpllHmCl1VufowP+vhXP+VbcOVvJvOQ
tDt12oKRbRicTHCUB+Nv+lEnK5tqwUFA9h2D5gAsLpR8/S1SU2q9ULLOrzXwfQdgobazUlmz8pMR
mA8Z1QB+wSMbDxT9tZl6yEgAAlSYmWpL2goy2EB28cbsrSZzKSiXtlFv6boVTq4ygOvEIWhKAmiy
/2UM7xH6Q5VDB36t6PP+ot8yRXGPBc5nTnyOn3PvhbiEdnomj2BrsLSXQHDZpq9d8idx9G0KqHG4
QU8QK+2hOkLGZChciTymYHEQt3ruDMkhqXbdBlJvZfMFJUDBBcEWLdxg+krkyb7/rQtHD4qQcLTI
7mDrgIz5eg4n4DxkqQtAaFR9SS3w51arHJNOAUnMZ0JLnuFOw7Xjd3szXhud+ZyMmC24oc3Rb8cH
poaOlqKp09xmAIDfHx6PI653CAxxvhtcJtgncwYeKW3lIpBT5kuy3dfvaB2yCpDd3zdyu9t5YwkM
gVICD+I55hRpkVKvm5L58eQGje6mkrlynm7dyLWF2SLVTVBoEThi/QYgn1EFDxWpgW7ehJLuqGAg
09gaSGZphQjY0uEdRUCN5wotigBHrWXC6EMU0hrUZzr9A+r4GBy/9+du0Q6KKnD8SNvfJLlpME00
M0Lml4jSeVBmgCYd6jBO0P69b2lplZAoQO8JuG6Rfp5F7GpbMIGDPfxggMM3My8p1riLlnbbvyZu
wBfNgFlLs4yhF/wzkA+tiJ6ej/ujWJyv/x0FIG3Xx1UfqqbsFMp8PenBwge6ZzRmJO9hufbQXRsL
v24uApS+U0MT55H5nQLxjSzHts4halglaxw+a4Zm91YZkLJnJgxhZqGopgIUrMmD1SNmvj91S4YU
A+EqwIDAu2p8ai9G1BmyUqCDl0EJoHOkFCnz8AHMfP8XI6gPchoVFE35R1wYAeGnFtIRW6BJkI2B
9mH4Vkpr2dilrYzQ+3+NzEbCZJTKf/ZZN4aOAaYuI1npWFmeq38tzByOPlDsbgPDaPmxNL9VPw29
/3ym8KrF5f3fNBqznSz1Y9VBZhXLAQB6k6teUBm7ylyrBd3gYkD9iYoCwgRU7dHJNb/gIpPkmtr2
k0+sOtpov+Lk0PwjPlU9erE3lbI1n4rf90e25K1RFxQ51BYu7adH+GIPiFJNW1I0kw8JEIvlroKs
Cu1eEG/8k9CVsO/2oSShBQN5Mfg0XHNz0oucVXnVDPLkG2jO7dLXTiqdEkprHwJ9Nkm5z6q1SusN
mo1PKAJnCCOhZ+0WNR525pibVTD5fWczzcp7F3UKXYFW/F/JNrOn+EkCwD77COTt/Xnlm25+mV8a
nrmkQg8A8s1hWA6fByG01O+y2KTjM3u5b2dxTi8GOPNIddpXolxyO+ZTvJdkEPd/isVnRDb1Hp3Y
940tBmCXo5rFyoOcJ9TojcmfEs9MvWoUrTEpnIy8x+iiFo9dB65TdXff6uIQ0bjC+YGxU8nMaNEU
nWIyc/JzNGw9ssoasEVzC/pd5lsrr2WLb/0VhCPBd49AE5sH/AzXTrHqurzr/ouzL22OFEe3/kOX
CDaxfAUy0+l9wy7XF8KustkXIdDCr38Pvu+dtjGRRE9PxMzETHcpEUJ6dJ6zQI4f65MZa6QLibX1
HfxcG/MQcAKHlgGf+zIJISGGm5R6IWILonSkT+0R3HWRD/DEKad9y83d6fnbGm6xPw6+ZK1vYjin
PgzskKCNXfewuz5q5dYGtj55/3my5d14Km3mlAOG6uaAnBvq/tsWLz6aLzO37Mcr5ZGaa/jzMzSt
EwQldbEBJUCC0BK6caqsbB3fx1ocXN6oC7dvK4HTkQVDraPii/w0quGQXkF048I9pzpkxk1Pbqvm
ou62mCirrw20WAuF05xQPO/cX3bmZsxqWlt4VqIgmws776XOOyRsHuC4dXqBrL61f0b6TP38MpJZ
Zaa07VrAxdK8Hks91gxr63Lz82nAv0V2KLL30ANDafP9aSZqMg73OJRoeoVYSXizwRI/1BO4nYOL
2+huFZ1+qJW9ygNSBuwPJDz4si1LqKRs20YbiYK/97kSu851wLW5ZghLcyFGc4c/oCUHDVIMT487
P8j3jR/DIj4UTA6wvYwlE8YZYKjRkWyCzeNDc0FpjNSWUmQbr2xtOrFLAau1kUODg+37dJoUkV21
1UwIU0nDwb9JLLVriwvNQsym7R1OP9LPDRiSZxMMTZjVwALoR+clYX0/VtiA0+rMeeoQwJHDL0aY
Hwztyp5OQQKnlNNDrsCc38dcrBd4Ofo8rXHSGJcS3bMOqcVhrkGD11tIjI+cZ+rebQw5A3eLNwfJ
FXQCMylrNuX6PqeGQBySVRk8dp8J2HIBQxA5Il79Kx4n9RGfxenxVl7hl+HcJfvdriYyVAzDzQ7o
e9VEtP9Fb4at3IuVl/dtmEXpOva1RlMQhmP7vIjQTAAB1ahhH3SbZodki6q39tHBwglWlbAgRT/r
c1P9spX4fHAKrx1EDCZSdWuT8soT0K9niSK7kfbaURS1EdhQUYpiTA5WAnfx09Pq/LwOoNk7q7vB
RFtpQ9W5Y3Q88fHA+qHrX8Y3zXhDal2XX+gwP6IR0uty45jJFx2TAb/z7oo2dx20ZM1B+ldV8lSr
mwGm6AS6s/fSH2Bdee7JUMJ5Orm38U/D/goeMjpeG7lTv9G+duQ+m6IaZhCITPMOVXMYu0A8TOcW
upLD3wLKtfNGD+nwnFV/HPKnEffOiDzhI2EsrBPYJOyke8zPKYyC3WwIwQXezCP6qakj87QgH8OD
dwqiXebl+OXNcDmikOlR19jdxfTAjFDbj/ZNiczeGn7W56OEyHFneRDr3jZNZD7LLZTm503j+w9Y
nGeoeBDI0eQiLkWEhmr9obIP3DRqfhidjYvGyqcFuglcgmZnPeeHYVntdA4415WMm8nBSwGJedx1
DapGWqNr/Ov0gvt5eiL720V7CYaYaAAtiXUo77yqFVTG7oBkY45DOrAdmWzkSX3qWxe7k4UwTCgD
4cEyq1m+vz/it5mZeMBp3aoNIOXeV0nkyywCpajjQe/Gk4VcQA1WyztRRzlsJJUIK+GGtnpw+nMG
tTXrtbMuA4C7Pz0Da2sLvShkRcznLISb8yf5ZW0VXmqocnJlXKD7I/d9fWmTLrij2bsJFgRqaBCu
gZSxKAHnnh7Szchr/PnLuUGxDttHAA0OANTv46t2to1XOm4IsBsmKAblUzM9TvWZ8o+ut/EmPmGR
n6PB0QDnO7oXS3Wqm2nUE64xxQO9Ap+RwDoRwHzgw6pCWVCg7mCQ6pdniGk0HzN6nW2U8yvfESzN
UBPOMb9guS++I7cXrk2lxI2vODON89QJTO/StXnQmmHWbtQZK1UwfG2/jLY4FKuydMpuUMAH3D29
yozASz+Mi/QiQw1VJZcpuZn4GRw7lL7xmCt1FGB+qOEBdaGruqRF+BS5TF6PomOwLvmb7X/08tHf
8lBcm8s5FQq7Ik59sEa/Lxy34XDtbU0VV90dWJM+jfwyMBFPFZo4ok5/JSv7BJA8/AtCPSDkSzaO
nbB24ib2CdW+s+Kaeff/zZ+P3R0uuWANLInEOHapXstBxrmrs4syJd418aqH04OsvZXPI+T/D7Io
ywbhD5bR9RgkMV80jbu3Q9t+sNQUe7Qumg1B9MpRjla3iVs4ljmoCYsq12ksj9ORy5g75EzoT7r/
piNr7fQjrb6XL4MsNo9UAWsfKZNxVmQP1EMH29rYMVYn7csIi0nTB02C8oA3k7bvQxK58tmAcWJW
b1U+P3fBGVubGVKYMvAEvi9mycrK5paUcdeloTe8pdaedw8Mx+3pCVvb7r8NtCgp66kEld1UMvYM
tqsbNCzhax8gorgNGvQuM+BOZY4yszA/rMKF0XBy4By3vITYe4oErdS0n3xZb8zy2rf89fEXi8Ui
wDF9HYtlIn71CNvMcp9VvXnUhxSh7xkt7xS333rNs/41KOFhOnDLREcNDLhlam8NPUpCYE0Ys264
E2a+o/ROTU8EBuzwRtvakFdqm08WKeB62KHi81i85UZD3UNxMUoYyLN55PQBTFkbtJHhpDL9tYeo
Mc6rZ2SxcRA15IdTh5MF1t8WKWR+yYtTEEysGcYFpgu8bHEMIWLJh7Ip02P6Uae/EsOOKmvX8qvC
enXtfSGhsoLsavJ/nV58/zudi4GBy6GBCdv3+Wyav+cvxcZYMnsoOxwMfiKmK0Vx+O9SXv1u1URu
TUbr5wTOWW+wbwZOCFIycqOHfDIu5GimfyqjrFB8A21Bju8kSCjqus8PddE6t6WDFuXZLFJLo6nV
mmsrUbMDZ4Z3HyJQgWSv8AsZ4Kyv2vSW8ZL4t1buDM7LgFdyTR0pLcTB+sYrHIeGV8er299Q//R/
Ryv1r9IsTeJG+CPCCXwfwSp6bSGLFJbI7MN1UoZPVpZGEzVmgqBhUmv9zBnVPfCINA19xpxLkEsM
7Mugf9HcgbOa13xkoLsWUWr1HUP2XgpjmKqwFZafYf2lTm2CqqMpkCOd0mSIFvJgNOUmHnskfe0O
UaHbOdw6s8E/JIY5FbvZ6PHGQPv2KPnoX5VONllBhzApPSzMllwqt9eQjCRGUNcLhf8MasUKFthZ
4yIeD4jV32b09CloK26DxdG7uPz4ELNY4Pj6VY5n6TwV6p10USxpzAPvmxXazZiOCjG6rH7viUQj
gg4t+53bYAkTofOPygJjBMEufg7fOZP1AH/JjDvQPGth6KSNJWYPdxcNXt/MucoLt3klBs7BqPS4
fuNkWmIFmpMPNaQJbKj3uDM4feS7vUoD3RozL4ANE4yJwBBBl8Dp0eBFuqjZK8TgDM5woXCka2HG
YE+zE4Kr62Qsgw63ah3keU17MJMafZqp7v5mDiVDBMeG/MZui/TW8Kb6qhQ2RSwL8faZJAlC5a1n
OXnJOUrp2YWJO6MRtBTtELRH0/yj866migxj5IvCg+skgUgHAYdtANoXEpm4X7iYVD/JA73NrWNj
GilK6zrrXkSlmzCvamn7iv9qiZBUVKHh0RYewLayMMTO7XLnJa9Hjsvw6E00zAjJ3LAHix9uI2T+
2yHtLFBV+jYUE1kO8xXRj4MbyMnVeOC0GnyK5VAAefcVqJgIo+A9wh5Efz6UGmhZdQsPYaRvCPwd
jtDfOFDbPsilpp+Jsf0N5TLoI4UnoRZUUxV5gqgyFG12q9WZffAMUX1YKe4I7dh4Vmj0nsx36F0l
2l6znOSe53pjBCLNoGGCW7/16NT4bR2Hx/agRnbZpr7xMHU2HHO81m3+EKt2aFQUBAKLQuW+GzJS
4XZbTLA9DtwCAgmwWfoaji56lsNzhyGrLu0TvAZy3SiGZJ+a0lHfu0pP7UBrunEHuAz3qFJYVdgx
ZoMxKbL8DdEYCDSWmVOAvpSM9jHtynIMWoYoPaRh9l2U9JZRhi11KxHM2hp7V/VTJDWX2sGoeksL
zMGkILcV2nSGh1X2LfPqOuZdqsMtSy9sKwTP+cHIx+7QFgY18TGS/tiknlaHaV/PVpwKBItKCbwC
3T2D9qG1A1ao6j3NXfu5qDNj1zmkUdDjyoSHjkg7WN/pSg5Bx6ysgRsus1QgYeHkRqPWg5hkNAaC
2WyukoOeJok87zIi/NAZE++dgqT4VCMK+KMw+lwPGqq1aJqgCWAHiP2m6Q68tqzY6Q6DNJhj04MX
rz2pJKRGbz31sBxWEZFVa4ezHdMRDUhBojI3ive86NMywq2vv6kbzU/wyriEuQKr1XvONf0XHNC9
X12uZZed5DjxChdIdgAdWDqCddKkf/RWQmtloL+CF9Vl6hpBHZMItURPP4rOESzqHF++5KrDGdkW
Co064PGVfpmmowvqa8MVzjXN4e++HMVHmerpLTJ++S2+Pvj2pWULGUfhNJ4TmqawEYvFxuK+NyWc
sVQiOiPM+8YVgTbxvAgGryAU1zQF77leMQa3VAPMrFDq6XhHcpGKvaSUGxdOkjmw8uSDHchGgubU
lTJtAksbiltb5y4JEbDjzSie055Bc+3Dxd5Efvy98AkAqtJx2wMMvqkT2dRSCgl20C2GhRhVB01a
i5gJn2dpv8uZPbJjJ8pWhejjeRAnO0ny0KCVynBwZFa2sxyG/XjqJXabwRqGAe5Ljf9oSMH0QAwU
9yZmkBF6L2APDXQRTSQzT+AEY9p02SdoXZvYEEYcO4S8ymn+k1lVjlo44NVnO7Pz2xflGC0O1A4j
5X2n/VGJOXbh6Df1Ra4jn05nHY01vYI6SZUNMQ+dq8zQU5oWIfAbp3gjhTCCdLApdgYxAvzoylE+
2Aa+JhAlwRgP4IJd73svde+zSWQ97rGa+Z56ek6iVun5XSMB7kQAczwVFFzLXwfhTdcZYnDzHh2n
ixbwMIyumQ4vaeF4mQx1mYk/CfEQnQeTdZcHNkN34WhrJQphVqZwkE+IZHAG8hLDvQQ1WfgH4HDg
JWVscg795GdGONpwZ+5FmTdhPgr7BkL6SUf5XnI9MFr4zp+VWpNf4r6XGXukTo/jwdF80Ty0KHxg
EoXNvwVLz5XnjUtxSiI8rtJAgnU6fMOWgC17MqjqpXPKfIiGsRXR1DAKv/mpaLOdSEYPWTlyym/y
sS/ejQ6mLGFTF/CSnXSD/y1pWd76WTsgZrDSiieomBDcMeQtXN+m0UbZgjlH5g8iiM14cL3kb806
g0Va2TRnIisYEg1lVV/gvMp/SxdmLzgH+XMmBmKea0ZCzIBofXKRgu9kBrktNcgkHStzkGJI0sea
ToUfTU6j4zlckSOlw8xxquJGjzA8blj3oJf4GsqQCmvbtYT1aqNCvPEGZT/pmt0++dgKwarMKlBm
e3hVXk7VJMV5RpA1eBQWx5aOK5U77PSemk9G5RjaGR1Z6wBkq7sxTEfPj2tzsp88QpvqvGkpvwIr
uH2Boo9Ue5B4vAY7qhpE5EjQ9I1EwCtjSmoYTiote4arcs53PKngPZ5MRWOHYsztSyfDiRC4YrKO
6Df3eVSPufVgTDYf8KGp9LdSqTmGMtPSDuu7Sy5MzQDFGttadt/CNAJ++0MCtkY9VhIaPlim1YEP
/Qhoo6qqztOaOC0kmJoBMAN2FE9aU0OaqbmZEWv+QMHjTjrz3SwAWdzgAwX3tZoKzgKVdNUfZgwt
BAdwQqW2Mu5qf3AfmjwvDppj9m8e/r0JyGT316g2yZtHUbYEzGjad9ufnHtwtJExI10TYUtpLpM3
DktZitwlL0kRHdGCjGFoQ/aKTBrEG8JkuYBdRDfQHCd2Cl6dVgsP4TRGm14lSYYJaxptB5Lq9DwO
NZ8r0tQeASOW7Z+6sPstpOaT8/rjijGzTP35ioUu3vcrRkVzRHwNIFUA3cK6Q+b9ORyPq4fqkp9N
vzR6YE/e0YmMixrZk1fsqrAPUkYu+gnpwWMogwKv2z1l+5oExd14dvoGtHLPBZ9ltpWHNx4CKxZA
ftpKNEtzrscJdfpQcAp41SgdeGlmKB9kAlvAaYQSV2p0Ayn5qeUEWQEpGWgBzlFXmJrv8+JPtGyE
IXRAJYF5N3n3kpnBq3pzz/vy4Bv7HDbwH/IguhBY9HCdP2b5xrVzBRECwgGC+txfQtG3eHjbpH1Z
orCP8elhJ+Oo2kwKzlqX8C2u3ydwv1wFsLme9eRomOj6/Fu+XDQrV2PSNDDRUK62z9UL/NCeCv8u
u6EBBcPwom2DuUYodoO3y2Ayt8HOmydzObznAPSaA9fwrAs4x6HU80Riq1hrjWPLLoxa359eSVsj
LJa5jkO8rjx0yLtKXnsoJUYNmMLpMVawLxDa/nmKBSrDOsyt6F0FHhRiNrDL6kevo3uW0Mf/YiBg
xQ6EBSAJLdEv0mfEnhB8FhvZ3Ibwh4922tv28fQoa+sPqiwAuNDqzWy272uClm5d9IUGSmt3l5Er
zblAqXN6iLUZ+zrEctkheZyCwqrQv8Rt11VoFKqgH8G+tzZGWuvWEtjzzrddWGI7SwxH1Hla2xO4
Cqa6oihgsu5O96IU1FmBGylhr/mI8ORNR80VCAvDor+PqwE4UJ/44pcPy554CVu4dorzIQdrwb/g
RYx1gUBF1Fi42iPB8Df3Hmn5BtII4In8Q8La3U/e85oihuHjX883iBTIC0NfdI6fX7zSxjcSDdJF
PW6A2OwtzXsiXr5HwVEAH1H1v//mQFKH7wsgodmWcgHfWf0MaXPwLRXuAlEz5CmqcP/l9CP9NB3C
N4f0CMh4ZikBrizfl6k1jF6hZ2BaVhr40DDJGbtrYwQaNqAdRx7JBEbTEPieM+yqtA+p3wO48iJn
m9G6spoh8jGxf0Ex9dMtAvkoaVkCBInra+cppaGxH8/d/qLdF9MxCbLrItBE6F+iFAIUc3oWPo+j
xQ46U2lnK10Ln+qS2+pWVeUgMUSPefoqzYe2es5xo0JH355e6xxWAOI2Y+V5VtoPQ86PhZYc6Kzm
+jUSiHKG0MvPaBLVwyvN2oikH2SaAn2LZjZv48sfiRMNZ5nhudA1LxaESvE/sQYNNsnOx3uUqrX7
rGt7ad3lLMKHvxXmtcIxhtoYk0KIPhc4y/5h03qcc8MBgCwD5RahTP1dkic7VV7rGnx7siv01c/1
x9rcmaATbbyTeb9fPi6wW1AQZnjDX8qNJtVM0kPtHUtK5joOURUIFGrBCo/k21hOgTcbhSGXif9J
00PXXWvGjWahso5S5yDsQ5/vcJm0pR+mm9D66m/zkX49S2HhErE4cdHY4mbqdnqcuvafYsx3Jjvi
ZrbTqg/Ytzhij6j4Md9DTB00/9qBFRsioqrQt5n7nQA6FuvAbRtZAObUYyG1QI6/AO6NOpLAgrIC
OQP3V0BGiEvet7jLat1TVdyefjNr5Q7SPaCURSMD5NTluhirqfaQzIW6sngYnV9dd+ccxicvDbMM
ukr7wZKwImYz4HlgGbSXuEzeWABMTv+MeWdaro+5f+nCC2k+xRfTgFnqnLxydEQzB5Z+S596P8qP
LItsWKOoDZ7I2uaExPPZrWGWQHwayXw5iBSlAOx4asQ+O0jnqYAwD9sl32pZrD7SP6MsHsn12GSL
CqPMwZs5Qg8tgH1bevG1sxwWAv+MsjjGSk6ZaWsa1g8M91z/ZeBPdXGRZXceuYK7HAcBY8sr1lzb
u2aj7tlVFVO4tH4YdVs5hOJCiTflwRxSDzi7IdYlrXbddJvqO9mdeY0XVf1ep79gOR5xp4ns5A6h
SeXAd41361dbTFOy9hl/+VXLpv5QUoAsemvGQJEdhTxNM7tDpp8y96nuAG/XuNmgdwBLuVdD9PWD
BusEO0h52gAmRikrA9vn2ArtFFZZeycVMPNFukWFdLZcyl0zlv4loiwYtszCQIGSDCPK5r63+B+m
iAkXIZBkgjGd2nxXC638K+tq/J2hgSgC2U/Y95wBOXoBoy4L7a5I3+FfVgzIeFNlgRA9YTQHg3Ax
hB1KWoA7mt9bYdPV5EbnOJd2tVXZT63ReHakoFNDDhvJh/bQqSnbc+B+v4sRs1r1evri5GpS+/9B
HJehl1OONVjYzh6YSt0C7bUJ3/h8V0o7iGn/syKWtgWKDVOnOqx1yDAL69LNdtw/WCDe1WyjEl+5
BoNIAcUuUqhBNFyWbbAdZHUHuCqG54h+5zQ7vYlbVDGBUhuN5ZWaH/xrDAZmow4J9qKYquTYEAbO
aOxVh6R6I86F3m5sRKvT9mldCRcB1EuLk0efhjI1OZmHiAacLtktcuI4f0P37L/YXr8MtLjyDe0k
4MqHgVqEB1UB7vFFeok4Ov2WyGO+pdxYrTVABQCxBp1DGwQbbI1fNtgE0gPGzd6MWb+vhrCt0BK5
1dh5d5m395Muw2pA1uAZ23IJWVscX8dd3KHQuEuzAbt7nAOzD/bOgM5j8dIiP8BwNgr6tdXxdaj5
jPnyiM6YE1f5eMQSFKyiObPIr+r99EvbnMYF6tEJyaE8xhhIAT1qKXrX01MC3WH/OuHJIA2U9sP4
AOPhQObOxne2erB8fcB5rr88YIsLr2hGDD7d6DCu9ZG3Z/yxQCz027C96c+7zfvh+pRiPwSNBVez
pV2WzWxamxUz4zoLp7kUjjw3Su2zvruRj9WeNEc5pDsP4WLiHJvZJr9lXpXLGgROsjr8UFAagODw
/YlNhhYnFHq4NwxhPzw0XagiGZKd1Z4bxUF3Lpl9lHbk3/r5BuazVv3g6wTiA16/A17a95Gl6qsy
FYYRA3MUJT9L/DaSJtsJXkY9cM58uIW4IDy9vFYHhQkcMiPhEwUmy/dBNZspdLMSI86Rqtke7Fea
PpfesU9vCG4GW1zNNfqkA0To/4ZbaoSo7Euwcebh1G+hvWvuUaR/HXYEiH7oi9BEGre+6+Fu/oKu
C/o5px927VKIeUV9CarufAFZPK3MGf4vlZuxOpRTaMLZwA/o9MtqdgYgdVai4Nz1V015hmwZunuw
K8TWwdK0OyNHeJ/I9ANRrOC1vJz+WWs8yxliBMsNV2LAS4uvbFQ1B6ZuAO1j9l7AJs7W0CNgsRjP
ZH9VpFdSi7LeQ8Kv2Lf0xui3MjpWFv23H7CYFwbGiIEOIPTgKCgmmkPftzXE1kMuK7OmV+Y4lZZC
hCtQD44OGPgqyJKR2KQN7WJI0gtOQRxKhoAJubf9+kjZBoK8+pzwKgM1HG0dIOjfVzvUNEyOUlex
svhvCfNJrSg2XubKtcLDBRv+ivNX/EN55LVTK3iPxxzqvA59Ot6y2jubClSJ+qhtnD9bgy3OBjX0
4Df4gIlHGFE51+74KppflbNRA63NGnzkbKjEZjtxa665vxwChdSJgo0j0FXnvEzvTWdLNrW6NnDx
g1ckwBpo3hYj2DazrCSbVIze+GNbnrV3XiT6a9t6qA0jAiA3gqSjws2soRUem+c6YNbjzg2oZXnh
nFLcbhB5CJS/u23IAG5CKKp9VR5JxC+zK59cJ1sI72dS5uKAgQcv1ggscOAuZy1qBiERfOFrtRGP
bV9fZBCl9H7lhe40OTuGTsY5MUe0VCfZ3uga2rt+otyLsnHapxyd0CNB1X8o9Mm95i2syNypEwdr
st0bhr+CfEz94+ndaaU8BbN+js+YvxuI276/fQqz9ky0qLXZtJuMN8t4VNoerASiNo6irYEW5alX
1FaWoKyPuRv/tsEByPldh0cCkeL0E60hpAhJRpjwfH2wgUd9f6S6535a1b0Rd/DerNwrYr3bRRmM
eR7a2senNlELbU5xYw1Yd26ku9KeHk//iJU6x5/j3pDGB6UKOO7ffwMxG+JJ1AJx8cdor1yjjxxv
E+5buaN/HeTzDv/ly3VK+HLbnanHaFO+kP6Fpn8GcVmBkIT2lVVEPPtz+qnWpnbeWsELBb6Pxtni
S86dzIZ5XaLHXpODGfHgG5dtvatLmHIEVI5RryFs/h1yTKWFFYu3HA1WUAm8WBAAgDDO+8knPvDl
iWH9ixt4O5hx0985Ko3AiBvsK3/vibOeBx7MDzt370cgtNTZK7kHs4CQyL7kT34JDd5GRbdSPuPX
mOZshk2MuRP2/SWDqcItSqAlr6oQtyDOOgRA3Mpnys7AY3R3Ntsgza/spN9HXCwr0RuWqEaM2GhD
4IBRlWchGD0hmS6a/sF2tFAHF7SIqDq209XA7zbe/89l/W385WUW3DDJa1uZ6CoF7bO8ZeQxKcFP
vC+T1+m1dG5cEbp/W0R88C2N2fq7hwAJ29VMjl4qkUYTcaaEekCkygGZpoPOQQ50xwqdaVc49kOZ
mPrDyBCs6Ckd1qujZfFANBmBe7dTWlYwMExW24kpZPAdmPbpyLOLqS67DrJTId9AN1KvrV5Pf1s3
pf/apB1VMdCT//z8xa40qbxCfDoAtR6Z9jpzzqzpvi2zC9CIwsKrdqff1MqLQtvPBmo4A8/W0qzW
MIbOa6EjiHPybNOjVzzW4/70EPNa+37SQa8Pw67ZbwoYir/YC8bKE1ajuBHXHCHQrAoVZUctg7lY
92RVkajqsEXC8OlBfxYrc1If0BroldHYXAp5XX8EyxqxcHCp6AvIEapXyTNt6wSZ38Xy0WD/h57h
HN+qLyv2Rth1muSZGTsMfaLqnIHjal+NmQnEPtkjNaUIGMid3rjP6199dRjruxqiIlL8oWenn3cu
WZe/BJUEQPOZ/u0t/a8IreoqNTsrNkA507qDLgJYbzXdDuzaZEt+trahYYX+M9qigB481xtLl1po
gUflqx1WN0ReklB/xPZZbVkUrY8GogtW6dyiXrZFmgFFm+dLQB/yQnJ4YQV/U7Lv/AjgtsheJ7bR
j1v7Jvwv481r68vhIfxCDlRyM4Y+RW9CNkKdujHEyg14toiefYyxTRF3uT41GPIOZWGZcWY+DZp9
tIwpGowC/t8xtQJPO9a699toPliyr0ykO51pyZlgG+t3ZdHAxQzEDFB5ZnumRU0n2UTAxGusuKwP
rR/m+a11nrSBeNvWEM4f+WJ94u2hyYnkYTKn132fU+IZtCub0YKMvgjEObd2pndVvOV3YDgF9i3v
7/XpksG38/Rn8XkpWY47n7tAHvEX3OG+jzt45aiyocNVv9510AL4YTLmUaVXaGyWSJLxIvT98aMu
Z+Kp6Nogs+4MF9zNTOw4bPiqi2w6ryCrZO0ZZB9TdwkrXDd7EEZo96Hz28pwhkY6/1vhrlAdTv/6
le1lVj3CLcN00AtbnmSuRJIuyAiAMKvAAbtrT6Dd6O2tE3NtGUC2BBKIi00MXdnvc8QJhc2cN1nx
QO4LH95ph3Qn8T03u7yMTz/RyqcF7paP0wDhhUBgFkPlydBMY+lYse6FHLkG4qEQL6eHWJs0GFmi
9pvTWqEI/v40PTocuclMK64UDUsforTxsqjPs62ibm1FW/jzLcAFoBwtS1yRc482UOfGxSPiP5KQ
PPigWZttoB2zC8gS0n2a7U8/mrs2fV/HtL4/GyN2lhq5Z8UtaWHhY5agnx48ewCtlVB67SMhNx7A
5H6Ecsh614rZTaAdk3IKbC1zr2Q6oYvUAqevd7kzTgbwf6oQOlACuw+crtTf+m4OZ4HFE6j2lGoM
QccpONqQRDgprDY9NMQCGB1nf2CzZ1R7PpJ+TzvUlHnm/Wo6MqGU6qfxBQj1eOz6EV01u27RvDWs
DyBxCHg0mfMIWVh1a7Y9pyGFfRMNO6lYE0LDBLa6Mp2IAYBIwXPN1EvRuj1U7WXVnKHWR89Mik67
Jgm/Fsrwj71dFa8u9Ed+JaaLrHPSvyZ8ZdPQaG16VZJhuqmLQiaB6nNpQlXEYSZrcZOEM3X4Q020
bwAiJ6HBGHLpS6Z10NTZt01fQNUNlgRy0pqsf9V5DmRg9NxBj9BJLt9qzCgsgMDb22qgrRRMwAMg
bwM6AOLKcq9MW7PuJpLbsf/LhAd3YPUHs71s+YHx261CfaVO+jbWojgjdp4oR9Z2bPOIa3dTe1c+
2eg79YGOUPbQtQ5exK5G2J5uoT2raxl2EGgZYzf4wTVA07fuU9nYOGV/+epq5AA2NlpqK00TbDIw
hIVn2MwzcxenjktkAT7TZMdecZYcMkTA/WoheqJIj5ZuF0zWXTuCZd5eii0XlLVdCLL1meUFwxwY
UXz/Uit3rC3KTTsunDeqXlX7WGuvasvWa23nhh/h/4Y5wXV/MUqXmVQ3lWvH+m/tphIHZzy2ZgRA
1bk9vfOsD4RQcmB/BjbXxcbjmtRALGBG4iHynL31pidnTbPj5Vm3RcVbu7oSIOCfMa0gGHuLFckG
CAlbHe9Me+gqf29Vv7zs3gL7RTY7ULEK2YUePWCtarC42KqI1mpNjO7C4G7uYGNf//7eoMiThpY7
dlzDKA2xbAdQ45rMjcqCo33oRbKIhi20ZOVLmPu9EG3jOwCleTFma6dVOcgOk0um7jDNOr1Gy4tQ
JVDynn6PP8E1eGN8GWqBRJTIgywcVpPY/ABBQ4jDGIEYIrWNwuXHrgJ7EhCIQAnRZxjm87v8UkGX
k05FRVIRN16VRtmIJxpFNu5OP8wnivCtuJuHgWcD1GOzIcqymiA5KRpwT0ScOtdJf6E9DEerPubZ
HmJOPry65t9ahUj9viz2bbsvs/2b/1rZO7j0VP6LyUCAjOp7uAFd0ViNxzJ/Ri+8MsPqMjv0ScA4
0GYW4VyCuPixvYF+jF/6YE88Q3aVRTC/6Ksb2R0IDRmSSNhZ9+DQ296A9z+6hVpQnDWvMJO4Y/4e
ASxz87L7f6Rd2XLjOLL9oWEE9+UVIKldXiSrbL8wXOUy900U16+/h753uiiII9zpfujqjqhoHSaQ
yEwkMk/iJW8d1us42qaS3cp2SmPcMNC8DXJI02kxGymXLyTed2jMxEwqLSUpOF4C5yL8KFzk63TV
CXbqz6jivnfeRDPXS8kyU6CRFHc602heNDzRn0BipFxQ1r6VUH+HjzGeNMGpAofHV3FjVkbUkb7M
QFoZjbOMfU57vawuYty+pJeqdmsvSUgvxZ2Ttyv0MY6DEcHiEogJLz12cwy+cWGeQZ+CDCU7mzXF
hBLwfkBxoggtu/luQK1OvM9CacyIoqlNQfVht9A/Q3lb/BYfzqaNZgRMmuFY1duHSOY7RsswOSeR
lg9qd4H8auleMFnQIqgOixDT2JdfuUYM9LOiwyD0qf4IZiYQkBnL/Jf0uwGZAWaMO+KnpBM1/8E5
VgC9OVUoQfz34jDmCIlD9K5nI8GifMpcAXRJZ2yE54Qq6gweUoNLHcTbjfHvJ6tQBWGdGyFYFsFC
lSzj+lmTaPDTL44WRYmSuqpf23AbAzwjlW7HwibkMajeDsrFRmDqyeh00O4DwvvrT8jktKrTQgPR
o74J0f2Nd6BHC4OMQLNUvGleRrqllpFkVWp2DW5+GhHrWQp/dIrbmzAZTpehPxxZw5Yo0UJpd7q6
4lI130Yz40fin7FCVBvnM1x/ZO+FrSpnOj4S0+vXUQeF0Z8ydaVfFn63SMJ1rL1X1qOmHO4rxG02
H6B4rIeDgk6M+NfACqKZStBBXhLAIoTPFTrjhw5NCWX4GCnvnS6iImR9xkxbEE8JIT7Oej/XnDPL
mgpmXDhbVZYnSqdYmOFy9J5wGaf6g0Ijh+MdeRhMlNNGguYXYCg+2uHz73S7XvocADayZ4UY/eZE
0wPVHxJcSbJjS2VaLs7OOiAB+W9jehaFUWZUkilaKAElWulr97zV0JS7Ms7PakYOwQuv1vImYGPh
GLX0MdnT84vvSeQaQVKdnt3B1pbnDcZAXChN6H1tZK0FC8dYi7YohXoQMZDc3G0GF9M6ahjN+xDj
Ak0tIAsx6slkmxI1AzWEjmHkl5VqR2uOEvAEYHIgktRIFjq/x8nt8QfMGv3iANwQZzLfz14+/MrE
aG5l1OOYvCubyNbt7Uv8wNNm3s5rjF0oMpCxmQrWSV+j5VBzdLI/0+UnLAMpf9zfEi4Wcy04+4Oa
nhVomY3J3tbT1kG7EObSqD9QiI4cLS+7M96c7qgAe+Gpm1oQhAzm5nXwiLUj/vGSkPXB5I0tuLlw
sHvFmIRaqXxJFEZdc8HjR3JafKR2si4oxypwtE5jjEKO7iZPQSP98VWl0lL9lVBlxdmi+xBoEL0+
Nk2mSFmvY81aqq49k/ap/YDMDQUrzAfI3l3jq94Ki8zh5S//wxoilY0uNgmtC+OHTc6rhZ6Rtu+T
7Lhr0cBEh72DUq415XYT/YeD9QeIMQxRgfoX8Nlkx8Y1FykZXIHEi8qO9smSc4bn1/IPEmMkYv/c
+YIQZMfSOds7lHeH5HR/u+Z90V8IbEEHltJUywsQ0HtF0PTzo3PWxW55H2S0/bfH6A8IYyEkpNva
SAuzY7VGN4t+4KwSTwbGKKDmvRXFHBsvHfJn0EmslYXuRov7MsxHBX9kYKICL2hg57I4O9ZUPEW2
+fCSOJxl4uw2WyMtlVp7Fj3IAXttPbfuUuHcNHgAzOkX9S7EqyEA0gFD0jCA41f0cn+Vvl8Y7201
EwZkVhWiIhH6JFVrg0iyLWlE2gv7yhZxiz0TB6Xm9vNz/DukaK+QEVtxFPomPv5fU/pno8ZFmJiB
BI0cSnoBvUS03dSO5poYQU/fhl1Gl9wyxtEs30iLDK1pgoMMeWdG84w0S9KwybNjrxPfp+32gzrJ
cv11UuCUeIMk5p3fBI1RQXSn16j5TbOj/Lv06XkdIWq07E23K+jyb3m+CRbjkGSt0YqghmRgwaTd
SiLGEoQNKDSnnEBuNsqaADE6WRRVO2QCgIJVcKCle18fZzV+8uuMOpqllXs4tNnx9D4E5Dn9dfgb
vw8mz3EkBVL13w+8E2WT+7CQowr+VD61C22NEYhLDsKscZsgMBKAyMVA4hxxot3ZNnhsX6KUIC64
L8b4Izd6PAFhzoyhtkMUlxCj3PskPmZ4brgPMO8zJwiMzzTzQiiT8XqgLk5nW9mYwShFaHMrKmdD
tgkQ4zLRRdD2eJKBnXbS5585fWxtcXumnPPBWTC2lq7vL2muqRAHfSwvoNhwOS5t1tv8keKbA3qi
V0VRngsJk8KP5gKx0+LlJXA4W85DYEzXWbAGMfBxPQxe8S4IS3JZiEtOtMnDUBhTjG417Af2on96
RdKVBuTzvlrNHu/JMjFWqrgUFtimsQ0VHTYX5+A9c/aZB8BYJ+RDRRNNd9jnx4a2tiPYHADeEjHH
O7CEi1TLWKLgOCzjxTZ3z4v7azRrYCdrxJxtpaj/78r0vHj67z8eBDQoW8b4XxFzxZmzlpbepRVA
topAGImMnPYuQU8EB2RmC6Yg7OuWlJdZJ44gPW1Wo3XqeVo0Z5yuIJj4tDiDlhN/5MfKUdyfElnF
q86JUJZ4ur8VM7YcrPAaJqyNbfc3LxVn2Wwx6EHPj69uSTui7Km358WpHAyTuX5ZRS4Nl2LE8Hbo
taWqgicMuO3z738kC/tUAMcnaHqjjduiL7ynC9xTYEtnUh7v48yo73TN2IfA+GK0GBoIHBslu3lD
lvd/fsaQX/08Y6JiFdUFeAbMcfF25YTgfbHkGNqbIi8EpFcQjJEa+gIU4AIgvPfaaU8PhYsBvo5o
SycafwaEc1xm9x+MIhpqjdE9xHqmKlLqOBqw/xqxXIE2dB+7XxyzO39gJiDMgem1i2UEIkBKR13s
4k1J/Rfp66X/wXEgPGEYJ9UVA2pSRhyMPv+QlvrByd6/7isAVxZGA2TV7+q6AwZGq682vTPsB0pf
OILMxe5j0fdf28IogSe0OujlR0m2kW0gY+AGNEXxCQkwJVr8wUuPcqViHJd1Qe+gMKpBeGqdipir
cEUU3Bj4od1NpTX02xB19AwqqEDQUbJy7eXzFr3zraGOKQRvF++LVb9O997i6OFJNdwp63T71p36
bW4Ltufc37wZ34DmULwsY/7RWOLL+LYyMkvFx7ieY7+Q6a5amL845mEuqXSFMPrvSSCWp6lataA9
hXCK+44pyEQneO/guaCZMOAKZjwIE5hEqjqlFJvsmJNdSCL7+Xtu/P3FmtPBKQib66kvam7qaOGF
m4tWRUJfzdUAyp+Ejk8cxir97y3RFRxjJDzVCDQPZJk4vK4rHuhn7nAQONvPTgVQY+0cKfowPgKI
9Kf+eH7mrNj4icy96EoExjaAEDC5DCVEGB5QaGdgVl5AM7I85UuZAzXj5q6QGPsAnnIJU66AtBF/
t+hRf+NIMnMtuvp9xh4ogqz38kWEgp3Ja+nIKOgDdQ0S508KuQ/F2xQmoj3H3lnPDSDVXzv0ENvF
yeM0bs54hStZmFPfSVWeZRHOJLKiK9U5J+Rj+cVRLc6BZJtDyzaUWwzAy47hQAK3r51eWfJSVTwM
5tCLSCcOlYFDX4KallBQ2pJy+Q+3g40HQQ3ZSGYJQTYNMsgvLWfkAUcGNgyEbQatfgIZxMZ2B5L+
DneXkpcj4oEwHqYxkIhSwHSLtzKZuvr248DrneUhMAe9yVC02p+hUugwxVQsjbyEtv2PzoXJnPBa
LTK/q3okckQ8+yY2Ggo5j+Mzsez0XJjMGQd5nd5KyWhDwrVFK1fmcXbxvCE7u7HIDQ3tVJDhFbGy
TEXHoOXWOK050RLngLOdcrEyXExPhF33XnLSHFuL0Nymn/f3Yy5EulquUScmPreLw0r2PCyXsBHX
u/GFJSd55774tsXpmeYYd3aSLJqhciVTcUiOKzDPL+7LcdPcgPgLJGrSWKeI2v2bavoqU4bQt2TI
sTSIXSVL9Bv17oVktrlF5YyH5/dmgS5PksPtx3t9sbygcqX+8eV8iA9rXs5nXkf+fA5rcKLaTzRw
CY+Hdecv/bV6MMnBsM2/4wQmMEx0odZmFZYXBaEffT8PrkXPA3W0l/trO+vLJiCM4QmbFmTomHV8
NB7cZhMteYZt9sROfp8xOxXo2a0SbMlHlBh19kUj4eG+ANzdYKxO6IVG3htYJvuSkTwiHzBsobus
/p5pmIjCGB8VhUgxpjaM235eWeQV5YsEbz+gn3Y5Is1ahwkSE2BUQl3rtYRNKZ2LLbloZ0XuEuWZ
eN4Jl92yOVPjyTmTw2dNOcjjYt2EgxNkJvDAIbz0jQAZ7c5a1DUu16vLsXyNXfXnRl3yHrRnfdIE
jbFP584MKz2DnJvz1gXptH0+nTkS8SCYCASNJLUq6dCOlEh2FZEf65ZoHDvLwWCbgHM5z/3SA8bI
M0qFx02LKIezMbPR7Z+lshhjMARGVpQeNqbDQqEK9/PDo9mCIwhH79gOVhVjd7JgFORVXGz67+dy
9JTzmtZ5J5blHMLYxy7VOg1lDOnSdaPPrHJp8np/wTh2jaVMw30+VAQRoqCy9L2030K35cTPvMVi
zEFSB6WMSQzj5S/ARCqnsa0HNzLs/HhfEu5yMdYgaKOyV0NsPe7N6Uu4+PGRUeORFx/yxGFOvuJh
iChanXAWyxNE2acriYJynXN1mksVTl25NZ6lSUiCks+sx+QSwAxu62iB7Zk20ihIrAfyDlSoMHMe
xwRwXBDbgho35wI2BqpwQvSDLhiaexypZOWu2cRL6bVUEYhMMEkGUr02W0l3wu3u2DvFIyq80WG4
Vk6UgjMfyynFzpeQU25wf3/z0OF+jd+ZtVVkow/EFCRQXTi2RN/Oe/u+It43c5hGdg2SiIJnpBKO
LSqrOuKvGkd8vo9wf6cwk+AawcoGVDchkDwOh1ftuXZ7zj7dNwrg+Ln+/bpTiks4erfsV04eYK3D
T46d5q0RYxQiFIcI6gWnKDnbLkY8bAO0s1LORvB2mzEIaOUD72SJZYpWrWOefkkLYzH8/ocgjD2w
dDMK6wYgG4Pg3ICU94m0nxyQeds2DrdDeYmJSXSMKJg90aZ5ZYxmGtPayGtj++vh6+u+Ws1uygSE
EeWcNknoiwAJclKeNiATxK6ggPM+yuyuTFDGr5hYNrXEZNcaZFEI16M35Wkr0bFu0+CsGE+W8Ssm
KGZogVQuNxGv19R8y1eSoy9DDsbsMfwjCRvP9Fka9CXYa4+YtKHaYshLBd/M1vi+z00AGHPVdDo4
+HxsCEb2Pfa0JsHTqXYMIjwEj8XqLC4avBjYyNge728RTzDGgoXyBeXiLQQD39pqn/HecXnazAY2
Q+AVndBjczY7+YwScQlzkkggL57ui8HRNDa2KeJQF6QEMGfZjmlHpbX62m942Zz5ZPpklxhblgeW
r2OAHu4Ccr7xn2oLdY24A/wIiLBIbW5kMC7+zdVjAseYAhljjMBnA6X4fs5xf2JYwIp+RI7F0W7e
6jHWQDDbbHynGuM26yA8NEdwr7l6YHPMwXzyZSIPYw90s00HA9ebo43evEeLqPRCpPVlz8PhrRtj
EYJWRr5KAM5YPSDTh4Gg7jF7PvMKq+8fHvRvXluesLMCLxuwPzKGbRFQbGe8XMFNd9K1XUCB4zUE
Zv6Z/iWHKHGxMBzjHVPwSG4T6pw31Wq9r46baCW45hrt6Ej2FAuQVXO7SmYNrIlqN0RxqLNW2Bik
r87YNAvbVp8um3j1Av4ejgbO24kJhnotZ9+GsdC2wNjoi2wrriUb4wkU+vG34h0MA1XA/6hhnieD
ozdpXZVihJ5sAvrtFm0xvPrQ2cM0QWBsBPoW+6LoQtTHxBTzLVCEgYo3i2uKZm+/ExjGNliDORRG
BJjXwR62j/pDvX3KOfe5ubJaRDV/VosxDH4mDVIyxGOtD0YPkN6p6O+OwrTaIFLgRKL/QQX+gDHW
QTaiOATn+rg1p+Q4uOLJJ6HmBAgZ7juLeTuEVmgMokC5BDqvr5UN4zBNXRCLHHeDwe1PoBkmjwP1
XiXn6z7SuD43BnwCxGxS12W1oFxK1LG8joX2HRH+W5qDb/swQWB2qGqGPomEbCxkaFyMff3AhZhi
cgiaJ10ZA0TuyzO/RxM4Zo9KK7OaSMPKiWiufsBYBlKQFDBcZZgzrd/9hmBKAuEHy0psVIpV6MEl
PxZ4ORnsxK6o8KDSEGvY0IsThXg5w/RrTn55VuEnsDpr0RsF40nOVX48AxatF7TYrEL6Nt7CeeMT
blorx62bYjGmXUkTXU5UiIhCunW37bautNVpqjmkP/wd8zrFGj3mJEYWBcwKHDAs+6iQ4RVjkMmF
DIsGCVOOwt+MEWGFYnxFnKD0M75AKLTI5KQ+9Y7hgm7xtf0IKOZQE8Okouakj9w+ComjMexsLtQZ
S8bFwtbFaM45r6q9ZKsfqoNiYEw52nfv0klfZpRzHsZ1Yw/4dF0ZS5JEop9dyvNYSYaLWu9I4+lz
MVcWdj90OWBzJn8KNq7AZBOtIS78Nq9z2EbwrsFBJnhBzlBK9Hdc2BSIMSpaX8Ny6aNm2s1qWKKT
IrcDx+cpJW/xGGPSSY3Q9SnkwQBnGwP2cOCeM/S2n/fF+vDP1o4tg8H9IMLISWA1dvIpOz751dr1
yttw7iGzrmWydCztTNsW7UVPgAO255+pE7i/L062BykgQgCOSByFZwthMkxixvDf76MW78PnlDSY
+bz92ZHSln/BAVTb8nihXxxUjhKyjHx1qzZxm0LjG7siOh2vc+NjI7elZ851YnqZqoEfzsS4R+Zk
IRDVBL/uxyrA6r11JSdbcOvl5mX5g8EcqMQIw3NQfWMYeGpR4M6cAuE1z0zMhYSmDNZxsCib4CRi
vIpgqsIlMbpxzdCENZ5bYad92NwhUqPHYK0R5kcZKL8QwX/JXrb91hIqX4FGXOC9XIxiJo/a4iV2
P+/rwJziTWHUazvkgcbNEAbAaKSnSIjUr5eP+wgyD4LZfUPuxYtWAeJsyxqSbYOdoXbSINoqJa87
/wmDN0nrPqq+3b049sc6o188Izh72Z+KyWhHWWUXjK7/FtMgFT1iOrXj2Q2e2V/EjfV4X+K5O9YU
jDG5tWBYg6+NjgT98zHyFzL5yp37GHNHaorB2lu176A28JD+ByrnGqzn6p8BMPduuR/ksAOjB+Jq
mHTsWkD3X/chZiPQP0LI7J27C1U19WTsSrHNyc9u82s4rXkH6YacZYxipiBMaDZ47bkMxtCsXXs0
JcovJEVsDJPykfx7eB5sFymFR3+lYnbBV7RcW6tqeV/M++ogsw8LQSJKeWrgA5QHd9S6DjNIuPHE
nP+dSsnEappU9UEzggRH4VdFGhKuetdaSCgU8W1eM9i8Dfy3bULt7rXRyNSuMgUBYDY41tHRQQca
o6Q2IPcXjgfDGI6Ln3tVjznnR2RP5Q+VpCtrcaY838vbHsY0GGFqglgVwtSnVeFcnA/f5pqfcUH+
szEHg931giWhKKeNCIyhWWv55mXz5O9rIpJ9u4K3NTmR7KzBVfDiALpmzAxlr8RWVEh53oj58V1x
h1X8qHIUevZigImkfwEwS1ZgIrwUlgP2PwscV1/rmG1OegySBs8OXO4+O9N+cV8XuJjMEsplXpzj
FELhKqJSgfhL8LC7MdWPDf0IHGEljh1wzcLm4M5u3UTWUX0mgXqkJH5klPD3MRxkDsIe+A9cDHS7
oaJLywfe2s4eZExLBN3+OJ9bZNYWUUxWRIk8XgyaY0WiAJwVCq0enkKU33Ov5nNRkzlBY1a1NfS8
kwKgocQ7suPddg3WUO4T9byhn8AwiyioOGQ9htIcNRne5OJqZNfl9rDAUHne+o1G4eaoTaAYv1W1
WpaCMBydLaDHUJx0C+rYM70sxqAdFXSbfIkUKw146snZtu8VmKiJZcihmSpQzype4plHIBUYU39J
Dm0HlyciZ9O+7y0TrKYtFKnUISJekuzoraKBSPIjmKQI7wY0b0nQ/mSC7HdseLtW/sAzVEEPlPyY
PdpuB86s6qVciYfuoyURPds1J0c5a/CVP3CMmmCWaIHBmuqYcLBIrRJpU7zrP3knejaynqAwGnK2
itovYwhlJ9tdZpegNultxeHs0vitt3r4lyw394Tkkhu5h5P1OmSk2Bd4J8+4JEqzV1TkdP+9QWyb
cXyxJEnyIQtqdEoSvI79lVuPGKfLguNUuFDjCZhoXVwYoiCOy2Y8rFw8/re7bYd6Nt7rLEcHvmtR
JjC1eBGGysI9TnRS53dCtmNShOchZzdHBdu8aoxDY1gWnQJFGJFWQdE23g6NbxRWj6PK3/t7s/8T
CMaOS0LfFkEJiBoWT3JfQ5ue6pDGS2UZuDI48apV85w4Hk+9Z9dvgsscWTygq3qRAPeMJP97+fJY
8siGeQjM+dGys9+XIhAUN7GlZ5FkiydeX9itFQdFHboudUnETAtNY1ZPlrzhrMlKfXQfP+879FuT
dv3LzPrUDaaF9CZ+uSO/eV+t3AYL1z/OGLCuQAFDrKv1EW47Lkn8lC/WzsO2J8/UfqrJdvlBPw/1
hi7skUVljZk9Jc/u8FaO2R29u6R6beATUkp4pWac32Yz6n5clVI6YO0QAPF++3ti3PWBuVo7nbmn
6W2QdeWAD7ePPtmt7AGcTNT5ecTtLCB4JM3s2rY/QwpCXdujKEQkmk1/1chDY2U5p5ezj2xHZDPU
iuWNgq4wE5hjSHmLyNzUQDdu6o2v1Ue0Qp/u6/a3ub+3hqNcE+MZBhJquMc13LzXBG8Dke3uvNWZ
yMT5HZDDfbSZpMr1jo2STtBE3xJqDGasj4r9XNlgmHG2PmKrw+eBIxdvOxhr0BtgeRVEAHWEft4X
Qr11BddCMPZAKfREiOVxySLbXr0+//Cf1NXrYmevSmo+XoizXFBywL9RT4Nru+44UEW6WB6ihYl2
jCUvkTnTDXL9QYwNKRBwCY2KD4rJaoPRCmQDj3HQbeLSw3O22Lzb8FaO7aDl0+E8mfFUk7EdvSCm
YdsDWiOEcFpoZp7jruRis/ZmrWmVP+r9KXaEfboofiaECnb0YgsFJ3HwPe39zjm4ydxLmLJnnnF+
QfEKFsN4GTrudszVViRblu7rS08WS+eLo0uc5WOT+KGFJ6RmRHWf8ZrDMRvfJMr3ZGLshof2z/jc
4Nd37nv7Er6YTkp/lyTa2c3Dc2ALFPVEy/Dg0No+LPcpbKTvWiuOiN9Nbve+YjyqkzPvqXJSXjp8
xatt754/Hx6WJXk7lsTd5CR18O7jumB2zOmm2Xj2ysRDueuT0ZZT+rV46qhzcNbq5pDs1uQxtJ+/
IrJcrX8vf+9FsqA/FLLbYVoWXZrO/WN+G7NcKx9jqgK/ks5G+K3ZIGd2tL0GylbMgl3eh/kmTLm3
PIylAkVALlQJcF5dkF0QsnsQ6Pvu6DsqnveW+4CcNo5IDqcljzZpXPd7wIwZwxB7OWoKANvPPJnG
//XeTzMGSbCaCv1pOLiS++DZu9XObrHL7662rBDGoLkhdRWytZ1D/sBLnHGkYlvRMLjE88ISUnHD
QN4vX0cb93ed91vXN6N/9lvXp/yf/db43X/O6v3f4igB25qqDZi/5I8RUbCq3HTXupRXvcqxnmyt
dFuYGPcy+r2fz4+8ljNeYM42pBpmV7TC6NlOm8Z1A/sY4UEtIz+Oq4q4z2TprLTF+hQQSh362dO1
b/P8Ok9JmFMUDRLG/ozipdThHX7e0jF+W1X9S5Jb+G17xcunzRlOC3dkRVNklHOpzE9rAV4BxE5v
EBKETrP85ZHDGHzfVy4OCMs4W1cRUp7JN4jo+O8GrPPBaLl80LMB60QYluhYDno/vaRGg/zS7iyR
y6Z9NZfopxTsasPbk5l8CWbW/Fk5dnYpaN7TuNM1dD/TXfz8M6XJB0oIuRSWvLW7Nhj/CiKrH8IC
MHbiESUl3q8U8iSIe+7v0c2kY3DDXMlzbU3+hanGFSZMAshA6XfrvCs/MRJRAwdgBvpKAXVjmC5F
nJevs3sfeDaYQ4HnOBIR80EUNlmjBUace53ZHF93Ekp/cXrPSwz0xQUatFjLC2rWfLddGqvk99hF
WnKugnOGb4rOOFapUIo+LEf0+vl5HG3/yRFv3CDWvY4dIqBfwzR7EPFcWel/1YoJxn4TAOpTG1D0
cIB2ebFD4F/At2LOnRuCTWTRePRtneyElf9QLbmPK7cZ5XFv/3wDI6QXCQLK7nEwelA+o+4Jn+C+
mHteA9TMO8A1DmMEY7Ub/FSCrMnbsNT2CyojLRqs/QNnTeeM7VQexmpJXlB54+Tio78p8qVqK40r
OMUGDwHyJj30y2TnIeCkBVlHyC7q+9IgPLXlycq+CESyXFpND1n7b7aIFD2ALSZtBwtekMRFuo5l
/hWAO7kKom+kwY6dy9LcSs6h/MkFGrfnjqp+X/H+BBT/CnVT7ZMOanKBAbDAT9Cg5h9F0fuxKNqD
W4soBp+goJyLfPu8cqU435Z9giwOXiz0FpB3FriIMDUD952LMzg0e7mvOtzFZMxcJgpnzM4akVzQ
UT3qtrDwIZvEqRGZN9t/nbjvRtKJQBGmYwmB77dwRfUpXiTg9voI+e97vHVjjIuA2U61MqqG7Z2i
wa7sdWzHdr0UYS8F3g2fY8nY1yKwbGbnZrQiha2R1imJRLyViLJ5UCobIKzg3PLnPBKYw3RVxowb
2YJ/uracqKros8yDcI27wyDKklrItP/0to+/i82PAm+nRF/2mOPYe8gB3FeTme27gmbWNW374pwL
39CvmFlIz6g1O/Bc7vfcYea8XaEwZhmzuUrfB8EQas2sTfaWueH6slSd8sl6Hp4Sc+yowKMmLeAA
8+XX+UlebmHkMrJ+KRboUkAZuY02d1tcWtwag7lY6urbGFOupomipur4be53LIX7reQQarrrv8FC
i97CyT4z1rzy5NAvR7OTEhFdC5oj2wdeFchMyfEVCNsVqNfWMPijMp0sEtC4Ix2IvHxS2TLeBhMn
dP1D/5O3w3PWBqNHob0qyiJB/cJYGxQnydFZhBkoncrJndpBYQNMaMofijMXRl1BMacl6tA8cbkI
Dcr9vbX2w990F4LJZAtH3IC4ahkROuA16rNER1ronu4flxnHcYXNHBe5LsVS7SFm8ehtz47qPiF/
zwnUuGvJnJZUMIparwBie4vx8QVEby8H6413WeHiMJqfaaIfRxFweooqcW+7/Si40fasfZnoBaPy
IsolEi0Axu6nv340Ycpaojv3N4WDwSZXYl2KfPHiwdNFj6HzS1icEcJzjfTtazvO1R9JWH4xK9a6
sjIgydndyY6okkXnNPsLHsN5rUDfvWs35nICNTrDiU9N26hFlQmgSifdW3v1oX7x1zqGP2pO+BSj
k2YM9vaZs9x0bku+atQwfGVPgo3/6lEbyHvomXtauBJ99JeT77EG1NaoAhZYepBeRfin3cog5kKy
XZSSv6vrfuevE1uHm7Lf6hXNPrRlTgW6dRSVwGh7hJardbBTUJEjo5Tec/frZfN2Xwnm0vJXH8mY
hcSXOg2RSAviSvQdbpSN7xjOPncvL8WOpwwzHZCjMoDjCmVp6sg5fb0ina73Wh5gRXrafrwGa7TZ
XuwxkAzX7S7BaD4y0GIgTnhUH+DcavxtTNqNZRf2fbHnXsrAbIfKc4QPpnwz5EaUBQxExtwRhLJR
g2oTiZSLzE5/l6vHbhmiZvcNL7iHiKgbVIravOrdeW+D4jwDM4YRTrILIYq+AVpSGONXO3R2O3mt
7MtXnAjNBvkRN3yeqYHFuk/gmBuCNFTKOVFxHzq9SymVNuHxiFhCoLULvXrMVwXeCpRHC52A2Y5j
+ufyIFfYzKnMlLNnBQ2wlZrGv4MNTVfwbtyuqPFnbg7/RETmsA3n1Ewvo2rB+jcPv9+SZW5/cZRm
5lp5JQrjrfUgMgQhBEbnKq6bgybkPdyPXVGJfUmJ+aC7Idr6rRWVnHUI3f68jz/veSYyMmdV0dDl
cM6+j0/yKS2LTbOuPmm04BG/cveM8dd6GkRiZmLPyp68Hy2Q2YbUIyhCXN6XaDYumAjEuGw/aKC3
37qBI9ithGfdbZDDuQ8y/sg9zWD8dS2W4lktsGpg+niWDwquxhwxuOvFuGvfvCSDfgZEUZAfb9Ip
IhvJXXKLG2c99p/lYmNUPy50KfMBI9Lzp0DjNzwo/Q36vytbwVJxJWBFkM0IILg8nHSUd4fIk7RH
kTzd35YZrqQRSLEkEallXVGYRZOLJpAbD57HIuikyUS3tDGDl+aP4C6JwHRdPnL5+//DCfoL87sI
ZeKSMTi5Tn0TmHikzAKI9oIZJu5Xy1EIeV7nDEXVkbNUUSt97ehCVQyzuohbpM3RlOydrJgqm5xe
cEsy3WRJ38b7vkwEW0UeSjudF58cBzfv1zFe9N9fwJjd3lJUoYuD9tjVaIdaZcTbOqRxnANnF+d1
8g8OY3fVIPEvgwKcVwwYBkWhv242llN+dzlERNxkO3MPyijMwssWvOvTXK0EasTGyb8Yc2ZZ7OtE
GAW1EmjnFrqqrsE0GsKMoPWQdhlGcezCpbouiTbYlx91RKojBqRsihLuXIxALqf/iA/4c1nwSkpm
V+TPR7GvGXgqNQY9aXDZwUiFJKbq8SUOSPWDs/AzOVsQ0ksKCnMlFVNkmYX3NTMLE7CBH/v1gJfY
N/rCKyeaP6EmwiNMMwc9KUtY4YF1uAu8bpQke9XfN+pT8qCvuucuJRnGj70/8Yocvqs7WVuN5joF
24l0NKozr89NLluyJnhJewy/4tM4l29M9od06/74tUcxjk+MnfQ0UIUegkUREc6Szvl3kBDitcuU
dU1hyTHCXCpCMy7bo4K3+125dzvQvXqkt6mw0CjP/o0bdCvrHzQmmuhzMe8iMW3hl3rUiJ6PsQPe
sa2IIWvd4sDr55rTSlnWRV0zMBr5tp+wV7xcqKEugUd2yjYhWkJE90I5SziGIDdCTWAYoS7e4OVh
U7X/y6vlLaLtmE7BoLhP2ZVJiQQ4ZxlnI/mpYExQ5GfntsxMCHa2Ozc6XlLqG1THpiVLh27f3gbc
ovI3EY2Fn39HVuRuFMMYtYat96nkPFSKUVmhqYYbr33i7357aDx986m4TEouO9b88cCJFy1dx7QE
dpaK2Z774TJu4glks6jvfY2J6lhudpBA9rZWMUDV3n/Im4LWGYnW1uNlx8uTzaaR5MknMGZHaeQm
Fkt8wmbkbm1W7e9yV/zINsMiXX2gWQUTQpdO5CyjhbfnZV1n46wpOKNdQSgoRh8BXAOX2vbZQq1T
R/cC98I0F5fKqq5/9zzI2vciTMKEIfHkJCl6ZBLKMZ0aODW3YGfWuE4xmIX0pLJo+3Zo8T6sbVJc
hJfxznIeQeAa7ARbWpU//8ZkV02bQjLLp5qJJUs5xNpdHrOYjhmyNTz04gV5W4KyJMHm5Zhm08RT
SOZ0el5c9F4EF2KP1O/VE2YQgqsCfTFQT37T9KxJ1fBErGi6at2QOFl10uttKuNW7xrkIZIdkCCi
ZCF5uuCVX4u4RXmz8SReH/4CZOK8NCvTGPSbY/YkkpByhDaCXoEIuABwjA1PNCaeE4ekAWehCl+8
ckORZjZoD/SHdnt5j9Y9D2z87BsrPhGL1c06RdNsBbCTgVQ03tkl8LfL4KdIuPHjrMPQ9HH6i2Ia
ss54/BhX2j61tDHGQLs0igXH8LGjv2R7GTj/jzKGubAJj0Uyogx011vf3er/Q9qV9jaO5OxfZECW
rOurbt/x0YmTL0K6k+iWdV+//n3KuzuRKxrXu7PTGGAGDZgii0WyeDwcXW1izD1ZCTu0187Rwoba
jaCvKmYycuoBQHaEiWS+BINT1As67ISBm6FYeg6w9mjYlU+sFNKkL8ARCZywmKPvYkFd5jSrk2AY
WqgeoAUx+7PHKJMAQIJFCze0MMiF5pwW/cn5+roujHB7NVEoMhhqOWUpx19B3e8hXbTFbIGvqCwS
xGzPKea4ZfOFJKwV8+uELB4r6p982oxpUrJVhZaLkgyWszCSr20z06VlBghxU88+my3HBEafOsox
OUpDe1fsSiTrWmy+xLt7j4nxK8C2pWWCscxNZFwNuFtH/O+Hn0UcKo9tc8iXYt0cJdirWLuJUnKk
QPw7NmRz0N9jmwmIPhUVjqlQokxDhIReLrS4Dbn2ez/TkPPVscOk0qpTtAnXcs5MYk1d+DFJSpzX
io8x1g3GenPxOZwN681oNgvDe2rshRP98U2Ghk4ZzjE9osGjC9/NUg4tX6C3zQBrH2T657CLsOkO
OXUSon0wk2fTDKpI7gKPTFHpXoW66WdzbMsm9SGyebfPNddA2RaZ1tQ0ytNsiWosi8kpgy0CKeQ/
NCljwOVDF2CKgQRGnF7vPPNPbQyok6bMytT07RuRIuyP5OlVUuD6C5Ay4InK43XlGkjaH6V1yGqN
mlROBCyKwCsKYmyKErKtflSWM3IFhFSzOUvBYz1jwZpO9Ybiqn2Toe5AxQ1cKuUuCcQw391pWynW
EnS1mII+f+Y2Jv+6KwB7X2j6RtbNXyRdhE3YkYGS0WNVvZls2u2Ov4S6GiVWtJVNAYYbIxr0dMmt
5FrzdkgnvjcmQTcU9y3KEUeiVoMm6/JbYCdb/rLjLPtVfcegs42ikd58cVZr7F45S9APLDyNCXRb
SGskLuo+qXFdNUmGjzS8o5VopUOQY3jTT7XmSxNCnW8wEOhv5X/QXXJHl2jLSO/EslauaohjWqOU
5mn1zkeLPW95um8Wh87+enwWLDbpraXX6zUV2x5sbhXZeFM+o4Nqda52lLO1/uureu83+v+jWjoV
nYBLJAV4iRfxALlnUujLOhNjrztLWMRX7+rtsFNttLLA9LOSHSxSlDwDF9DUWQ9Sg2V06IeOteip
0iPrn8SSI5bouR95gTUYbhh057rQ3ppltl5oZaChD8lhwZJMRuNjUlQ07sZJFKUcWCKdL+il1D2z
wevfY4LjTCYdcEwI/EnqWrm1Jo2UUU2lOSCioB3ZZqsMgKMoj3MUDLdPcq9drS/FQTNFuQzXxbZ1
WCHXpH+RJB7tosqCw9agex1xM6FcxAIugmKLPLqy+xTPff2VRzNjbdQvJO5i5eWmJTuiST0IqkHl
i7gCTVEz8iNaq6AundnZkfX42k2GkyM6lB8TPQTtXQO5Vla9AlRkpeXLxPj434hQfmWhusB1LcAM
v3JtdR1rqNgkjFMiTuOHKR8xQpnyQS0Am1CDRm5mH8JqrgvmYyb+5kiQCAI4iYxBdsptocR+XVRE
2bmv6JePbVHAFK/XnjFjSGtOZP6TlW9CFCsJ0DQiANQR/whUdvdLDDT/NTKf4vc0WycG+0k4GbFJ
3wQpI+irCyFKG787X357nQbQx4WBcm7rlE739FiI5NMfsUbZQDVFBUEJVfgy8SXApq2jq5csVNfJ
0OybG7oBJgkLvhp6cBN8XRIztZY5wHfxmF4zNG5aIWRgIc856IOiUgrRow3YTd1rh5d0tPOcvay/
JGdMHDwW2WRQNqJCaYMYYIWsTKjw21mNcouncSd5qwD253+jQynBcI3DsC6y7iyc/LOEJERucBZz
dwKLG0oBuIhr57UHKqoTAdW000Rzs7hwDF/7mIrKEVc88hbNUPBeIUJmIQJMECmtua1oAJp6LLLJ
9Chswb814Ee9Bk1pWaXk4CaD9wst90kxFsvX+NA6rPblybzemBTlhK5JVnpSAlINybRdt5Xj2cJq
h4bU5fofoOvCq4/4orwP57shFkmDmPsp7IFEayefqonFOtbsEJvZFinTx4Kcdu8jgsQkjg9M8BZV
qODAalFTfF2MUYm62tL5JfqozORSzjRps8GW18aerb5UX8vX//2K1HuWKR8FGJxQcEuwfDW9na8f
XSfCHD/rxTHZhyQtRF4EggyqbrfGoRGjPYfVn2jl7UjxxDMvgTnTuaV4SNexiwcQ6hhfV1dnTclO
epQxVYq5ypXTWC1B9frlbteGpLc2KnuAgezMCu2B6uHxcU7G8mN6lGVMxaGJOT/pUGnz1s1Ttlcz
I0SdRrbnJrYluZqEutRacXX/7R/FpGPalB0DHDam/mLQtuK9v3f9p8asXziSAnBZKcEpMyOJSGyi
dslx2CZ5r7Wp5837rIfWes9eDsjYmcEsjEw6mTEN6ugCIYnmwPLszrHR7zI0Vdoe3pyroWe5TRYz
1Jn1pR8HcQtCz61+WUe7NwFtk0bwC4DTmaaf8Bh+ZmjJVNgxZo3ybJEU+O2csLYGPGnzIq+DZfXm
YI6+ZtcNpoKCMS1KK4q8EIp6gFb0+gVwtXvJkDSC1SizoYVZbFEurrh6YSRJaXc2hMEoTF5DW5Lz
5ZoSEAgfS5BxZPSTWXTjistzMBVpRrBDSg/z/x+sGuCtdYaO2Uaio1trBk8BJnMDKut9qUfm79+5
tgQkguCb54UR9ma90bn1yTMcvdvqQAk/iMuPf5SCHn8E5f6wyqOYByV05ZJuZC3aLd6FBCn3xmSZ
LnKfHnFLuT7XTyLBnROl3GZW5Onesus13XE868NpWJ1ykzXJMVuUBckVN6jDGNTq49bC4uyFfpS0
oNExcHH6mrHClUneZBRHMFeM0bFbpnHkfKqumF9lf44rbmyLjf80t6z6Pdea5fElQRWfhSw2GbOg
L+cvepQso2tTlHIIepnxDIT3XM//7HT98MHIeEx2OY/pUFJU2iyO8wJ0AFpf7WPerF+b35LGb/A0
Pwro43eMU7k/6e0aKQOrR6UEp8n4iMlcItZ9AD4LwyXiz1JopRYdF4h4Hr69yRq/ijzU1o7H46Dl
urdK7P3y7Bu5Z2Sr/PTlHK6/D6i36b90oOA2podmIv10gPtgXd+pF9f4s4hhHJ15HCm5FOcLXBzJ
7tb98rEFImbzx20ZMU1dy6TvSyHD8k3sdz3LZrvEQL/M0NpJIzciQSlR0sjzvFDAgJHk+sIoAGID
HXrMxmSOfSwlSoNi/yrKSQYifKF59uK0wpbnw4HByfRtH7FC+fIsCoP+GhNpJe+JjOl+1ZSMzfzX
Cnha22uos17bk6YbU87yXFbFBfZcUz7d5YRr2QguCF56jAeqCL2e0fdvLI/Lo6w/mS+vSJ/poh47
q8rutSTVHG8PLJgPhninlHD8HZSnR9egosRYWHC+rN84Sb+2mmDqB9X4yvT402COV98cH62WMia8
MJLMCyJ6/u+V/hq5uZQqbX++XNCzMwCcHhDkg4MhpQ5IatpGM99DjPg09gn1DfvLQ5kWsE8MpWJ+
BaVUDZ/XpYScNmaKBMkONBmj85/HRPct1Vw82QBbO3EvX8Vb9EcvsHvqq1232tCYrM7Uyd7YsTQo
tasrv6nzpoM0jC02Fmr7aAU49oWGT5lxOmCAsPoZcML48xVvW61rTJYoJp496DeGBmB/GdwOwvP7
A2lDyW8WbtWeZ74Wb/hVs0nMBRbDrINNZap4glQ2j9FRVhr1p+24J0vrv1Q0QyuCrKi5OABluVG0
mLkB7qcRBBVFEjlkpiWJoxODnCA0kivPkd6081+l5e5PiCqd//oK3ROhrlAih7zLyaiqklbJGTCV
VgWnCTt+jw60r1T/1WxP6Dh4eUx1Sn4LfsGraF5WFEWi5IeFDO1MymUiv96MTN8QbYwuYgb2MZkp
AY7JULwV3CDGqMoTMuSybrGQmPUsJF96bxEkYUyCfMLIDcIeXNGighpxvp3bKE8wq3TE0z0iQEQ5
JhDWgzpbQFSVFZCNgyiFVI6sz7YzIHaw0gi3+/KAGl3jmUe9HKpXUGtX6easJto+Ry1VNvzIFJYX
3O4VkOywS16v14peGdKKx6Ip83pc2p5vhO8DJkIHHXuFVTN0DfnQAjFTBIwATOLWYIl+IvtwJ3sa
HK7uokXc15C9oMXL3NxiQ6Js8ktJW2W2qzN0aSInd0+NCknipArKPINoap0cBdYZvcyxfTrDnhVW
2opxPeh1Lrnc537b3hgj+3/XroU9PyUjsJzIABCGZJkgAvHoTKGcGTZm+pwbo0QD5AITCw36D9KA
6bAm9Cai9Xs6lLvqa0kuZsCEOovW/hLr8JyW8to8JxYrovsbhfjmiPIGJceFgpqDo9IMAWWHCLnV
FicJ+CCYrfKMfM3ibfqgvglSdqwusUY16kAQnd9maGSOQkBsDFasPRFG3ouQMmShv4gaVUKJSMQa
rd++wb262NuLDgbZiP6Raf5miTJosddWbZ/ctGLvfZrvX+X6+bFVZioeZdL6PMnEUIVCPJeHHF08
+i7Ze4bOoEIeID9N2V+MLKhcvedinqQj6o20dmCHRoImWWQRWmYD8KQS4OFLcH84YFhQ90i88oXs
ZsjLrGOyl0uLlsiesxqDJgAJoQIjKtQtUruqrpIFqk/PTapt31w9ho3DlKmxVZ7cBbqnOc03d6uj
hhE/m8NCh8/YZqn7BFDH/UdQFwzIi24cqTc9VDVuCwwXgBxkzmuy3P3Sr0ugqh5ZocLE4+aeJnXH
2rST82iOtoPMQIYNw5r+i2uE1mznYdLaTkp0uT3WnAm0jnuK1G2bC4NYz2pktdNLgWbIN/+0LXV0
8sAPArhixelzLDwqgFucoXmH/1i8kjGFhaVY5qtU4z+w6fEpWq7EZetpjz9t2gmNtIC6naXk8V6W
QgvCZWf8jrbdakD3imcBOfkxJcLjj9szIkTf0VlTBKEadagVX2KY0HjFkDLj1tA5Rtkt03IRQci5
eelkDbvYYp3ZJ/+zNebuJOkUo8TNvFLE+iPozpt3QFSbYW5vZkScxupqIoJ/IK/bgNsoTKvnkn/N
cxzMdrEa8NTHZiAm8uCEyJAAAniaIqOT9EddWI27EqsNa0zoDYA+1CsMi11PrKiAXGGKEVJCwj+i
gHH2m/EeMSJ3Xhy4pCklQVv13MisZg0Ljbmp2PS1L5c1YzdR0sGrDcNgBElAwAw9Zdd4sSnEhBSu
CK7CHLFlpM12otkCZsg6KTtz5+7EJasQuZhwDndUKUM249NATBdQjPyrMWbIpHUbJTQCbWtd/C2U
Bbsk8Bk5cPd135D11uKfFqdOf49O3W6xxmzrBvuliP31rNiWn1gecvKkR0KhbF4epYtZn0Io6xLL
R/HC3KJVuTEQ4HoBVp3N9cRIbeWYVBp3fHzvJyqm5DxENG0gNgRsPxXmpmJZ5GkAbybgLMiy+2iH
qXjPREOgDKw+eXVqtXQ1M0QAvvXMnmJy2j+0b0Sd9qXJXO4KFzUBzuZtwIzMHTx2zG6VafJbal9f
mFgzhB2aoMSRQjspmoIy/n6k7pGbNbW7ALuiViznRm3jeaWJqxlQhT2L9by6zST8oDYn2415FZaJ
HvUs4rprIhlpebxW5LUF8AEea4jCfbEGHP5uZmem6RzQdKmZ+itwGH8xA8mp2y2NPoC6bYiPr35F
qhAVnm1zuFHAd6+jLRJnu1WaawLAaXbM3vQJX7KQOfRCIk1DlpVTkVhR8VGNsVTYxt4UDCxcMrUN
2dnX6NIaAcyBlZ6cuj1jeuTyj840TYpFqKQyYfIKY/zy2iAHaTDuCYsp6p5EHArCcaogBYo9Vlss
1q11YEiEy226DJfFBwFfyWQjWMp2baTaq2jzhqkkOntUakqDx9xStqIbAPKQCeRD+BXkSza6yLsn
lHK9PwyWJ3zc3TlScVEJzMswIFnfyOnQuxEjAhqsHIlPgWALeOcUjaeDDggic/YWYh0a72nYXKA7
8nnOnJq5YdDRVwkJWBmQRBw//7EbLXNDzAKEXn/mDiKIzE9kStwEbuqTjyb9FjMBaPZ2mV3z/ERI
QcBe/qJLiXvmVpwrBqD73F3elO0batkqBjp2hoYgkASCBC/kseAn9VnkRAXN2hh4ojeIuiF35ave
76Fq2DGc7SvtVXd/P6Yxqc4jGpRhGLISafQWNBInNFQ93unqx2MKRDA/DmxEgXK5c67uVa4IejgW
4bfe2SwpsTigDqbkJCSjc/L7ENJMV1c7Zn5hggSW2GCInpclTOrTAyHDosJ8yozvz+qJJIGQGyvR
zyYtPbvFikYZgw0c6uTnx3KbymrcUaWOJs4JRIECquWKtxemCPaO0UbVPyU0vDQHpo+YMCgi6TxE
9wnGNTA5e28+Pawk81H27BE0X59ru94mCDX/lBsBo5esZ+2EPxKx2EpAjzyEKsuUUiizAOt+3b4/
e2jL8o2WodVTqYa736dMljyroqZLUKLgDv5Tt0yOzX7uJB8e3gFXxi2dGD+RxrRoKKh4jgnIIZn3
5/V6e6uHIAN1jv+cr7q21P5sGnMTbbRXzHPoqbk6FdsUgMsfSOCwvmPy/L5lSvephmqADc3YjYRO
g63VHgOghniauuu08HQ8CiVM9QbjwtopSLVkf/pSjl9r9fyxZmERT1TPIQ9hjlqZsMD05C2jMXLD
YqgEUtJDHoVFtgVv98PynFrnbo2MgW2bm9bI0MJSIdo5qcuvj+d/cG3mkgqQBE7EjufbcY3ID3I2
1PPhOtxyZmvFngEabAYU5lSb2VegXLNezMKkLsuImyWOEyUEz/f3RqyjOuHVfMD5XxT7Lfx4W/wa
oNZLQDM2Zmu8rt5Pq9b5WgGw+BUALr9CjfV6mwowRcyo/vUNRDdGTLfR0BOI/AFGdtsgIFC1ZlOc
+eff++vBwg7yjVxor8UxeSq0fnlKdRbo0PShjz6ACuAXYlflSVxCCJcu0DwMvDz15vZ3ZlmJfgz0
3DBrI8sBkWeueECkAblnj4Qcq4HuNlFGOZs7OVA2s1wMniSUOIvn5222eSu13/1V9zR7ptvor/ee
sPy9wSZJsjokhCdi6B7zGCgT2nGqi13ZRBVQeerNt71q/S63nbb8DHTbDPGqLfTr6QTIwgPr+k8F
Rkjoc0CVwJSZjJH9exUYFmoZhuIA1kVL0rkYjcrF6fyS8JjMrMwWoCSnOtFkhpeagJNAiXLBwwKi
EItJAopsILVFigz1HNdtxus+SjJWvk222PoV7me/kA4JtZW6wmTbynFq55mRTZrKTAISRcCsDqat
OFz7e65dMfb7pAX5mQNTs93/7jDhpQ+2CVFrp4PD0rCpTNwdQRIsj25arkSFIg4gCIxKDTWN5K0w
vVdmcnkq9X9Hh3qgCkqQJB6WTqDVYrvQg1VuwHt8HRgaOxVkIIGNDDO5NqpM568Ez8v7JhfnZzmF
rfb3SxuaCggbc6U/tss/HxEytAN9ypiGRmM7PfSkYgXFMFwjRDPwSKmGha6n/40AZYHcvrpmdQEC
RnnoLyfpaDz+/YmY4p4Dyra4Sp92bREjplgNa83crHannuHDJ079ngYVF3GZV5QioTG/vD012OFl
mqH26388CurKKrHE50FNJGWVWv+60QcmENNPn3jPB3Ut/XCWVAOqyohFgIlq47xXKFT02oE5TPcz
o3dPibqPXh4Ms1wGJQKnk+tLbdMbJkNgzKOnLuOMQyX+WuJYnrcC2g7TI2v25/Ht4OkBEy8bkrwR
QSB6V98xoMxsFSPaf+8Yx2LiaSSwQGiQWWwgJhFoTqEV6L7jOB9MJ/QzBr0nQ8UhfIAowK/Ax3qm
LV53OPPb3kwWnQk81Hs61GUXwytelQuwM+y3l1q/XN583dlf9d/7rZWhT7JDM+8ejvbw2AZMZAEI
XXQdqXgkIXtIXZ1sxstqwV2hCMqvZywY0Kyl9iTrgMR+MXc6U7mn1eKbHHWN5r6QYeNeipu6teZk
ERsp8tlYYOioACFgdtCzyFF36QqEcxG9yojcrxq3lPaG07LyZxP+816C1FXquXKRpDPQSDxdfFuh
9VJBor90WPUMchI/Ff4v0d1OcuSnIxRUQv4KOsa2w6xIaKFJRNfMU4AMumqw7hdLMXjqEdDJviz3
Gcjh8TVYe3JaS7twUmeDxzpW7GDXJKsZbQJA5k6UNMgVttoPKgeUq/Mz1iG93ZTx/Kn9wRMLsY+O
9ZKsudtpq/4tU+rWNVxctJmIDMGwri1dZYSSEyWhe34oByv2fhv1ed6fpV8ioldrif2IC8NGjx2w
EXWmhvzM6N2To3xtqZSq56c4shwbELEGu10fDEbMMFG9v6dB2QsfUGtuweMC+5v6iCrOpgTQjxXY
WPEC9z4/brQX87rETMcvtCjIr1/egFut6ALbMrPOjjIlYpMKaZ+UUNBLtNti8uKMrKXmO9kOCygY
VnLa2XzrCWVHBjXnZ+WcmC2r/HXck11tzvHobevKOG4O0WCoGUA8PQLo9Zjy3zjqb8qUdVGBaxJI
Hq5EpGHL4ba0cLB7xqFOvDnuDpUuYYcusg51Bj29GEi6n7Ul8hpoIkeP91oxWa6OZTDpWrYgzSv5
SnxACogyw9uWlxWGYw4HhsGc6Oq954py3ddwUbrcAnTW60SDv9lby+VTo9uflXPEc2qFwSYVLX1M
/siRPDDUdDuaWgHKs61Ad2tYlvXJP9lPG5O05If6Mwvah+Hg6NxQt5AwU0FSnAbWS1z1FywxCBcM
HbyZ+kcMUXalT/qgUH3iCoyLVeroFUECAut/sXj4lNmYA3h+rPQsAVI2Jg2lKnAL0Nuido3HL1I8
2vD6mMZEZuNeOyjzUUYl384VXKw1lP4NWu9bR+xft2wzRdESbvzr8PHBMdYZT19nnleAEQwEWzwd
7x/bhbiQs+gK3Qg6jXutkLVxsfFB52XWmRHX8uPMRoQo9jglHHjRTaAYeNJvrcRE9naJndj268rE
tuaTg0ho/fFYptOPvRFRykyKarqQUwVEgQVoyvrcftVXh0PFOrpJPzciQ/RnFAkV82EWVUSI0EfF
huXfI2atkJxsDX3VO8xc5OSL7JverQdjRK8L5td5khN6ifaca9XGEjcwkjLyChj8NKPLihUnM05v
QZmuWOQ5salBUcSquPaFcUyT3mzEDxX1tGpexTXx4WuDM0XHXe3zy6/mDW0+LFs46aNHlAifI8mh
4btEkgSUgBp1vQAJisHJpPkb/T5lmbzam13lEJYCLXXbPQzTJ3lNII+BIUuWO2HRoq6uV3JNHZPo
6hmLpUm5+C1yrHNuL23kQjeD3mL5OZZcJ5aDVxorAmEJkrrOVfwfhRBOgS3aDDEyLtRtbczomBqh
B5yji2NSrXCfOSinABT5g8XDREIXJnd0WtS9zaQikWcxJChohvKOAZ/NfAWoS0d9wmIKlupN5HHv
qNGg57LSVxWvEi1Hh8qwjOcYpikwwwOEab38DVgV58M5/eLWzI7D6XDqm0+RejqVOV8nYgjXgrCD
RB2fGEqHXzF152t9YM29MNSSXuqqprM08gCbdZb3ylJETpqh9xNd7/dypKxFh/HV+TzAqRGAVyC4
kFS0bikma+/PdJgxEhtlLIA9nLpic1OPZzTIvr3tl6g4YT1TjTlmHRPGjDCDJTnKeNRyX0rNDN7K
i5E0RCWRlSFmKbxImYyiAfQX8L9IKg9ApJb1L4YMU9RXBiORw/K9ImUhemBhAfIH3CBBqRkllsUV
J3XLNVrJ7N2d9k4qJi3EBaa6FOoeB3Utx3xR9WiprTbh+W271DodI7rn3Y41//03SvEXLXrBSChE
lScOoLV+Brw3KUcHWI9tV0hXw92beKEwbCGDOXrZyDxVQ9ErEVFftsmO09+0DJQwtGvPlgxK01b3
mzXKyRepMAeMK15d6+Ad2T5Z5y9ILxqPqUw/2JHZ+/dh0T032QzVtaIElat5gY88v1nGerGd50ar
D5np1gdlr/cvxsH5OsXb8KojLGSIlKjDz1D0+wuoe937shJwESRaGNiqJdsOs1Y7HdB8U6BusjDj
MiXukQpodbT+GXsgP3rap21vNDQpYMU1SR2VgKFjjbRPW5BvutT9TptozjVzcoLtF/9a7L4Yl5ol
OepOR6LSztWUuDAfG8EApe+dDwwSE1MJxLx/80B4HPn+WlhUtdTgdFodiDsbT4vso/20K47I2zxW
xb8xh9+kKLvhd3GLBxfEhX67tzPcMTYV3gz7OvnNcv/Tube/+MJr654vMUsELyf5SwNF8yUBGiAV
aySlSK6B4UkYnEl0MYL35SRJiI98U/cuVt4vUOjSbzlLVjfIdCD4HxlKHGU0ujgTB6WDDIPVZ85E
1nus0BJH+XoxCD3gNtxcsIQFNlsl04bY4Bg2aToDNDobyiI0MxlbEwro9TPGwNCenjp4biu7D4a+
kTjr7w2PRANW90IwxHkKWc0cK/M118FMPUG2YF2hx9cURe57VQtLvA/TEHQKY31521vnpyZBoRPv
AKyA1xnWVCCX/hFXlFHwK6FN54SrzjLe1ujThVFfHoPt5zneH9Es0Ava56em6SXakTDbqm7WpwgL
xh1WKph5ipTlmEluGbokz2UAuiRbYoZqhsiDIdyJBpixfUKH+71wmxnvBeIM8S0aYLZzbY8ceqfZ
WBThQMQn3RGwTpWln489s3TL4oxsYoBm+s4lz9Yrxif02Rtn6QeHiTrAokLUd0Tl2nd4UBK1Wb/l
ZEKDGKknAMdrvPa1AnbqKbQfX4i/eRL9ZTxuMeSIYqSUUdiRnBfgbUhKCEkMuyFgD2YBs2gxqwUS
4wbSfaaK4Alt0UKQSqSpPpqoL70u/EmwRDMO8H9kFAQPadjnVIEhWP6By35drfB6P5mmtvQt1/jz
5wX9yBd0HKqH60b/cPEOWK1MvAjqKzOdwDCut96SkXyQMpOTQsbnrhFpWudAg7Jpwwp1p9p5fBS3
VXIPbvHNLY9IVUGLqU4fR7E2LGNPUhfHxLaC9RtSxsitbkpjAwsy1/WTYwAPyAmMQ/yLVeRjmHu6
+CvP06vikQf5sMwNVyMYXI/ZnM6yflv6m+Mcsdl4fMWXHSQaaaiAHS5o5CIoP0fMTmgVnOTO1IMn
oIydDut/gOl3ZzluEcKIdlX5i0YlySHEnVh2u5WdPdqNS6OzWac5XSwdsUkZKdkv/10VK83KWPvo
VFQ2mo3hyVrXP8TlwTM+npmIX8StPFAhuiDcKE0YduS9jASHlpiehrZI+72wmSjW03XZb/Zuj7SR
JIVELSVJBqVnzr5gZm9Lnuau9WKbu3cTb3PTYFyPv0mh/GWp6Epw7i2wIpMU1UnJAcSAGyoZNhoS
DtKO4VBZVpEee84TrsyyGXT0ufoja4IKH2OnzoDMwwvg9Qd9YQF4isEg4+bRwIgwNOG1IwFjftUz
R9Ku575neTGG8b151tGpeVEdtS0HE2MYraQN6FjU3nVH9xlehRUH3GzAiE5Vh9KgoBZL0nrA8YLH
RH9AjD8MhhhPWTQm3zvMug7iMCXeJHnfogM10u2ltV3YFjK/R89Gf4e2M9ELjkXa6MtiEGeF+HQT
eFOhulFKIN7bBpI5+2VoVes/cJ2k75v1omVElHRBdvBwbNW/cpco7LlPAB15bJhZzyO6CBvW7r8b
cSysHELPj6ofNf19Rd5H/48VRwxTRTdlekBOrrAgh5REAywJLvbJ5St/AU43qlBsKESGG6cLsCHX
RYrQEXO1zgAHou641wBcHTiH3W76OPWAUch7nQwz0VU5UhXYwrWVumpyf/SVVzGeziwLfGvZH90x
vumkKpsjwyEA4Hqfnc4IFm1+qZkoQDmAgvj6am/NiAwtYZgQulxZ+f/Rw6vtvsLQA/LcObEcNSvE
v714RsxlvjDLFP7G3OWyB/oZNnbAnam6uCOtYfqX2moZJh9v5zdjmH+W+bqBKIyo11nnc8Ott0Na
ua02P+AtKrawIowrxzD59HLheJbXVTAg0YJH0hXoVFCUBaO8PKn4AtD3VSwI5LGv9F4Zr5JaynJG
rhngoJfBnqENrJ+nopw6aHu+kvHzqH9px0/SbmMis2YeCusxpWmX/M0IPYE0RAIg92tQsvaJCevU
aH/QBaZoOzz4Do5wfkxuuio/Ike9xLra5biAMHabd4kN9W32xCDBkB29J1Mm/OTk6VWv4g3Awr6E
tZhoHjYB7oBs+cXMtU16kBFLVCYn4Cu1DRegZ2xJcwNwrSJ9g2mtgwP0QgZvk5o9okXZwEUiJCLn
3/Ifl9pEpL1cIkEP3DrMLOD58pgaUzeIpEf3tcLm0xhjfUjQYyTFevuNRyzqr7Gmve5Q/TqsWaKc
LkGM2KPSO8AqR86S9Nig2QDzGJCmLaK7YQN9RI5HXbaYwHp+zCRLW6hIJwuxn1wh/nItYY6/XD7+
dZZuUGYCMHapIrjk14F0Od+lmnRkpV+nbfpIaLStGDopV1XQeN7ieQuZAe7GOGJUHn/wbiDDg4Az
rDUsx2PIjnWb6ZIRJqzdWYXBQeCbbbFb25zbgJFleQ2GDOkyUX/1cKPJA8VA+9BvD/WG5RHJC9R4
sQ6M+dQjN+jHU+9bmvSsiRCoWaOSbEG6DLbdWtU7NJR9kRg7xL8M3lisUaZjhmaA9FqBmLEotFmE
+QNWkW36vTzih7IYvDd3ZY/kmVXn2YrMs2R8ImVuovWKJDxqQKc81vhbJuORACmjkXtt3wvK7bgu
xSbR1q2+QBOztXjllH2+dMqa4cKYFCmrUcdNmQQCKMbGGxDpPzuAGWhmsERnmZexLPBknDaSJ2Uv
YilS1eCWTVro8+MLnCSSoiwtZJ4aZTeApf7vzPNlDSQVMpryiezhRi9054TEHEMNmfeYMiG+F8e+
mhM9lA6BHWu3UJfhTcgp/L1e/NiD4nYzvwxT0BC1deeov6LfDMUj9ZhHBKjQQozya5OQCYT1W/JZ
WiLSlwfFfGbNuk/Pj/ylASpdF4r4aBb2KuhgAykyq9jTh4Rbq6unbO9p/dOf1mpWw0rYehFKII7D
4PKxfVLpulGVpzxQiECdLO282hoSmBoMvCMuGef12DZhu+S98xc5NeV5Ynb9jbGNLe6PY7DUbvJF
N5IkZSraQVD89l8kfmvLpYy9i2sJ+CeqMX8tWX2ajx095lzv+VGyJO2uAfRvOxhAu2Px8tguqBxl
F1JBjpTahbhUcGK7FtqfNdfsj4zjZ5GhDMNi6D3+OoALQXMBfrvD7nB+s3JOAesdPN3lMjocyibE
vJqlJQ9Ktd6ujI6sY/szrPKlvmYxRUTz8+JKeEoBTElW6WehO5P4q5LiUWrN1/xTrPEsc0qE8ogA
xUogoq00D0FA+awNLLMGCi5zn8H0wfzFxIIqgitK1BZCj9CVf4uxeGnzZL6udNblZzBCt8eWAyZu
ExdEBA0luvotNITM5F96LN3EUgE0vaGl5LHCTVqBBccR/CkVdV3q1sxbIanIwNx5+INFxLqwwhPq
MYXpBPSIBHVzhKIJ8kZtCFOYMUfz1h7DakukHJHdxDMqYhWRp53riCCR8uhZMx8Uf95k4CkCwV7f
4p2BtHelYXYAE7N4uD0zOJy02YDkFlRBnUt4T9wTVITKH9IQYFbrLadnr2WwizGO3cswEK4pZ8yw
nEWP1vfyWvgLgu2fHwNAzB5vuSukHE/9C4OzycLqN2e01mdRM0Sqi10F66xZo0kiWZ0cR14eGGQm
L9eIDPn70YkBdY9XxQoCrFcX5bD19aw1Plhtx5NmaESExBcjImoru1K7AChW8hVEWvC08pj3dzJE
GZGg4n0km9tYTiRAcTZAWKlKXbOiT8/2xCUz7p8Mt0akKPfNi4qfSwPROUwlSJ8RD9i2RWAXHioG
V18DqC0Bq/MtbvdhHOQQ09Vr0WAcG0MPaaT9KIiunhtDokKN8aNjrP2pMOuK+RyWCZn07SNmKSsl
tgI35BUIRQjEgucGCKyN0QACscfAdaEp1crkLAZzk8HLiCZltlSRC7EMCwJuReMKsPLd6UP8wAuR
ZCkY+s86S8p+1ELRddEAcLroPTwN7yzpTdr4ESeUucgCETtNanK7dGIPsZtlkzl/4ltr1e7/SLuO
5caRZftFiIA324Ih6ESJpCRKG0Sr1YIlHOGIr3+neO9coasxrBczvVGvmKisdJXm5I8Cy5ScFw7z
OCdi+7YHALHFhUUXqWzLz+VAju2vkHilH6g2oNB87cihxzki27odYnGacUlgETFiC2yVdA2TT4Dr
aqx+KO7B4fU7z5ewvlmqMYqeankoGhnVPqf/gR1V9MXdO4NbE9/+vH82jtnSqBJOzJaS67EiXkFq
Gyw8wztzfp7K1h+x0+QkTIxuGmkVqw1kDw0aKQqobwCCuX8AjvKyIcbQmWOZUF55+69/98uMimpX
QQrLAr8cLNHAfOFsqbsVQe+xhlHLLgTOtBnj518cCglbuMA9doqH7Xs72uaBFMvNpnRbT99pNXA4
sPOap7gct8gCkUpCiDqVALPX1gTbZc6H0k9exuAQ8Qoq862r31LAwnHmcXO5XCW6LcjJSkLQkZCT
fH84cIHeOYp6a3OaSHNuDYJ4NkHo5cUg2JLiXHfV632pmH/ZTA7DOHps10Sn23AzPgXp3QggwulG
93Lk9+5Tmk/NTigxZkDq2u5q9FCe7Wnbr2gXVrPJY++S2UCxQtfZ08G23beH/aLUeKQ5kZnOmAW1
7DClcAZpIMtJ3jsdiV8ASA6JdMDU2o5z/6S3fq07uqAzZgLT/XEfp/SkmVM3xJYJToiKBHJV3LCC
I/Y6dS4TGUkFvalbajBq77INELTXC+5g7HxKbHJ1jO2QpSIIlRYHugK1+LXaVh2xsYaL5wg55lVn
bEg+XGSzlRER9qutbpuPqd0hpYMhj6sDNV4rj9yaPc9s6Yy7b89V2VspVbHTKVgtYxdvBE9eYiSC
Zsycwl/7K92D0+dlznhWhN0UI6aKmJ1VHNbwUZtwCfoNfRvr73gdJPM1/O/LM5j3ghDpZicFkBCF
RBs8F3Ze4rTPS7IXPzFSNSwOgPLInnkzCjzDYrCGpRKKvKO+MopgucgCTh9dF8jQ8OaCOC6TXfZS
tIqsCglQda2GxAG58Fwyz3AZjPXQLle1GCkcMg0J4wsZfQqFR2tL75FjxuvgJx56FpY35FslWT/x
xps5WsFCfF71IO/aCOR34ROSW1iKxjFXHOvIrsnCO90IryMkcXBGcn6OF5hnvjQoknEIcYIzg7Ei
ca2ftfYCV5M7zceDCxL3D8JjFKPLmRVfWpW+DABUI/xU7WF17rBn8j4Rni1kewRoR0xjVODW2glW
Qog+XfRMa2+fHDIcu86CkBaFXpRqjHCmcF/Ur2ZVZmTFHe+dL2prKF0DBdq0VLZXNUzFJlcpsjga
s8O15nkY4POXZIUa6eH5oV0qcFy8TDeXKHNPrVGYLXbf0Townax7StdHc6n+jLHxwXL8VUL8g//E
4yeNLv70yf87Kdu1al0ERZMTbDpUDp73nh/VH2lKAu9H0bqcaONv3jvfpBiDawRY2GR09HzYcCKT
k7pA48VLby50D/rrPHEkReWcjDG0EYDuxpq+WF+yzfZqjx4C0mJ7jemyHm6D7LwOf5+NCeLKRi3j
dACxcnN++Mgd9FJfNpvXzRv8JXdSkUeMnnwS24gY82gVE5b9ZY1Gam/b99gO9BgcZEckWWg/VWvu
whMeM5nQrS2BuHimMN7jbu0tPcEe99gG+cVLr/2NU/7mIxO2Xa7nTukEioK+Birlbhk4GKGheC01
lkIAUY5HkP7ePfFnbK9QSoFqFmDl2XAC7NmK4n8r9UzwVsVdl8sWPRHGz3NP2KdbCMXZWR1iz/kn
8KHosv+2XGxfbCVWTdSLuCgAFF2I+bih8I6AurmvXBxxYBtiCysNexR/EFusMfcRv97/dZ4lZLth
GyCGllEAntUYi6WzAhgyprCrdI4PjxO8TTBX79wnevvRO6LANsV2gRLmqXYTceckr7BNDrtwPii4
zoAJrthu0P+4OS9RSM0AtONkC+5e6Nl3rYEVsIZkYkXOH53vWNAjl2WC2c8L4PFy94zVzxTS8v5B
Z/u2NR3bTQExiGUSGiPz6FutIv1KZ7gdiEj3UdjAQYOaWQ+/dOcR49Wh165DT3/4DAEUabqcatGc
yk3JMwphDu2gxAPIX1yMGro8NzrrZqa/z7jRrpU6M6Yj6uh/D1aB84jOt4xsaEbZ113e24x6EVZq
JtTYpEfa1H2iKJSZ2/KQvFY/0ewRXuxP3oo0Dtf+yHlolYnKEehgmVCBhrfoF0cqqIe6dxDGXUpB
fB2rCAWv9db78H7py8anI9uoT+aQ9M8XwbtPcC4qnTKO8ZjD0KiWGKOidzp5zgAYi6Qi9ynMhqRT
EoyflIxzrvdnkAAczVp1Sz9+9HlLB2c9FlZdajLSwyh+3hqPJs44lOp+6GQRtso7rWGqWvc9f4td
+e1ikXjZaEgg99hr+uUHIpZFVtxpoNnOpukHMOrch02sa8IIyUiRO9p+VAuCh7O0IKPr+9Ijh6dz
r8opNUZ7L72gIUmO44KYu3UAh60f6ROWLqnnGIo5CZmSYhVZRi9QH4OUEpPkNSPRUw4UxX93Hjb+
lcJWAroviLS2gclHqSEmAMdqGIsnocS9casaswxUZTweJR1w2Gw7ZJpiCL6XQNA5vQdA9kNs48M/
G9z4d06hjQkhJtwew6KogkKiNwUn6nmCe/HI4cCbjbn5etZwTOkwhuOKzsFzcMGBXtZYo/hePhp+
shtCcnFqYLg4h8BFk/PB1j2guMGbcR9rc5ZxSp8xJHp4LpRzCfpYSY8sXHi4LyGzUjhhI2NEilQY
gqHGz2cIRcVl67h+zYWVpD9yj4dMeK3IkjBWPYjQZdkn6b82Pnkg11eewZr1j1N+UX5ODFZfSmMI
gGjwq0Rv2ohTYYPpeuE+r/zQ46jwbLZrSowxTqpxHaQMpScaawD4AUv/VCK/cpR4tlljSoUxSm1U
FBjfhag7mLR4X5J40dmqs3nNMZNut0Ra9rzH5VxuaEqRsU1DrPYyVjFQTClMwVtQLXul7u9L3qz/
MhCjiZpomti7wGiWEsmhGTUGjtVRwATloTgJGs7DbamfFb8JIUaFzpmIlZypSkFHTgi3o8cLhvpH
dAGsH0WUJaG28UFcf/nOp+7yOEkP8YfoT2gz+qUXOeYiNQUS0tBNBK6E8qcPV8bhJY8Mo2EBYLly
UaJkToVKhv0behu+ABP7wmXmrN2dHIjRrziW00tlgZkvKQpuaFTyBoC4WPZisXiAjn09+Tyg5tmZ
qamgMFoGAGArHTsdh+tX1m2T7fgk2U8aOsD+JRsZTSvM8mJiNz32BzjB47jYHHAgbWnaPI3mMZHR
r06QyuQ8yBjIfVde0fOpKqRxybOLTYYZ/ocGIlNdPKGpYq2QipfZnq1BTPjJ1iDUUa/yxIQ9EZGi
6pbCQ7a+/Hz46pF+q/ibOGY9zLfAsIWIckjUWKpx1peLi4V/4YO3bRfKmVQxGZ/exNenF14z5Wwl
bnpAxrKUelMMVQqSTu1ot466wVMceZm/yM6Kc5dcYox1CSM5lbUQxHobk3anD8VRnQyjY7An/046
2YpEdsYMQ3XRIDUuRYUsGyK46qv/ySFD1emOyWIrD5ch0wJzhF1eN942d4b1WNuPNonwWP8c/h/j
R1x5ZEyKFViJKkowKZB2gHYMjvEAG0bRc7gsnA1P0WWLbXQKFrbefNIkOoiBZ9QFlnnr6LWddB+u
wu0o2npL6u0TqlQP2nHgDTKqs/z8pslEqkZXZ4mkgKYGWFIiutgLhzL4T5Osoop8fvIA0Ci3/ry+
b3KM8CMqN81RBjl5MT743AG1+ZhnwkJG3tNGlPVOx+9XLt0sTgHZW+/qYBrun8ihrsBtYZ2yrLPA
f2raX7uAijuWtQsf+e78rGF6rEFtonkusSezf+W348/elW6ZJtqwkahiU3PDYMlmEcYjmjzSJ+zX
dhHkHxx4Gi486azHnlBirgkjp9dUwIgu7YuIdiMcDSaReEXE2VQjFhP97zzMZQVqkefnLqA4AlFB
0PkVu4JrWHawyRtSXp2yJjq5bPBG+1xH8YPV2ZxLnFW4yQdQhk8Urlc7vZKzBCu9Gu+EDSN4uj9I
IJfZ3NIz7+6YGEgL2oso1OGIF+HLyYmflD2dNkSZzs4FwjkWddB/KNnkWIzJkjEt2VgBbg84hwAP
FYjmR5ItL4caq3quJPXoCWWRx03eEZlIKKrHzoplcBMzZQWREvv12fbbtQ/55Jzw1p5374RMKKQ0
2A8jJyDl6O8FUbzcAeK7t8cExOsvtGg8uq9vdKN2QJ5XqxU6Z0/0fQr/hzrA5ydQk+yHN1zzEwJQ
XpDGYwITPIUo6qVmgS/bKr6GSPcB6wGBwMFbdj5v6L7vWKWPpInoGmmYKokajcjkolgD5BQKPmOX
XKzn+QhiQohxEK0IUCSRChN4uC22skLCJeh8KY/FWnc5kks1/s69smDfcl5mQqJAS9any7YjuV8S
QFbKe96TZBZzamJ6VNb0jFFn6leq+UAwMRcnBWD+YeoGG5/ifvi+DWDfhug9eIoxTPoGw+ImTG+0
a6RUuGnz2Sh0wmPGDom9EklpTA27gX63dyyg9YKNssCUHwpvdGPUJ48B0qwjnpBk7FFsRKGWiSmu
1Xkf10rrWfYtyI6e1ZBwUQxu2B/3LpYxSY1gNJKsgBytxI1O5C33y2hn5jYyfnHi+AhvAtuU/dJp
CRT0sKL7nZ5eeA9ennwxJgoJaTlpG8iXQtae5Wmi7cJbA5OKO+zIcS0sjvh4ScxrdsWBg5R41UpM
iIDnxcKNseHD195aXgs6V08Zw1PmeWPkKTWJ75dF+hxuYQ8OwLHtibDhZZY4h2PxxBNVDyGw1JnV
ZH3ayrktfpaodWILJNEc7hN7Nub/llW2GT0dsfJVEWHr8ITZYivLEoB52/2rSbByw1p+cmwQx4Kz
reitgNBOuFBRxYMQu54GEgLSng5wcnzFrap5RynYJnTBsIoguULtkazAmJNuK2sBQ+xO7AKbeBlU
dgBAQK9Hq6Ycu6Ft+hCdELpCI/N/OBg+sYlso3oYRJgvE3DwtbpAnkY6o9y6EtcxlvkAmuiTmwzl
KKPGmCA1qRN57Cg9TMAkh+vO94Hrx2HyfMp1IjyM5Ynz6Fz2BZi8hXH1PnJkhPI1UCzjg7/mvj84
kRdb3k3LeCg0A0dCB8AZ2IVoCOEVI2cxOKbXxMQ+597o0B2KqHnc9XayMTCSB9+Fopf0IALm/LL8
ekLhOLB1lxd28WwM28/e9rIptzVIo/f7lnwFRPIGpa411z1xlJAt7baSfE71CtbsuvK8yrau2CsM
LExhiRoGdmhxVH7OnpkqFs7oiimrishIomaOOebSs5sink6OhRdwTy4n9Ywi1MtndrpPbrbbYUqO
EckaSLGheQG566LCTMLaQ4+jCeB4tFmERLOcCl3gtrimnanG0sC4UnBLPHMn5Wfvc/ohjDvMozzO
e+2mgeiIjYHsDng/FMS4FfTZcHVKiRFaQ8JbuaaUgkV0UEain3E4mq5JeFgJswWJKSnGEV6rREq7
4DziZR6TZsRWLcwU27TlB4HdF14+FtaUcR4ks1ngCVE2dTNmRYcWFhCF4gskBR61f/3glhXps5t1
GFMqTCw+IrlddBYEBwMtJHdi+/UK48zL0cxamCkZ+hmTt0UayV3UUDLO1mkaAqHEumX8+8KTCXnf
zxeejaYCf+9cTDRetbLWjQYInhSn2CpoYF348S63P5PtJ56P99VvNqM3PR4TbWdaHlwjjXLx5HQi
xH4TUZhEPPo/ebHEnD8wVdNCbKthb7fIaHqpYSGJmeWUk1sA8LxvFe+80rbtUkTGMoYrd+6fbTal
MiXIaLQRoZoZKiCIx5pHsYYGfwC6LNJ51HziAbPmZmTnL+/7jIxqC5qsA/UKe9HH3QvQr2kSMXHK
dbpJj5ji53VQzRbmpidk1Ds6C1oslFhGr6AdHIr9F+zUfUb+jUL/71SsQitdJ5h9TxmZ7SrAvvtP
1wWHxLw2f5NgtFm8hMhkqyBBx9xPDsI/37D7I2/SeBbfcsKxm22eqHPYFHGeSVQIT153SAIHASUW
rSFl/vr59cVD1p59WU7JMcqcqXoqih0u6OUE/+noKNsD+szHEAKHf3MxwpQQo8eqNEqNSQ09bG74
FGLDWgx4VwL79C8JMeFBf1XHrG1LysBxk1bEekqQlqD96M4nb4fRLNrC9FSMydBMMdTlGOoEtDDR
3kV2UZHaV4/G6utgvNEtjf+PPY08VjJmI7SaVjA7iAgi8R64DgCfeqZFIt6VUZH+w9CbigxTaCHe
Yu3h9XIe9Fo1kSIEIk//pLnayk5kL1twQ9VZ5ZpQYk7UyqkamtAv3Jn2mmDgDcNuwhJz9DzhmCGk
ibIqqYYoS1hmyJg/OTrnTdCot1fTsfyw9v1bXaHVZh1+3BfDuW633ygxlm+odUHITQ2U1qed93Fs
XveW++snwcMbSw0yuyca9zE848AwpiWJkmnptGrDiH4gRkVVhNZ41PEYfhFIYVe9bWI/ils5z4dy
Wy7+Oz/1yTOPc3GcJuqSpaLSoYra7WE3MVvx9XqWUrUQ6RxIsDrSpbbk7eo8/ABEOhfo7QaEy0jm
b9SYawzLvM6uQyveElQFkGXhx35Y3oV8hCTx9kA7yW5bFd9+1A+mhxHN0saMmr/GQ/z+Nc+Zax2R
giTLECjjD2jnRrzGwwAg1mP2iEK0YQDsCzlANI9dX58Qvb5wH61zAdFvFJmzXzshCccgEWnRbKs4
wZGii6Lmw90xPRee/EaJEeE8O4+AGUtxpx2e/LtxdOTPV99ufev4CXMqU6wkG62GXF9B1Z253ilh
tmk+7rSyzXswtbXXW9mtVHT04LUj4hr9L2tJQenvX+NcEK3LkmxhVA3APIbIeCc5hQHUO4jvi+N8
qG/jh+7kRAJUZkM6QGzQRM46sDgv2bmn5W9UGe8hXAL5kkmU6np7fYif5Ar4tJHzqC4X4WbAAw8r
JSL3ig3NaAx0LuvP0Lmu2w/e4WeM4m+fwVhfuY3UWmgrEabKQ9olU4gUIu0y2AJ6mtHVbGNLe5hz
N6Tc8JX+uOYJ0xlJTjEELxZdCboFubrpqrBHPyQfOy8qiYaOhIcsI4WD0KdcHFbDwn7ArLzdxsDf
oVJHn9koFpl2+srL2swVHH7jCCP5/TgipIwyCODKcXyrwYYp1OaCp+1aIwqJAIVSeunWwhAAwvUF
tv1tsc0GAZTwYqTgGLfkQKOwO5xi49s+LDJLz2431DnbIHG6vY/XMXdaZe7lPz34LdCemPEqVdNz
JOLgwHrWCGZ9UdvwTJLwnj5cQlQmJ4SK0lI7McDd41kn2kLsqZ9qjLaQsfA44q1SLbrHPCbErQtZ
wUMcZ3rRyOCBf964wZCqiyXXBsGlJTYw2TCYu8UUS7Uw30x0UH1kr9bCTga7X/vY8oE9enb0Uu7t
8+7gdNwSMO96GetTXorRinR8IT7ihEoHJoWwPIXrOubmWX67XSY+6KJzX2PbFzjRrlDawdanLczr
WC8aF+ivMOg2sc3NWSUa3UhsfgASr+MNtcylsX77CMboJUloFbWV4yOQFukO8tv56D5/VR//JHPw
GyHGrCVGGA2WidNeUQNEmmdR+4E3YLEzzNnnff8x94z6jRZjyjADm+WSQU2ZQzc9uiGQFDb0IdX6
0YJ3Mvpjfwi0omCllCnJdILtd93B9o3IskRqDXB7ha3/fOGWdmddwoQEozOaEWiaWtbiUdhBHN4w
GoeqKkqbNodvs5I/ocNIfq8MvRVdQGftUAVMV633FsHmcsjMBMYAivvmGCP4qVUDsZByTDdsR/4V
OAB6VEtM77ZLwfE/aRE13j09cajSj793T4yktzpgPCSL3pPsXuwYsUQAf4alGwdedWYu/P7tgIys
mwAGO1cNSLX2bWUQ4mBhxBT2lw+gOmzy4TF05mn4Gz1G3rOyi7AHBvemkO1aQme85r7VC94DlCeF
jBs2BimAi8CpXjwnSAjeuSJanqnj59wUhxAbcCaqGXZdi+MM2Lrx+ivwws+EjIOdIQDibo3giMUt
Kpy4PtQvGi0IQKy1G8e7PijrAFiQG/JziWAiJ36zvWUbsy03+UfF/I5AsoObppxXWR/TW+vsbGdu
Wk8+NQ9O+fwlOJ/Rgrvied4sfusdu9DkcslF86yBICK89/eKeMuQZIAJO/BzqbNefkKKcn3CVXFM
0Px5BqnSaTy6qC2ubEymWkS3U1fYn+P1aNdPX+Ozf8gXXwbtXHjhSBHvYhkrczbPUl0a9LRbR3Iu
27Ylh6/2A06Au59+3ouqomri0SlKeHf/ftw0COvSNEV63O2uezVczAwd/GzBSwLNWs4JHeZMYjjU
8UUAnZRkR+kB5cPD5322zT8zJyQYM3lONeHSY87mqK/qkvTb4le6PT//jPxVkzqHdoe39JoWEjnX
NR8NTeiyNrMSM61Vr3i61z5SumeSfqFoh9Es2mMku7VJpH3ttk56dN2S7l8Xnnq8g8kztz11Vi8n
X8JY08FoE6lswIFosz7VRyTAlBUSJ/YBzWgcpzQXOyiSLqIfFVUVDGL+LjfoJBIDTR9pnqZMbaUi
Di86mU2JKLKMF7OEP+otHp9oYoZEnqllJlUDrBYazrBpeCMdw8XgrmIAjUa8+PnWaMbatSlF5iYz
JRiTNDTAv5goH+m4EiQ3xgK0lbleuQsMHf0im4A8rAiFy9T11ZODLMKnvgdg2I8QEBfOfYmeVc7p
9zD3KVyVRMsu+J716RQhAUdeH1ayH3AXwM154Skd5jINRQ9DtPfgMo8hobujXSuxl4sFQSOjAH9p
J78gQRUPAOAWYN7hN9tRJFwFxDYXesN4D29Pu6N3Q+n2VcANoIjEdc/0/u7Ro3yYSJSiFcn1WoBe
Spz395HsFkAXzsjDs/+P2pf0CU/ZhqJLmoYXsfmP9O6Dzg3QhVsv7K+nHu1SGIvniMqcfZ2SYwJt
2ayFSqKsFM9ufVkvFvsI0LI/3+wrWnm+7Eb2uNPCs15ZkdE9IUk0c8kudOpQ48TimwBhlQCYWnIC
oh3GyYqBDJWNkhZPG+al9H/kVKb59SqnoWxmkXR8uS5gZ7GdPu2JzhPKvzE732QYIclHWau7XKDv
yvcsIdgAHT6K5FkkKKWGDl05wnMgc2Z7wke2//Wc9CbamkER9eLcwboCLIqhoJ6LR4p8bdMCbk9M
tyW6y+Pp3LtpSpoRm8EcSqW2cIVtTSQSLMczrRrjAY+yyRcnDJ91Gd/ioqq/a19dmBelKCGizaF3
AEOBoh2HwmxOe3ocJsqQgywG/ho4uXYG2Y4O0kI/rdQP7K/1wx1/jmwu3J+SYyOODs72cgH3EKh1
myGxE99+CjAGuLyv3XPLLWBMvmWScUzVpS+vI5Z0IUqjcJWAjrbpkOPe3GBKH3uffhywa/uTO+g9
V5b8jS7jgMJG1hOTumCF6JnjlKp/9ULbvXpv1XLVvPtcijwZYTxRYBRFd6FmzNgf0H2Jgen7nJyr
8E9PxLocpYuvA3b+wog4rStA05CfXnAj+Fm1AjQ/igAq2kDYpkqr0hq5EzLpmMtOZGEUyY+e/NXz
qioJFwhrZjAaWxe/aTEyHwvjGYmPXALYXEyw/Sax1VPwykMImnWdEyqMqOv90MuXFlQcsyLiT90/
nF85V0P1/w/vPCHBCHmnlmOW1mfp2MMW+aF7vJDKNpfGu2SvGp2LCzG3R/43xjHCnedAGlSQbjuu
Ly5msMsOekVHM9uQvAQLNACT/GO/RyHQSTwNmD36MT5hrmO5cqulXpB2CUfObQSYNSkTJjAKYMpZ
g60L+Cjks1O39hXbAXjaE4fVs9HCNxW20VLLWuMcX0GFPnG322UC+LSOLDZ0+TgX8Ws2Rz+RUBZJ
JxlrvRo0XGx7tR3xWaLFzYfi0TY9LuQ8R/F0yt5JhNc10DvdguIhYnbEcBljotdtd6ur5P6T7r+p
/OiMP9PPedlq10Q6liZJe38cbSQ3r+RLP3PM/21L/B+aoRkKnumAJtDZ9EeZSVWDpS/SUSv93H+w
h9BW1yhE03UBvIrK7DNamRBjj9WGjdImBdTQDh8Up1oES2Wf+8NeJVhaV+PhiloiCmbKZ0r0Z45g
ztqACXHGmA2B1CiBBOLoO9h2XkGw4sbqHOTq1jw4pHmnOqHFmLQ46fRAzSsJzg1ozFvsXd3h+bNv
kFmq3cGm5XDfUfecaG9W9XQV6RYgjmmiwSh4eB7MvAsbmGsHhf7Lq8/5/fn7+yZgMmGy2Wp9Kvcg
4Kzft+/e8VoRrA4lduZHRLxthuaRnH8ITEgyIXMTSBI2LbXSMcns7dr7qDS7LBfmg4M+icSOeVh4
c939Omal/+Ihu0s0qYNcG+sLvbnOy2V7swK6nzu4soW0rvM5HjhSOWuUJ/SYKDmWg7I9X0Ev2tDq
crgaPuiUX1o6KOtxaM1asAktRv3yKFGVNgctBwm52EUFHaMYaGLmLlbhcpHRNetslaOm1JDEbRI6
eu+qMlp+K++5eT+k2EWy4Lod+ot/2LHJ2RiNk9AheA4syAl2gagLYFkBnyZ5LUE1d22Hw0iOoplM
OKEpQM4Irjje+uTJrm4jubDHuvLLcnX4Arorh9qs4ZocjQkmCoo8pYu4tjVsCCKXGNubVe/gB3i2
cUjRn7rHRcaCGGFdF1kCUg369rz3ZmmRC7Kq6x7hn7fSP1CIuk/xtuX6DkUWQUu+RJZojri3yq09
iph/yjdX2wTGa0EwtA3ks437Nrju60IFpAVaq7H3FjUjy3HWnMhlDiZ9qvrs2tHwHCS63l4lgL9t
19itsd1d7I8Y26SXFLTUzfxVSWTv7fnA7/bnaCa7gzSr29hSBnAhJdIO+zOvt1q/ehxr/kOWasI9
jjMWJ5KMSCmtQQIeCt6W6Evr3Xhr1bawsC/lCqvcuVI1G+B/CzBbCBixnT5QG1CE3dEkW6xI/Jyv
KbjB4dqQQ7JqP4qP+3IlcyTZYixQcwEwhHYBTYzCOTR7dJTIsXou7KW5Wfyw7XTnHzL3gLQLrzWM
S5oxReXlqmpFTEm/OMUq2l0SzI0sl7scaz0FjTQLG8HVOrOjLZAEs+0nt1VsPiqeMJy1T7Kq61GI
L8g3BSArPi62vqvBbl5MfIsO78kSY5qS+q+b1SgdVLI8Gle9dG9o3djmnrXX9r/2Ryw0b58HX4jQ
qFMs9R6lbJ5F5gk1Y7jkolHrQaKRCeAz6l3m5UBqPN3EiwKvog/pvnxxWAz38vtroFX63Ii0Hv4G
MFuRjamWcVEtLx8mN492P0JA5+zvlOJzOgpZD0q14FwfG6Anp9jftVzzBhvvOzVgkPxOJ6nLoBgV
0PH6Re7DwYgP93l2Gz/9e2mRRMbyBJ2ExY9SB0fWeVs0OSle6RXPveVaLtqJkMM49B+5bXeLFZp8
Fj87+3H/eF606G16joBYg8H5xbgQdw+di/2nme2/DP1ieLz/kbNtCljqiAZLTUe7962wMHnmDV1k
NVIoUsMhPmkkjwlmUE5b8YoBzFX7JlZbjCVzs4tzmZYpVYb5YoQHWlGDqlNHjrDPrsQuVxTr4v7p
5u54Soa5gbYpuqgaQWZo7Q8vQSYYXVSrc2PfJzP7qpzSoSHNhInnuNGBAUSPY6HzWbXzxu5Wtb1S
XGlrvHGIzSnIlBhj6qsws6QKqDpHpN1Ou+15n4a2dEZTpkruU5rzKVNCjGG34q7Jm1CSjnK6FPao
Go6RHQjcabm5eG9KhrHeUphXw9kaoSaY8drtKnuP3SILw3bJCqEPnddObG5FlMdExpJXavpfJq6b
g7J4A7bdk2nzjCbvZIyVHgcpuSQZbmq9bhxHA8zIMxredpUXaegm5L7CqTSz9mbCSLZlRmstuctN
ysgXNHbs0Nix3JPHVxdQHICDWPPRezlMZNtmkq6o9CjA+QIsd0/s1apb/ChX3E4+jhazPTLxpTGE
6goyKRH8F3RDLwfnkjpa7AkZ6ZfWC1SNNiTwqiyzReMpQxnzcU7GUIelAkOt3XabYqwS7YqRRfuv
P/k1QN71MUZk6LMMc7egBoQPy8vXaHLF0gxUOO9r9WyL+/RUjP0AhHqrFik9FaaxwspL36OdfjxH
Tru0CwMBeOX6WIl4dh7cB8Ve5a6PAE43yOf975itMOk6ZmN0TZUljU36NWFkdEGs4Du6gCDPsXrA
Atd093Sgw/fcFOPcg3lKjTl1lwp5J6aqRDGdtjXiRNmNai95WJcJQXDKKZ/NiuzkbIzprPVOACS5
LB2FllRb7RXwAq0de2jZ5zCRRkN/6PyEEGM8e7NuFaw2p0lugahL1DhR6uHQmBXMCQ3GVgqK0CSD
ABqO8bN8kwDhfpacVHTwlODB6c2m3KbXxJjMooxrM861W9ZSXZy27++7JQYfsKxz4yLV/Wyvo8W/
Ox4LmJmPYpbEHcxmbzvZY2HXNaHjqmsu5BTnrgwmshWBFVuYDc6GDs3uKO1XsvNM3dv988x67e/b
Ynd0RUY1NFKC24oS0v8SUV60O5mHjcwjwlhGqYzGtu2pq4GxUnNbg616uX+O+aBqchDGHlZiYQFU
AvahdICRMzrFwngWVnCbPPmee0xNZI6d0YuirlGN22HW3vtuJBUOg0YBTLNz0608UoxdaKRCiAoJ
Z3pZ1wEJBTRiISuA+sPTk7Dh8I9j8djVXNKoRZIC3OBjMfoGLcgl9vjRR87zCo1XCd7lvMzd3ICl
rqN8atD5W0NnR1XC67mXU2DPIiEfLBCCLL3lr8fYXiD+ANKijVVx3GTLPEO/SdIQZRJ5j3KjR01m
gKG0jyVecng4G8FNTsTI+dAMclRddJg+urm9d0dSeq2C1iP0JnAL6rOPogkxRuCxYlJtopASo6iD
3eb6IABZ/5+FvhMyjCcsTbUPRg1kBCjvqXfLQ7auX4CX4nCYN28kvu+GEfZYrjUpqnA3joFX0Wlb
udshAqqtslVP5125+PL5Iem80H/TZPwhltPUQIjH4ag81DJpImK42Y+wJAekvl44J+RJH+MZh7ZP
klQBNcP7QHv/fr/MfVogQqtYgXVW9n1y9Nv/9PXfZ2N847nuO/OMl+YRCCnSPiArXjJAnaNgoDhK
EXRVwIoyN6YNRqqgaCnD5MqL9ErUd7iq8xeSW7273ZF4uy/szDsu93sAgg928oI8sWYD1fpsoaHS
lVw3Jw82CixcQNU53zn9MuZexT7KsytK0hh8dYK3x7MDwBEMgN5n8GyTzpQKc5/yOYsu1wJUsJzs
PcJG2b3hboiLSHwFgD0OtdmezSk15j6TrOqVawVqt90rQDc5LpdL7NQkP35gnzKvBXa2JXdCju3X
SeURSPlnkANikuOFCOOO3s4gLcr52+sT2jYMsqPzAGR/ebs+lhp5dK+bGkthMZTm59un6hUIL/cZ
Pqc/009iIqJSGwS5vvG7RheIxUfInbPfUwKMe+isIb+IVGzQVokpMKQXcmd5BHqi+PYzedWxwrrE
vPRLFfA6EXknYxyH2vSD1lFmK1g4bz1k7n3GzQZH04MxvmLAUEN6bvH7qExbqC+oxFVcrM7j2PDZ
9OCUDuMsztj2WkUX0EH3wPaIQX6CfcRobIRLB7Tmp7V54RxszoBPCTIm6Jq3RTuUlKC3vdiZSJTF
f9CTpTeuJ5xzuIZhWbKFbWLoL2Mu6SwNUSbHnYwX93qL9UcFiX5wovHZ1ogpDeaiMhMzy0kFGnhd
bNFAkLaAnUrI2XPKRWOvvjAI9vQVA1GYw8e53MyULnNxJXxv3Ragu/U8CLz51vnix+Xj35JhrotO
NCSjDDLXBepOuC40vCLM4xmv2SLT9DiM/Q9ks9MHCXQwK3wsnkISrrII3fUEddIF1r7Zh7IiX4DV
FR5pg+8nx1bP1j+m9BnPoOtBWpbUkBQke1SRGrkNnXC07W/8z7dAMh7hOvzlf9aO+XSyyLb90fhq
gwaaBIwFGumCVkL+naSwfkHPNUHL+xamxJPW4cqyKy/21sApu09n9mk/YSGLQjqMpaokFq5QQdns
uj1Gu1/kJ+2Ts2kvje8ni/8j7Tt7W9exrn+RAPXylSruLXESJ1+E5ORGspqtXn79u2jgmSMzGnPe
mXsxFwME8BbJzc1d1+KWJjkXnJ0cGAAQ1YkDlnY64RoAzWvxNNsjHKHTdbzoh3d4t3LQKBQRr1qP
cjrdx25wvAUaJICT8Czsaa87wN95ZeYpCmtwzv5LWdjO2MHqRNGqIY/CX6E96YZWBj4kNLz/2c/W
727o3trdS66bRO0i64iOJTO2xaIEBEbQ0ssIvxD8lgt0tP0H8wO842OMy6BVgONIIOf63LgYY6GI
Ko+VcipEGa+EMSsAjQ47KL+M5oDXzZd6jD2OgH/zgP49JcZwJLJxRRSJU8IYMCDlsFnHf2ZAqFi7
GM7lnsz06/lXGmNAGrGu+gyje8cV8HA/PjIHSHKuNUuxdbzLRX/qgRKwraiGVhn+UEEU5o1KEmwq
WqPk7R7nFWObUON26I2LQr0Bh1I7KnPw95Y2RiveKah44KGhAWTWj3VisjFmpBQ64xZoRRHXpoKV
4UXTvMVXvMQoybCGZ2zZsB7h03Zp1yt1Ja8wDfFY9mT/31i2ep/PQCeFXEsDFrxCsbirSCvQdiQH
GSkAqn6lFZoA+TSMk6bZlERTU1QJmYHf21yZakK9PKCKLZF0LckRrdpOrxDN3ore0saQoIUOJF7K
Y/J2jAUzW61aUSr4MT3fzeAhY4TGEZI7b9psieNFYyzhbO9UgIv5XEPWFOryiUzAUWthh7ZwEdtL
4SR3XySlrgPAxh7LmbobYzFM2JGnVTWoSk/F+PvLGkfGC4j/zc79XQmzc9c47hTMM95WIqEwFTqU
L+4T1ETzA4pGHLect2+MWioA4eyMSMI5Ffvz/pkLSjl1z8cbxrwouXlW+szAhrWo/Jw2Gx8Zjos7
tyL3wEMPnmzWHMtiXhWx6VJ9uEIW4tqNJznHHIRxGrj2Fgg0vnkOMk8VmBfGKPwB+C4DzukEh87b
Pc3U48xdLm/95lwggyn7P14b89oMDXDewdFJtcLZwVyeCUbgnp9otyZSvugqmT234MJbcRPbU0/1
WDDz8JhGcymQYIDgnKhHPARc/3HSvxqJYBGX6iIPwUuKnURbXeZJJWhu1IraxZAsgazr8EG0OWfH
5rOvuhykeUd304G1OG1exdnJ8iLJDi7Ef0IG6gyaoseW49+Y4n/d61sgMvIipcEKZC2hN42Op212
6MhEUgjjiy5mCUHD9L9ZqlueYSROi/KzpJQQt3KgMK33zPn9KQdrfGiM4ZCTa9j0oAuHk+rVHwZG
gq68N3Oy7DCWwRgPADLERdJgDZhF3myaBToAF0f6jmA45n2roQ0QE9Cch3rS+x4LZaxIb8Z6nN/O
Cd2WxWJwkC9E+o5c5y6KOo2r2C8Y76BD7Y8VZHKodiyYMSiX6hrGWosdrWnTLFwvBDUosryhVH/4
+d/M/u1bRtqRXXMlMs4dlLF3w7NnSnzGc47huN36kQhBka6WfMHhhQv0yJyXxc8SoJCP92wy0zra
s9vfR0J8/f8Oa5WsUbD0jqSbY1Lraf/nrfdsW3j/5qjH5HDkWCLjAQyq2MdiQa9x4zRvA3QQBIwc
IVOkMBh9+ZetuF2M0bIaYFENsQIhJ1ow8r7Q8RPjLevmlMtp1h18b6aTDmC0a3uLZkNSroT1d9IS
nlvF3V/13mttBNkvLQ0f8rrRYLV2HVnM/uzXAD1AB4vDOc2boWcjj/GymfteXjNQrirQytPppMzL
P9o7TwLHHZGZyy1Vxjn26eX2Nt1iF6CtAtVL350/VkuOU3WLQ0bHJ1yavBLOuMlmQZoAY4P/cIwv
5/26JdVGAi5Fb2UtNRXA+omA2bic27yrxTNHN0iXkQxfa7U8km8eh+ZtPsLv4BDv4+NlAULmA3dy
gKdpbI8b2izDQJZwMsAs8BKnmM9mtovGITjxtLzM2UCuOCZeiCWjSNDAhx3EgMjuK3bTeUk25BwQ
gOyrDVCe6xggP9zxHo5qsC1vgEZs/LrBycFHPQHDOrSPM+OA3Cpgmh4r4WST2+g2sRORvS4YoAbC
Eh28JcNcmb2gvO1wT45emQeX9mbLRnrSmboaKQYV8/HGuUc8O6gwBqHRokaLe/x2bSPPh8wiaKY7
giml/Yy8rbPPLSCS+rfn5HClgPrcCQiesb8N/YzWlqSG3hl0bTHJ0FimOv6Z/MAH5mkjx5m6jWGP
5MRpfu3VDFqBNwzoXciEIKUZgHJ0b64JWb+DpQMsL+B4oeRGXFwUTmyh0K8bSQ/PfYJGC2pNEFuc
SeJJM8A4I0znltU5dotFQ5GUJs7FGpJeHe3PKlygNonutuaoanaSAMwVmUBuWwTPoVOpozJanoQM
/1nKcYiFd0KBHTfumKBK6jtPi4qoDkFp23bteSzYXAeWWpEHd+OGyjsSnWRpkePK0yrl6aTbKpC6
4fKv3fMRmjvn7i/PYWZRUtQ6js2GPjzOSTqJPxdSLHaYIUlnamsPmNKfLy8SeclDcnj+5h4ux+Fj
i25ARzoLgkLVCB0aqRtitmHOcYwmqzUjm8bio2jloA5tTxfotOAkRFzPtdAce6YyNifs8j6RxVtc
75VPpU3Za9P9do5nDzNlHD+cl7NgGzOa3u/lJKSbdtp0QMn1jqbzNCPd7IXnufISS7cekZEyholv
akJwC7ORQwY3JiDcvwL3Hehnn65dLrhvLMfZYpn+Kn8oCoNGACuoo/exaZ92iyfMWQuzbWV3M+DA
cNSDY8hUJleRad0wSBE28zzjeyi895QtpzXmBS1wNKKGiUaqGpQk7yiVPx/QUMhZx7QjjNltvC0m
8rasf+e3Nf42WDRrFqhERknLB+WPzXEQJs9nJIXZLsNMz0HWBgpaDcqDZV/2oEzizcVOHslfGaxb
FwUKgJtkrES1xb3/xLk+07Z99POMG1eYFyWhaW+AdLxuNuF+E8892HaUrZzZ2pitbbD7giBtzs3+
TfpxI8FMGGhc9CwycXI3tCEnHtzm2H310ZrCQr7YxQvlI3h8XDyJTF44iGP9EqeQ+HWkyb9q8/jn
pz3i0YrU+2eyKBTgConYSiDTwyVunhOnnIWOHBEJCTEM8ce0MOOgmMvT9knvZySZsbhKmwrnSsHK
MCudkHo4/bHtbGMsAAdkF1fv8MobqJmcUDBHEukbMDKFxtAXqnj2sVY4BCVIgi/27F124PXMHd41
m7a7I2H0YEfC1HNVJJkuILJBq43nYYh0tic07QfaMF4IzT1Fxper+zbz/QgryxbiMNv263dgdLgX
p9zRxPTzMyDaeP3c3AUydgRjJ2WnibAjgNQEZiA4F8HYt9ePswrTf6AoD764e8pRGdanK+JABDEa
9jQmrQ0CFvR/7ZAu09GWvIc39/mJo1xSxiPeuAnnFrIeXWzVRSifsVZH/57/vPJGCaazxH+VhfXg
zLKrAQWEhZ0qNMSUZPcEoLsZsvxXQlm7AafJvQ08nWEdt1AIS0WQIHN1Qi8Y7Y5c7MnaJO8BJlW5
uF+8HWTszDlpO8WqoaFOuNhcG3sg6re0vAAEmnK4UvBZjmGbfuYQhgJlzAJfDmNeinONCfIqVhBc
Aa4QZSHvCYryB8idiQsMhMP3N0fg9Ar/CmSsS22FSSaWEIhx2+vi40sgSEniUULD8gwddvC3MAZ8
BYP1gY8jRXfvV8Sh/pXNGBupBDxBL0H2Kll8NAtMcMDXajY0mONWKiejm5EsxtYM50iKFCpr43wg
ZTPg1i/2UNVlhNVhbdxQbrI5EiMI/zpKxtJc1SJIgzRUED/u9IiO/C6dlswbuGCcM5wMZv5KYtG/
Ln2dR/EVkla04cIT0Nm0mAH+y0X+H5DaDkccZyvZnou+8vWrfhMHvmN9tvn4IkdMeL6/tw4wHnji
psOo0eoY70W7iEPXSXQfKWxwEYErMPCEI+/qceUwPgs4wWo5wEz4cUX7D9BTBK6q6yoBlo3Ka7qe
fhH+pRrs0GGbt3kfWRDlhD6RDtXr/Idn+7nLYSyJ1WdpqMdnyJDgIpkwWeifoCXRx9rwb9yTv2th
DEhjBOVglJBT26/6skRX4hLvmbBffXPnKibbWEdXSmcMRlubqS9SWQ5IED+8BUAuaJKfoFt9ScHa
KK4qT9t5Z8UYjmuXyPE5iiBzc+tO721MqyDvJbof6UuyCo7I57UYtki26AaKOI7udFJvpPyMEUmT
LByuGaSjCQb/QjRqAVLrOByHnbNKdvwQhNBGNVxgHrUvEH5SJgWNs5E8hTSY8KcBtX0UXrGUlfAc
Pvs1EJTnwfPhLBIe6wVXFGMyqjzz0TMOUZd4fn3TCo/MMVv/iv7Hx8rP2zXGZFjtVZXi2+MZz/uW
pIv02eF1ikzCWo6U3lDvXXJflbIg16kCOl/1EyYD0xoPdG7nHUjBFkRekDXp3M/zaQnDCA7ckCQH
WmueD/uYIMTjrHk63tdM8AiKmmjq7Dlq18xor2lK7bFq5y8NSXo7Nz2eAaOa/cs5GIlhzlAGLP6g
gpP2GF2d8viMJlIeFeN0kmQkgjm+c10ZUWxBROEVTmuDBWpdJCBEnGOI//uxpkybyZEs5hS7OPDB
LJ0pCALkWeWgC8eKURW9TUpz7jJXFmP6G/Psl7GVUCey8mj6DA2fzco8g7Eg2oSzq8Mb2eLuJPMI
yHHemlGAnexnq5M++0iXQkcy5CFz3t3mqQXzBOhKp6Rlj7WFFqIpQMVURPzuuRMnkz7O6LgYqz+U
/iA1VyxIubH6btBc/GTY+wr48u/oMAW5HOEoCNXnR/rOWPo4H7oKZD3K8fyqCxhrQ879YB3Tt5hw
PZ1Js/V3cSyiZH7xz72gYw/Fmf6x2uw81BaGbfmHEqtzS27TEfdIGmP3E1/I09qEtNw9ObsbzPVt
lN6FSbZXr9zuM87RmYzhuCTgPigVyIvpg2mAPQqtS2gNRycO5oUohTHn5Cbd79ECGTOi4lHzNfVC
DWI8NzaoliABypFBL9AD7TAZ82EOQdqqKhZVQ+cdL3R09FkiX8G7XpPh4GgtjOnQFAQsCl1LTEp3
QDsb7/XgnQ5jKSyzSC++hoUApBK8nS58p5bQZmJu3uz3sZiSpsmqBUoTWVZYYNay762kUQqFMpqb
hxzp4pofwnKEsFcpA1WlpRUlvUqNI75anvxdy0Sel1xw+t8nc7cck7lGQyYHVWthOZgpHlaZy1Ew
qkD3Cnb/88ytASq8YSkKFkJ56pB48MRN6eXvISYvOSow4cXfi2LuS90XZw0wgcqNjfikFxjLtsgO
HlRJFsFSfC4yt5vl73TgjtdoOJGyupfN3KM800ulv1aw63DmN8ARRb/cmYROujEwoVCjl0IGEXON
sfpsw3mWf79c96KZqyVncR2nPUQnlasO9lGwE9PRBtv5H0+SuWGSLxZyXUAOHYYbQgdkz4kHo2Sv
eMnUiRTH/ZKYxzgWE7Me6JIoTabTRgvDtgw704nDLU9P+PT3spgXufEtXwM0AcKHNJ4PnkHUQ5g7
jbysUsd84+zhb3N7L4x5jKVy6FMFVBqomLxuLPSLPmnb4QMGN0AKh2t0OZrBwrFmRXMO2qzGC9k6
HnAN1b0ICjjb5izq97N/tygWavUKl3rQc4jBTD1G0USAvcLl/QOkPdVNwyeDp4j0Hj8wKSy+ahPE
pXStIQ9z3avoqLaOLnjJ6xXBMg9ij6eJFmNT5KYTmhyAdLQgtLl+meSZnhOvxXDCs77fQsZ8CNrZ
SAcTS3rdOAJasPxFgzHaGx8Xb/c4KshiqZqGmqaihhW19uvJ2HmO7La1i1TH4LrzSuMoB08FGaNR
S1FQVkGD+J+snGtDzHX/J+a1YU+06d1vH2MvCvnSx3qLNb1qEnRvNVyJOMNIcgc0/2JuY750Pjf4
1E2/fY57sYzpCBI1bXqZKkfYkKtvY9Qzdn7QGcg7M84bbTFmYyglVWlbqh4YR3PMmQVyw92RzGaR
jvmAV859fixNZdFQw+ycJh3VeQdtgR+tBSbRsvcAlQZ62UHg5TomYrzxLqrs1FIpY7YivEBF0HgV
5ss16p6G7Uh7C3OlvI18rI4qC4vaFo3aSDFVFAysdA6Ku2Avsw7o5MU/HH9koq3lfmGM7bBgOVLw
wEIYarpkWBchHIIFZlXKmnbc8sQ9vtiqyNiQvFSLZqCXoCzWldPb8jIneKMdY7M+2xh+6yi1GG9D
H/upqsjcbykSLKmt4T2idUfUSfYpoh9pzlFI+uX/3uCrInO9+wJMPKoBIcD2EO04cy8BJoH7nVrb
tYRMB2cnOc6cKjL3WszlUkzodYM8/wONXIBPB1Db0ww8IYs1xi7+9yUyN9yo/SrIW1wCBy/obkPS
TbuwuREl52bfUnCjKnxQ5qZfDZACAvJl2hPUPaqUEOFFm+H1REqPF8I+fqrVWxp6JNAwo0oXSpyc
o+w2xTEWyLBBTYwbK3N0/+bkjeT0g6bBO72pYfpP8cLRct62MRdZwETycKWr2LyeP0Ov3We8feJc
o5uNHH2/EQLpy/QhQbBIVJF6j/jomZeLn0j63xmkmxcyklKEl8pv21tQCQ8e1ZsOSGabOOTEfBOZ
5Xs5jFEI04taXUys5nVzql8/etciw3VZO4VOa0XPrq2Td9CRbYX31WYl7DYrx853FEBt7vwX6a/7
b2Fsh36+tJjxoZpx1kk9+ydeKAkBBCj3jaZh1gMj9WuaqPDDWBQh6NQFrkaKNdCSA7Rku9qhCTfc
JpeJdPn9whiLkV7DQmwaHGb6etGJuTxf7dJcqGdy8ax3i2OC5ekLpiFUl00NQ9RMliC/NJ3fdS0N
48tPyxswW4p/0J9RfVt2ts3PpF3bPZhjKFnTT/TCeQGmPa2/4pksQmNJdR9WN/Gr7s3FQ0r4Ta/T
l/CvEOaa90bqq0UNId4O/KIzMPFyc4jTSvJXBPNGnzNACqsaXccJ6RCM1e2OgMXaB4BVe8cI6/MS
XBg/nOdsYrSUaspfofSjRtc+N9OiG3wIPdExvtJepDZ6W7ZobFlm4G/mqMq0sfwrjbn88aWLijbu
YcpqCnAkHNTS5q2It43MpTbiVhHLHu/YagN6z41dOpSLmieGJ4VxA3Q9U/QBKGbH16tIfJC9cZT6
d2b+/lyYG9xUshlLBX4/BoeV4khbaAC6NHliJt9gXTZFTcbtBTby/fELsdpWlTEgBAtJtI63ybv4
j7qrF5kbY9D3OZrz+rduEymMKURp2ZQlWdRV2bxl7kcKZ2qYh5HzQkaGFPPuyQK58o+gsHcJCkfB
dreQVk+CDVqCNTDKWudKkgBULPW6XG/dl2b2zNOWCduliQhjJNGA6VLZDUhSsGsFVYDcXGWfBicK
iQW0yyu42MCxDR67dt5Fjr71bc75Tmy8JmHXLVXWwHvDbgPmWIPhGlq0DAiS7+houTGQhYHrVxPT
Lrz/URpjoauuSYL8AmnOLv9o3vy1sFz+KBHR9hxvaCrPimlHzQJ7hYhpNIO5F5ckV3HDb3oLcL08
cxuZDAGCUgX9QU+NrWJEuBy2wqbTSTN7QbmJNys0FVqhb0YErzdoHVRFYz6hD7quUH0BKaClvP3q
5tWZnOfIfBriLF0AihpUiMOu5Vi2Kf8Ji8ZBKgAxwVwcfUBGei22cSoYvmQd4cm6zUpe5IuQyG8H
3gWiX8/cH0sC6Rv2VkSrnsncWL8NfS0QFeuYnIn1FK+hM8+ctXBEsKnBsE2EaEg1C5AXCwEkdluK
48TRSJ4MRiMjycqqRJCtY+kG203inZel/RHMBWJsk4Q028i9YAiH2w/CE8s841kQa2p+1XFKjrxs
PxWnLUnkpbamg5FdsV39dHH4SZMJIzM+s19ptdoqSynAhq6iRe32lt20nrVVSXkEgmjm2EpOltGF
Y2Ju86cPNMWiXzXSyFSI9KzLoSmF04MzM/8UafG/eE3ITl8A0Z8IJP1s8P+UjRTab9EZ+QBlKdK5
NtMg0p7n4NxGN+8/yBJRyAO4qqpSyB16OKMPCs4gFfC12KcAD69fXxQTpMGoyKkFxMRxtl2iuDgs
l5I9uIBxWQbAEHusdLcWt0cfwNwdHU2L1rXAB7yedv943sq06SQWgFCkhqTzy2zjOZjw8xDPA00h
mIe7PahMMaf1ud1ulWW6Rw7vADJvslyePXA+PNufvOoG/YIHX8h2VXYYcawuOb7wJLrHY2gjHjnx
esMnqho4B800LROGmgLe3p/DcA40uSh8HznywWsaos2Heft+7Ukyv+yEd27p/7f638tj7nqQK9Wl
bSwfb122OJcEaEeimy9z27LDbfB+Jd1rYcvzx4c9EZVYogU8TUPRVF202CrpOb+aXXbJVDpcRTmr
VBujm0DxxHjh+xoH+oLGA97xTW3t7VVHAy46lcB7c7+1QSSXyUWrVdDh7D70f56GBJNqyAgdOIv7
HY7gsYH38H9ymJinP18NX7Qa8MbtxI8K0ZbioC8RXYmqs+6W7SnBfHbLuT6/bee9TMZ2yrjRfZRj
bWBK+riCzHtRBN7/vz92L4QJgkxBaoQqb9WjSlGIL8vEOR+Cg79fkP6Uufqb+iUc/8e9ZEKgoEz8
qDxDJFxRyUEnOjpTcsffbT9bcnFr18BI8fPnY6ETg9v362SMs56FvgSoXBXGGbYGFJag6PzHdxbe
5rQC4Nj392XutM08B1vWcgmqrIOeEutKDq+Pv+N3QHb/GUywFJaZ0RUy9MichbunvbIUvh8LmLqG
4DlRZEM2LVkEYe39jYBzjT8nPQAG0TrleDttflzoAlpoATBN8cKXP/2XuKKDU/zp9Alreiebsfdp
UGfnKIbs5nT+1JfY424OwbB47v5tfVlsAZETcrNKv1177OnfFbPmVVWMxhiMToVr42XOEYcKpFbi
vhu8CzkBDXsvibE2cZ9ehIHuLeU9RGsypTvfHIlA54tWTyCSmtma/Ux395yBGU9ZcM72d5B6L5+x
Qkpf6lmNwXyaywuQZ3pNnhdkOLhuuv9U1xR1y7a4ybQJkMJ7qYwdElQwE6Qa9reAH4HJJooHkNtA
aE43i9jev9FRoO3Lc7gMXdRjOZZ3IrqAdEOUVPgxoiiys0DlUKVm0mLNV8fT5gGRtpSnFL4KjDwv
bpsYV78XxljDyzkwKmmQ6BtGoQkX0OAnjD/rDrDS0TSSzTIbASO34jypwaM1MhZRBu/N5XoVcWcH
u8lwacTn92WJasqBtiI4j7VookB7v0jGFF5Q30MrGxaJdo7N1ZPURbKV19/GcXVIPmif+3+Rjr2X
yFo9NS/Cq4gz1MHM8CXAICykWQNw3PlPzR2UmXw2R5vJGMDQSiNZige6PErzBoiDAbCxpkPIH7Ju
HTi9oHrzvue87t9pyzsSzFi/RDHMpL9A8OuJIsB7nkQAff8iADn6z9qFf718FsD+ntiRzbskHAVi
J8GjoJWGOoNo2QUZKwB+Yhuwr4oduurTY+3hXREWWzmqkrJVW4gChPletyWKGYf7sUYZwcXU/jOi
yIPJ4beUJjzasRFg0ZXT3oyQ5IBQkbZVY4FHgA8vZkCd2sro+Hu8xIkc7Z26svDKZ0UrFI3uZuOY
y5LItgOJMPB7kAUKs2SeeoIjOFyEUvp6MLHI3SIZ42MWIBRRCtwSc5MvAWhFyAxzepjyovjOmXt2
DM57MhUg3klk7I4xpBcDfMUqSpDgaYjn+ayZd28X23r6B4UvYAcT9/PlpdjETk+sxUHbGQvTTVx1
y/FCeVdHY0ySXIXgb0nxITE6UzZes+hAWQT3+rxerxWQQy8vDopV4n/QLMhVLcY25ZGeSloM0bn7
ii4pdPdeZkWPoFMEuul/56v8tRFsSB6FcWKpNSz9aqW3NiB05jTrz+3HnihI3akwG9dewjg+xxV0
SUM6+8ObxQveJeFcSXZAUAsB3eH7uCRI+3uSSRpUFzBHSqdIgT/HMXA8TWVhg03xWoZ9qUFBgCFT
u0hg0FHkxXkmpUT+807bpI01XHiwCX4igwZz+9gm3NKJDy4ni9TcoGs2ETN8gHP1kp1WbcUFijZz
oDxZTrsCXD66Bq13YV2mnCjwd+Hj/iQZq6CHcZ31kYqT/PoT80j9Jror7n+dsQAV+O90QIbTUwTw
gPjpLTpCyNmGMX8B5AuM+Q/nKNXJUPrvFdCZu95Z4CoWYwXPZLjWdvEW026b+rVYS87XAvi4FXl6
guFZb2UMPG11gvB67Rqzd58UZzr9HX89PtnpFMLoexgDUGmFGYcmtiB8D5/lbx0lU+EdFDx8CGrO
K82GZt1QncERgMuvBSsP/BwDCB5CG/0zArL1AmnrGbz46gmszLk1F0n2wtt6qiuPlJjxUKIo0Iqk
wlLjgjgGEe1KcJ68o+LUs9wnaOlF2T/Gv+hswzO7clbP82f7/f0NZniw30G3xDMinCePDd1K5aK0
QPdXjxGOnwCJBwB7Lud86fk9WDQ7yqZb5ygLTBj4BkmbL2m1mIHhETCZ4NWYn/GwGRz/mvqXv+RZ
iLxFVN1QFmGulNhVgV72sBSrc+YMK9UZTMfhRSrTYdFICqO1GdjvklAyqJd7QmtvBw6wr87FUO7Z
+WnnFoBzXk378U7yFkb/Pkoni34dnCPLwsKytfal/gEkCkdBuatiFLQIo9KXUlPFRNaJYmjQ2d+n
F9CC88HBJt+vvxvINi4LjW+EyoBjEm3dFt3Z/u1NAn4SpWN0eM/+BCoQzCx4ClHyVUB3xgLaxWe1
riM/0I7OqnFy3HfkDjDWma3gYSEfC0zJzD4cHB4gwrQbMJLL7Gdn+WHgF6F2BMsvHcryF169kFe8
lhBlejP/tb6bzR+pBuqPWS7KAvXfHPDPI0Ow29TudeGUtnd8AoebBT70NZhC6vUWaBPLnx/AEfE7
SicN7N/lslgofWGpwOL3b5HtRwPSnpk1o1DWgpPMXh9fhulnYySLycVchkoyex+yrPnGUVDN9+RF
56bv25o3rsU7RTYFkpsAnAyCs3YbVEAn0+XEBfjlLodxMwqtES5tHGlwGJ2Nk5hIbJvEBioCt1w8
6dCMNo6xj1LbJL7SQydfT5uT4dWb4bB9oadkc8PGSdM/EsW4GiChg8+mQpSjOMkOriI8tp92Bf90
/s1d15R5pFV43dRFFbNozLqauskVv020Y7lEletC9B6JHOH1vFBPSHTAPfzm0V5Oem8KGMV0SFMp
vfW9RVbVi+5fh4sG761ywjMdhARQp+sfK1I6M6AVuOD9gmH55uj+1BGO5TKPT2Fdm6SEN4zrXjgn
c2ag3GOgpHxdhU9BRByuAZ2YybCksUTm7alKrfFlma70hO4c5S1eL5sXoFXxLPUN8JN9vceCGIs5
REGtKTKWhpD4tNEQEZ6EuZiTwXL0P7Yzf706KemX+N8MOHvzl5elO9hvWYKWMRtD5bzvmWhzuFv4
zTaMLGukmpVa9yndaiDaoC3J/vn+D6aF6bIeLJvtDVYv9SC0VMwVfiHAcyi0DJCr1u4LcHO4i5qy
06NNvhmj0aIUJe+aXsEmI4/tpe5l1j2BdUlpeV1dvFUxRk3LAv9iiPRKkqtEQDD5Kf0jcuKzyYTY
eDG/7n2YCGZDVRP51I/yM94CQ3aV/mxOZ3ThIBp2+jUfWXICI+teMZi736SxFtb0RlBOLkC/e8hX
A20e/A0EDVwaH6JnyldXMT6m0Vw8WqgYgQUgUuoubXFoQkY21kkGUJ0XIE/zzDMvU2Z7LIkxL2oj
mFZUQ9LwDD9QSGyQ+noNbBtam3CINMNAcAk4Rm3Kfo+lMibGkvvU6PJOO0YW6WMnnYkVUjMDSP4O
FBxLRsHhm5f3mroIqk6pC00NqM0qs6dR0QlCl2jaMSud/BVFOvHdstfrGllqvIjEmL3ZIIh/Dg9D
xFnuROOYJY1FM5vc1JhyKHqIPgGZFz4FulGIREJPs5zrPC8cn4BvF0QPdj1PfaBw9jPOfk+dsoF2
MXREoLdKMph7I1oZFj6EBhLJgK7YbV4vT8EhTMjLS/sWotTC0arJMtZYHrPXaYqmzNqAvFV0hbcW
SrbuNABdvtjXN/SpIX/de+tlS6y1BkyVixvOekyQzRXeFN5U/UW2FFlVaf+nbPxq365k4DbJjXEM
5tobpry/MAt9eD2py9OqXH4HXj/nLJ0rkfFVg1aMKcKWcUzQlyuqJDQOractK1pF6+ft1+GgDoTS
bj0+4ql66d1KqfqP7HxaGKGPsTwD4RxAETGJegL1sHT8GqBnT+pCPf7JgDu5HD6W1WYuLH7AQf74
C6ayu7Tl09BocwjiE6b1pr9iNjVF18qxjffno+yg9tOvUo9GeYdyFc6098cClYkbfSeQWtHRkvsk
OwdJI0DL0AImpYDT33XOeS42rvCSLj6Xz/72eemS8PVWikIKAgmIChimMdpQH3/KlM+kykgBWDrm
SGWNRTseEsFCQJoLR0W2I9n+52lHyzVXtxNc9JoDe3P+WODUkzQWyFah+kGXWjOFQEF0CgcOS/Qt
SK62GuAteTYxd7a0EY8vIurUB17T029fGMvUFcWUTFmR0OnM6LhZm6IgFp1/DEzb21y212fVjTzD
IAmy7FvXblwkfOx0x9nl3+lMRi6j48XVjLRQhtxSWlRvxQp8sUD7LW1ljqDbOW5EVOQSj8xKb3bM
HG8WzCJ4jVG4eE5cS0ejSTZLbGX/+Ch+h4y3rwL5nCqjaVVUGDU0m8rPQlVB65/xR1lZB81evvBG
834n5Rkh7NIvgB8yRQhBtJ/Ocb8NclpdnSZ09X08Q8OjuTd8V+uJiJkiD8YG2fIfYGbIA+cx+63q
9EvQ5CjrkqZIlsEcvpX3TSJnOpar+Ci87r52lGM8Kp3MR2frMuw4p/47UcUIZJYu5loRpo3mH7ti
XlVorGu+642xGdxiu02PgwtiW6Q55DlPLl3InZ/OyGU8WjO5JCDRMv3jRSNiSSqRVK5wSPcwoLhU
j5Xo94vJCGNe6Ky5Zj6O1z+u4p/VKd5eCED0MxJ/+N5bfKZJVNR7qTNm7Q+gvHjmyf/lvlP5umqo
EhCz0dpO/z6ypXVQW5WohsJxpc78Q7TP1r7bk8hFU4StLoHNhw4U4PoGswG9ve9pQwsG6Kd9/nm8
D78fkfvvYPuzJXS/Xy6S4GOKZhbn5GK48tqOnbNz9n4itwIb9IpHgfF7bIORyV7gUAD1jBkIRye5
AAuoW3vJn6N3jsHBtSHth6qQT92by6tl/3aYzxPX+Pzsnc8XPOi8R3zqFAwNg76A2Lk5a/enYAV5
UPp9KWAk3HsNENwMx2YXntKtasdLc9ZuWoksE7eEx6jOrWX1EYEaZJlLxOF2k1PtZrTfkmUVjhr9
Fp0Nhq9mWwG9HbeOUrxtYdfcDtCuSHqHSOjwnKaJdVvIq0gS+DsV0WCxeKpzVBe5EQk0I5Y+1R9N
jNSKvtN+PmUncZuXOVK2Bncq7TfIhQWQ9pFYxpQ1sXGpijQWEIk7MdaoRmSde7oHz4EH4P472UFl
aUC7V/AfpKaZGCC+9mI3xJD1ugLXw/Xb8z4+NqvVan4F1Eu5y3Diur3r/zmWOalf3PQoUfc8f4cp
z7gB5u/+eeZrmAAs7lrrEl3wNQ2tRx2auafM25f440hvOUFNEIjT7rP6dtkhoYvOli8oe7uqbV4B
57e7TD8ElgeJHhRxRJMx7qCJU8O6bnH3DOJvMrQxn+0gclpP/oNKxIUCZ/LA9SaPwlIs1UTNyNIs
dmQhLGtfE309fBEiO9zlJDrJtrkM7cTxgLNnJ3hDXZRlM7LfqU4yjx33+rSMvU/jc24sNKfyrHkb
8H3I3+8NhmuQWYQDjTAVgf/95fezIhIbJc5e6hn4hsy9/44squq0YKOsF8mLGJDHtvZXEG5ReSpu
HTrmdfjs9/K6NJOMwMqyF8BFBWA4/Gm//oN+u18laEhRLNOQEYLJaJVlVnU5U7zvPLy8XBenSiZi
tNKPwkxcFT3iv8cLmrjPpmhBkIWXTDORq71fURSlbSqdu/wloHR5mHcL4JaiLNiSZuOXtrWv51fV
eSz0d3CP9vuxUOZiG10roiQDoZvuKL/8P86+a7lxZdnyixABb14LjqCVSEFU6wUhysB7j6+fVboz
c0SQQcS523Tv6B2hRFVlZaVZufJiXaJTMhnJhrMnfd2gxGuZumKjveIkOXrULQUCdE3XdhrNlEgR
KRL4Q3l449drDptakCtVrFx+HTk75u3Q2mlJkkZHUsWYzCQgckhYMn0XYDxH6cTM7MrG0Mclb+lW
mzCsBEEfFBhoeRDEXX9HWQyCUPlq5XKHyqrhO1CC3QngVdUILM/xLG4vHhLQp7YLO/CLgpvvwF/J
MxNSdkyAJiRIFg79j/KZ78t94wQWBxC2/5JuLUzwgWHVJyve+0TZSXa0B0Uunm83IWcdvZegB2FB
mQdwBKu/guLVXUk2b4WHaCENc5u+1K73aHZWfSx7JbIUlauteD309QFGF+H6GwbP8iS04NwZgpNv
Ml365+n1OjfzjeDQePWxyt4xgPgOVUFHnyoosvIbbPxx9uQpqwJBjWqXXe+YQ/QyWezHATBjWU9X
Da0Dw/Y1FFCpn1tAyVMHF5YkeqY35kdBSusncVagdpMAqvKt/x6hi11SadIGIYaiorZ/rUl51ufg
f6wbF7yqzkt0knxS/1Psk4pw76AY/PHxbtxmTiBPg9oKMm4yK/yG2n92I+aCQUqUtnFH6McTOmJF
g8/0cjdGRHOL9x91/yzB7IcWp7uSk25UMzJbUq8kh19ip74p9tBPwXuIJCWLlPM8TydxKUiI6qp2
Rz17aWWCAbS5PtmtMb7FL6MTmJqRL/ictwjMmcyZ0azaKAdl769MDTCVYtsiyS0YeBFMpOxov8hW
oEznZgYa68db/5sSml1dNJWCHkXmNInn5uO2Wm9QQ0CIa7dfj7pott8lYSVSGO2qNBsjefI3wmUg
CeF01ur0EL8Keu90JusMqLgN+/i0lNu4+0nwRThFwNhpHup3rX1MJYuMINWtWxmJMxicIX4H6O2Y
UHqrkIA3VSfUU0c9xE4PnsMjmtgAYNSFA1wJU1xh3hD5ebxJd3w1pFnwprHAe6Cvej6LU+s9VSvz
vHW5jJR26XIXFoTVpqbXVgPbpegFyVChE1ngUQxpu0FuUbFEfdMh2zqQcpMsaemtt44PEsCFocBx
k9FEfr1FAzdUatdVrbtJJzIBO+Z0B0zEOo6HEcWQycdDk5JuaxRrblctBao0GPurMhr62ZFp4yS8
MTKLRuFr4WHHqUor+r3r90bzNppsZAp2/l1ngO3ukMgftz4QQKreGytuKZE/f2s1UVHR/KYpErJ8
gjqfz8JkjJCFbJW4Va2n2zr/b10JuKTIqCDGxcBTCWc921hmyDQvFurE5TFwFwMSlcRqPPPcvoXo
LddMOrgwXhexDkpIMz1EMRlX/kE+8ksQ8LkZot8B1Vd4QaS38/cd+2MR+dIP2FaNU1c48faEXNNZ
/QcrrBqMgieAqfBWDaAPP02nx6p+k+r5FYx2YrBooJuK/7VVfwTLal1JopalrnL4qj5T4tltbIhv
g67sS6fShbVujpcljaKeyZVG0dX+R+gvHPWP0EBgoq4Ki9Tt9db0N+LH6Na7yPqODqjyRYZqVJg1
Uj/JG7/Rxw1at5fM4I0JxrLRN8zRvkqgZlChudbpfsq6Bi9y5mI0fGCJP4XF6Mfvaf8UA+p/Lgim
jteRzhQLfsAvu9Js5VdyqU/3Z+Vl2cpqEUNusq0wYBRxqE6nNx2P3PGzIny9YO5vMqW/66T8Bahr
ypw8f97CsU0aMYS8Vh9BJc2HelfriWcGkw3H57/XJSCQ/iNstrg66wQQWHKZC5wU+D4CHcxEJckj
e1jnHpgRAd+zQuN5iQT/xlzPFjkPq8YxCZW6gNwRxHP+akAflZPbwWnA9hqYNsoSvUACEcjTrgTK
ExC4r3Tj1eT18fpvcHDz76Bq/+dw0w4vL0g4MlhpPOgoj9NG4Ro+nU++2392bWwzFK8BiHNPtCqV
m4/lz+OB/xEPumi0JyPEnreR8PxURVrGZy76BGOXY3XvoE/egu9//+bIdDQ0tRjcXIrc9n2cNWLm
Vp+1WeBBlsAt+6ILr6yx1lqzsgAceY7paMMlWz2Pa3/X90fyLOro2aTg4gKSX8EnFh0Co96FA2lS
oiNNhgG6tNgHRG9PuGzhGt3UfuaiZ2GExii+nyj0ZA2r/Q6MiYRmhtFyaudkqwxw259kl1/6wvSt
uNYXFi7Qnz43GipqyKyCp0HGDlzrVYAx6kHJTZkbOfJz/PEm/hzCo7KRnRR0i6jJRHZj/lBmonV6
Ci3J2XO6f9AFHX9u8UZ4eKxmN7Uouhl/P2em5rKsBEE3QM8ayxhN0Ry/LUd+sjM0SXwWP+KK5tcs
lMHsVl+KHLgbX0RUoeAoK/MSnizwol9vhYih5Uoglbl7wQzxUk/f85cG1Zfw8niNNyUXrFHiUWyh
LZkK3ILZlouyAo4bMctdvrKafO3S5ra1uA0IFPvrdSkgoF89O2CJRy4B5SRWRt5mVoqouiAcfGnM
YTinkMS7alOlREZQugdwvSVKZhUMWdCq30lD10KBD0bii4IzUISYv/xl64tqPGSha7yBNy9zdpPR
OAx5B7xVA4b3UOsY0IJJjYGhOjhZQmkCMVxBX3sA/Wy3dBpBh8wdhmWjIQZEi5jNCpzvqfhNnxYg
tADud9EGUN2af7QKR1gTVA21X3V2ETm82ij3o1hhyDaYeHbWhT6gsPfi09OZhW2VofFoZUUScwlu
fMe8I+nzR/bslPy8RFxPZcMPHvUCXFOdUf8UW7RhWi+57nx/jhoZ1piIsp1+4idpoUmHu/WFIV8C
AwUogRAsyTP5TD94/STkzEu68p6+8ah26z0SGF87gWwkQP0XrsDtVQPjBVghUBnR6O80Jvnzmo1T
zytqxjAvuRmbqa1iQuH6xwe18VJy5I4PCkmofEgK+vqR0JotrK5bsfYqDZUwicTH3uSfGRxp3ZNP
TjczTLyQl9hCbzIQGqYTsnD7YEfA7ATf6HpxgzgEyMfkvruzDj6h4wLx20C+vx1iO+gRom203j6B
HT0tXPabkvpc9GxfuUqS66aH6Dfw97/K5muvj3a+Qh0GnFaaiU+4vFCVRoNi5QNELxpgkzT0hiIy
6xUq0KgyLxz1nVvF4S/KbiUIMool17vRVBNXlgzvu0Zrcm+7SNQjS9gNP1ENTLG3EOtI9Dhnd5hW
9+A7IP2jIfC/ljYGyeSxXRS4BoYvAfuG15zSuOM6fflrfc+985HRoPL7/XI4WMctelL3+ukZNIab
1Um8hIcQbcYrz/xS0D0OkGp5XtiNpe+b7QYzNGxaxklA3bjdRDjOHL++Nq/Io+pf/Upgli7a7fOO
UEgAkgH+OUByc5vGjvJQZmwauCxqIqJZ29OZf0Lm5a03UsPz0FLNLhzBnWf0N/qSUJKhCWR5poNS
J3dZkrWBO9oSKdF0KEckzwmn6/ESB8sd3wmDQAXQp6HcjST1PLkYFxOXTM0UuHAWrRQo34b8E0Dk
me1d102t2MgtUGziIJ//F+cIX4HFuypgzNe8ujPUktr4LIpOvJ6aCuJKRvdWaMw3PyT9K79IC+HP
vfcBIMf/yJuZsbBWRAAsIa9dGxjD9ZI9xWazVVb5TjaCj2ol7Kc1ZrHXGfCWCcq67cXHNMOFIOSu
eUHORMVYMxZwkbmHFAZSNFRdHbqBoFtv77vgs7VrHXE1vWdveCoyZwR6ZDTl0HySiUzGEGnlvbtX
VxVAxO5pPIMEYuEobh0cjaOqBkcDI9YlbfZsx5lfTInAwtfoTUzTXo+7kKgYD4E2SEXSuaf/XpyA
MedAVnCoSaE16drCVHU0elmrJW6+BwLR4L9/h2CuR9AxGtpLf1ka1HPnZb6SNwt8Q65DI+sAebx+
aNajNR4fL+gGq4I3QwD+C2tBWQ/5mNlzxaVpxddllLqvtZlXaF8E/Oel2XZboFq3eC0w5BpjAcyn
jOROlpnNK0cJxZaeiRtDBagV7fHieeTM4YrMEoEFl0Qdx3UIwFKSBPCBOqBrPT2SLP+J32yYhZfy
1gkHlybaPpCcV1EmwNqvj1EoyiiME7GAW4z1Oh3mVeBBIt8yoMMT0o0wGwv7TE371dM0kzizi/DP
5SFmhMLdFMPmAhIlm+bAvyOrI9No6sD1fa30+NNYCt1v80IQjEotsicSSiJIEV0vNQ+9MI78sHQN
VjHetY3HEM8iPm98NLYWLc/VpguZL1RAOQrejyxJ3BxBJ0UMn3VKX7qod6PyIa5kjbiqt4RQpSf0
SAzd7z8+ZJRqA0JJiGnDr0Q2Ti1qsuNoPD61pbXMYkI/zEFoPkCIaOdEwzwkSwr0KSbF97AQ+t6U
uzUcE0CYCMKRiAfh3ewe+nwEMgVWLqGR8rsKhNa7Vu9b5wNUsj1JOvPxwu6KE1HBB/8TChHC/AWT
m6BuCrGq3IZ2CWzCjzK3MJ72LGfk5Bvg8Foi87txfbA+CMINx7QxGa7/9XkVitKhXjpUbmX5q2ST
LC3o3v36+/Nn96sL0ympw6ZykW1v/V3bGgUGPAa6XiBcHKQFxbh7q/6ImycG2TpQhVyuK7cMHagG
ev8stQSy8N9Aoe9PCigEF07sji7+dkbzqBxBEX6/6I/Cw0SPbRh7tTtUb3FCeDc5S/sEY1V7nkR7
FcXwbNP3ZFqrlgCX57H0m0ZVqCfKehywERo86xtKTF6TypbphcZlzRYv/gXRvGL569B92UUVSD8+
1jzeeoz7Qfu97R9ABGceT9X3BsB1AJqXSGxvPb/fz5EE1NHA14bY7lqbfEws7/pKbWBkuq94c+nN
zqjARW5psOMcwi0SM2s+ACVev/GNzZIbcJsXhmFDLhSlPJwFfp+9H3BFQjXHUEo41u+Jvhsx8xhg
g8G4ULfnZYfRNueQ/PuQbJSZ9f354+vxcdyAD7SZ/Jm2p0mcx5zPDm6NIgNClcZ4h7dNI80JSeHQ
fMk2BTjjTomO27wknJqia9MLqw4Dj3oSDgAwv+vNR0lnkEvOG9z0NdsKZxG9INPqmCBRGmDnSx3z
Mon/paGf8Rm+qGGWS8ooLnzAbPW8NIliWEuDa6WgZjXeR32wWnNC7hRTJ9ACtIX3eeHhmabon64I
rePq7Ebv8X2L/ie1Ww8249dp/nMtGU0cMrXEt0DLExKb0ypF6iquUB3wLd/AtHRU2hdHXt5VALAr
wxtHLpGya16fARP6Oc9yDM6AcJ9WcHp6d5jPBqxHMik+PgQF2TXv4O0FktjAmjGLY6Nu0xz0aUel
DWhSBV0Dv7CUP+uW/BDzRFR/dCF+TEA5EJKXeA3at2/xyz46yclG8lrS+Yu4/1r9AFyyFEz/gixv
dh65FhBZsyK6NOZbwCSR6KXp6GIM0mEXbi6CVe4PCMZCciw2tm3vTYCs1+uP2tm7ANoGhJIFLDGp
SvcUAFst4OlGwgEO1vVJcGM0AAaUj0C4vO52A0ZXkA1mur3twAt6eCl3L2APMDJOP2IYO5hPPRAY
vAgbjC+gk9lNN+eIG6wpe5z2tDoBlGtmexQd3J9M/1p4tO5ard9x6Qr2S+LnriAi5Q7DIbBjBUhK
UAlG9xrynNbhiGMDFvxJeM7I9sPMjRPt80n0Bfk3cAxqtf7Kn4WxPeB1fJlVI5Q22qak75F5ObDm
wXoqVh05gikMxOv/OvPfh8iTD5YYy3xIN5We309AklcApz+abmaGu5BSXqkTbEEYrUDu/Es3Bxrl
IyrioXvsnz5F0uMOdagS72E16D4g30sWzPdNAhRfAUwjh1FT6OK7obVI4kgUWr6bEM83qGdiho1z
6QrDiXfE3PKGr1dr5aPQV+qSl3RPWdHvgQoeqhwsCtTXyho1WZ6ntTDBWqHPqsWzxev+6h2kvJbv
Yna6noFle6k0LdzE6FguzdFgfgG8W3TdX0uN1S7G+GtpckEgq2+sGkTO3UsJgj80S3+C6J41XE7/
HC3z45kSAADYaaM/oN0s8SneXb3C4zMQ/Sl4va6/gys9Iew1bXIZXhdUq1kJAXBwU7Sg53eNs0wx
PkhI4Jmcl8brlguRlghYl5L8MeYRdKeHy7tE2T0ujnN0SIMGYGYx93abJpIUpEJQeQFXCvTrNz36
xyZPWsCkcRcB+03EHZqbm+3OUpD69YzjcThuQTS213nEttCrr8cafccYX4ue3Ssl9pgw5CF6gxIG
HRSRIqxg19UWi443QCFuKNIFXDEt6DH+6Sb6u03w52fEO4AEFVCfU784u+6mFwR362o/Zi9EXvlB
CUgcPoreMUDyNdAY4aKT7OB8Z6vPc0ZQYN2v6wY9fa5HgtUHBmkQdCf458f7c8dhvfqUeWZaCaYh
5mL6KZTlBWX0xHr5PkZnYL7WAJutmKcVKi0LQm/v3bXQ2b2bGpWdwE3Su+gGj/fv8NsD40VYOQ6Q
6LbJWutifcJVWzJvvyH+9ct8LXd2zzBfIkr5HHIxg74lxmC87y7d6SV+fsnXYL2UzHMCNzkjrPUP
po60HI05gZ1YZIakWvfoQ2bmLla9oqg0fMhoGxFoPvDcgQAPzokPMOTxSdE/1dO/3DF5w/1BDSRf
oja9Bclca+C8sJZrAc/ECT6gMLydZ0vg+vBW4sHbjAs+8S14YiZp5oZUVZ0HaQFJIBYpP3bCFlaG
2D0A0/4TLv3Jx8iABfW6NafXx0z//x9zw2stkIxZ3LvM6vUN1eUSj4msU3PTbALj+K2YIKBDTZcn
nLvG/JQlOpXb3OVszTOjozJKmo0xPkB138YfXgdzPkcJylMbDo28/TyLB3Sn7/eAepHgHXq+YPWW
DO682JGk/+9W02LHbtdtga87HDIjReXY29pP8GVADrcXMHQUUegSuPo3J/RAvedQgrFWCiXxsf5X
gQgHCTYO7NqBjqxtaqc677COff6H2uq+Ppyey6UqyNL2z4PwFlwkaRpA5Xiw6ACqA28C1l7WX0IC
NkS7WD0BYnhGn/oJzuTuObCXFJBe30frn9mZOEtLv6Lv3WbXmwcR+X9UAMjLkRK/slb4tKYjqZ+/
ltBod/yZK8Wft8GMUp/l4e+7UmJIXk568/29edFIR53/HTYgMo42OMrS7fZfLpmYiIWpaLSimNhf
C/f+jq9x/S0zn7rp+0TxRehAgdbxznoDWJhi/r8bwN9NdEs4W+zC6ks1tSXJt670teTZ9Y9UrR00
evtKM0XmZSeaB1hS58nk1nAz8KIu9jEuatzswgs1pSUoIBLpNgnjUJwAlrwjPQZE4cYjrb3dpoAr
BBhE0J6/noUv+biI1aCP5o3SAdspYHiSLAEpcm31Sj9UqyZK8KY8iyAU0sGUbRJHmZBV96xPskfg
cKINjgu25nfA1wO5c/7oXJG0pNOwdomMzx3wtDlhYfN4/ZKB4Aj2Bv9ym5cKOwKcv73f8wayL0C4
Iqjkrep1exZQcmABuAFDUQW2UN45t9a/aC/ReTaYJRkiqbhjtvK49Om/LH2PPn3mh6hjUkdRhi0T
d5u3FvFeqVvHeHdUX8JetzFOOH5Gj0+zEY4IielcI0ytyZ7pk7FSwfXZmV9LwJD7phO4b5wf7dOb
sxiWXlaGmordZBAHKdRuIQbyYLgVc9qr6BYEwUYFbrUMgfnGv6zK5colvZnXu6Kiu0pDy46A9hAU
K64VaQR8Kp6CYoSXxNrSYUOn/OzQWQVVDoxyQX1u6/LoCfwrbXZ1yqzj+ijIRtdgeBJ/R5EemeLm
mTHGJeT7bXoQkmiGUENVkbaRXa+L69CH2w2QBJhuWJKyIIb+2PO4aTTV6GJw+2gGXmMxHOhaRFhr
RTxOyLkA4ULhHe+YyAU4xUTO40FtyV5/njLrscxbbCJkok0A1UlkwtHMNDO0WlkXQ9T40y+yvEdm
+XI4TivZqC30tOQO5thEZk9+In3J4tyiWiBZFAVoKUU5gK/herVRWSld0ElY7a6Dc3GAkxNvQD4L
LK6pbWr9UtsHTDcHR4m0SgBdPThbEw3uoeGOpLHd3JJXnb1ed/a+tE6Njn/WuXViCZ2gRWmnH28U
VaS5Wv/92tk+dTwf8GGJrwUu3CwywiAO3Ea+zjiP5dx5DLAt6JOUfyEYmDJ0vS2cWJdahemEaJZs
n0sRFdXPhFAmXJq0+QFLiL5qLMyc+4jBYrkg+9bzAO6d15A/Qs8xYJyzu6t5EZJLuTq52ZbZFMA2
4lwYeB9HRb8ghXRWsbUeYXaIsSp7Kf/N3ZEO2QBjo/BBCxAzhUDyX0YbhNa54WCwkS0V9hDozDo9
88f8Ul6EnqSXxwu+U/9RQc/DQSBGJqIZd4asEtii4Rtst8uXFpq6tp1RbAXDig6dhWFZduJs1EAP
0J+bup6FYVLJTtA9K4VDcFLeB71KCPApzMIx3LMDV181e1iSYmA6bsRXKZ71Jnlkh8oDrUAw5hsD
xF8dbtrA1gt3Af9z5/WgvZYacoi4jiiJzQ6gS6MQh4OkP8YWE8l67803w7/EIP1eIZZfAUFa+jr/
r2NJOm7wJwuO7711U6gmQBuYVKQgm3mt+nzZwQBXMLEVKiCIar2e8u9bh4mwB/nQb8On2onWSw4f
taqzm30ldbbqpp+AseSRO900FoY6YtzUvgQB9wFMtan93WBIiLX9VHRktXtnPezc/5r1Gmb/6gNm
Nx57gdqoSN+wutQ5ECAqnTF88D4StCfjscLfCe1wgyAP/c8iSoxztnW5rJisHrjJDVJdeGs/YuQt
4bE8Edn4PJ/3nYnifEWU71OFoVvGwlbfKSrAflCLj1ZwSjY3u24lTBvXaOWAzM3rqPem9BZ9yT/D
lrMUBNkSSNDfMRHPAKfIFkwiH5y1e7ER60168YHLV247c/sPNZe1aW+35sfocKaIpgbnPOlbTAr8
eV5SyNuENkBwChr5QMJAmwlm3kVfg/GmkTia2S9fwWaE7nVuX7xGC/ty71Su5Mwe/ioeID3koYK7
g/yRGMCRu0Q5NqtP2zZR6McAKQZgcv7cL965O9r/V/ScI7nTBFAfqFgib5ewdCG5WJuvV0xEy/Xk
VbPXHwz6iheUkN6o2Y0DZaSC9jlFhBqwM1hUIjY1M3VYbg5/I0P7sAzTDrw06zA6yvCoLKFrVH1L
jfLAOMrTFyW1BC/g0uneXfqfz5hpY+dF3hj0+Iy0IhyQy/sGi+bX05spHhi3uzBgaED5GT1Jzgl9
mqm04FLc9LjjIqJeBVwMT1EyaGO8tndTNCHOH+rBRe70vXMEY9qKr+o6n4iMjFNiIPaxKzN2QL+o
2O4J0RcmkNOuAaAOmacOJXJQKFgjHuUlzefvHRH4ToA6Rj8pruvs0yJ+YCbOawf39Y1f78CUjxyA
fQxtRReN0jD/8RC6+tGcBIHEkiOwKHxmENHaLHXRr/B21FN0V2B7DoX1m9/dpg5q4bIAbvYTUv6P
NfNOYhOusIi/4IGrOJLZhQ8CvmO9zmeRdmDpJIZ6x+wLkj5552Dhsb0nSqJIW0xJphHF3PHOxqHz
Mz6dXIM7c5wuXewWcS2mM5/bhVXd0XPoF/pWACVGV/B8yIwQy1PlZdmEbqim1QejRg5rwLTRY2A+
3r471XO0W4AKFkUaSIPRvFbouqUsBmzKwl52BloTEIDS/2rNwfBXsq1hCCgLBDs8rLAja4Sjkt2G
aIYbjZ/HX3Inb3z1JXOOrqLxyyYT8CVwIyj40+g6ArNKxXWmj8EhoKxZuM53wGfXMmf2JOyVth3K
nEUxxMKkh8ISHT01ut0SRvCeo/x3m+dRPgvQUjDUEETtBt5MJB/e6ze0SRb/C0/0StLMIwsTJZMb
6X+2kZ7lDqU/+wnlJbRmriNUGZdsMr3as6fhSuDc7tQ+L/gt3UN0Kl20vb32DR0YyMV3746Bk1Cy
xUxM/MJCXa9VVYrSQu1EhXVz4of6e1CZ1Xk6xgD2g2oFubbW+Iq+HyslNR7ztclgMgLkHRBdADyu
RSaRl/NVPbCuJTE6d2TAvfPML3EfLgmZbaAMAyaVCYQkDnqrthrun85mgHE/XstdZZdBM4BcExzK
G1KsPtcqIR17zkWKvPFIjO42kYyJpb7tXT1eyk3fS1MAWQAsNy+AUx+NjNd7BxowVVUicURNRKqQ
mDXeX0IQhatGaMf9mlbdcKvBA9YTMEx+LZX+7jlof8TL86MrFTmVJkYY3enkYR5O/PFuoSTjVBvA
nI8NMiXaTmzxEXuESc9AJn093u0bak14CugBAKe/gEgVqIOZ6oRJOKS56iFXItBJPdzbqL9Vb8Yb
ciYA4qQ6hzxx/y/UTczeRDvhuDm59ZO+eGnu+MOg/BPRUCsDeQ1ijetTaEKBz9EASV8S6S1dcRsk
XKNL6qQFSZCpWIrOb1PxWPUfcbN0hFT2KgaXMaPb0eZEcNIFKLqiyOzkOhyRLcAspvvPO5w/OQUr
/zg9t0R7ebzzd59p9IbDsgPki6zq7BuqdMJMcA6Pp+9bTEO6yeDsHtRnhJMMtVywt/fUnIKIoWCg
CAHr2ez2TpMMWnVxmJBS3r1xsO4bqNvwOVgedhj2KQcAD3PGeLSWogT0urDWO8ZXBuBLo2YRPRNz
jHsks2EbNAzF79Tm22AZ+WgnjAn4K4KPDoVk87FAunczgwiKXg1EQgq4FtCrfa1Ocp4xDZM2rDtw
5F1F8fyjjrePRdxzSWQBwQauL81tSLObg660tpH5lkV9oTJ44AfDdWpDf2RKmGMV28yRtlYv6+gc
EGDJ7AaGDLNr2U22C60lT+zugv98zGzBVeNFWtXhY1LCaGRaae7wmrgLK753imj5pmAwhBTAsl7v
KpjexpLpIs6lM9SsWu9AEjRZ4Ur9tni9OUxHnjT7casCnxRs2pcISa3HX7D0AbMrkw8KxyRTwLkC
b2r7znce//g7Lxycy/+sb/YUBLnEl7nsc25Sm2pM2An0HGd+MQq5d/P/yplHxnWXp1raYhlGU+Mt
VVaoPsN7nPSR0tE/XtO9kAfCkB1B8hNQrjkJvDbR/kIOhyYRCR008JE34WvngChPJG2E1Ae7FVcB
4VfJOnruL+iHK6m7t+jD3rHwV98xSz3GRZDlrJdybtoZzVMDerONus0mTBxVq/PjNd/pVkKkAEMH
gUDt3fRosUEytGOecS6L3jrbT1Zcp+ecoT37b2vvsz4Uk56eFmIhji5gbnP+Cp0ppzeV6TjKOecG
Dq5gjSl3dIsrhHqGeujcCuMc4wUzRy/crUgVbeg08QUWsesLyfuBh8bKgoPzwK/zzGhrkw8Wgg+q
9DcyVHAhgYYBiMR5SDAGfpsIuYRL79kDkmkHj77IMcoihf742O5JQtutIoLYCiO4ldn1UydUwgSv
4lEIEVNz2r53m+xV5Yzg/bGcu/fvj6B5L4o65H6X5BnvBtp6AtZ4JGgE5eDqPWd6WCxwBdw7I+T3
WF6QVdoDMdP7SKrTHl4Pi8ykhk4LCbmWx8u558KhJvofCTPbz/Bj1TRUgvSJ0bqSNTlaSKotQ0DE
aYFMyQOfnx4Xuucoz+IKBe5kzW94FjAjHkUGxhbBr40MQbNgee4dJxJxoA1D0gPMBTPl9BmwYnp9
xbl9hRlGRWD0BUHZxX8BbnDhXbgXM8gquJPRnInaEjyM64sw5lIDjpABltvgLp4BABOdxfZMGwke
b/a9CBlt4cjiICpgMQJgdssLT2G7sVA5sFgCxBHstdGsn6RXD6kcMz5t8s1S5f1eIZq2a6NZF/EQ
YMGzfewEoZvGWOMoBLna7no7wRQsS/cN8fh4bXegMWjuRMlKhjMqwqjMdlFV8kIpJ2RsR3u0o23g
BE5tvqNHBn+DAmE4isR3fiFi61NLFpO3dwwoxMvovgflC5Y8W2jUStyQDCiEohXgQvk3GdC4NitM
GEcM9j/zfsG6ENjPS/St95xjSEZXCHAN6MyYu6cFhkL/j+RWb4zd7pBZtR2a6OQlEA1AWOugEPz8
tQS3/HVDZ7YVhg5ZcspuCFj73IXETqSaDKccqcgXEBkBEZiC+i5Fqagk4DEB5/xna1Eqymb1vQUX
WkWQmsRk951v1JvFYPSeql19z8ySpGqvRVU0IXPor0RdCMk7cui7aT9G1oKq3TvrvyufnbWsVBxK
Nr8rp28lEMZWZKlOYHQEwS5QrgCAwVL2Gzq0YkH2HcN0tcqZG8skjeRn4TjRDB68LziyCYTndr7z
njzaZ2LuAU2IrcpOrQRcvhTSwlgZZkosZGpvCQLQ8/t3F2bGhBOGqGJFfAl6O0Zd3ck2BTsfXnDR
EhK9ajttN+gN+UyhCb8wbIM3BweARYQZ32fCrBsbLfu6DI48BlS6SxzZ9x5KtJaDkIjW1ih+69qs
dmGPqbnxNML0NBa7NqQJqA2MxHp8IItiZtcgk6VWbRKI4W10Z73V356GASrWEmPRLWsPths8aZSf
GZOggPmfLQfdDHwp9yyWI30e0Gtko7eIjYzpFdlxtIB6S+Pm765MgReKrjPUpeQ53pVB91MpDsiZ
YVYpI+jvYWz7jgYSmVhfbFW5k9PA6v6/rBtuUDjXKh+PcDRasnvrVVS/lGlnmNJSL/SvOZybLQUr
AvcAB+LGeQlHDUZPK3sOWWJW1cGgr2w1WCpunTo2OdKOSqvGbOtsp/oAcD5vhJdXcf8K8t4aF2kp
rUvP7PZb4JmK4GPQAC64PtOonqaME7HqXfTmPys6twY9D+3w/IGBXFDUO00bUCDqBv9fYTNF7ZXE
6/2KHudmsi7v1ntr97a6pjN2j0eMZiHJ5unl2zybH6V+ruzBTXRMzMCM5NOyJ3L30QKJPzIcgiTh
5ZppMzOFQTExHnUsDc9WWCKic5I1opUBQ6U5z/nlhzHQJOG0oOhdSrDc9RXAGAQngfoLoA+a7bss
5EGfw7tTMoLmOJjSNgGut/oXqEQy4epJqNI8qZtCZxgwNbw+Nhl3F69RXJnAIXOLpPe1+CYrvESN
G87NfJu2y2gfZ8w9aoDhBaDJ/7dfr58VOludW+rNumdEYAjRmYemIWjD/JqpKSMoUwUkU7uOCRqZ
696cML/tCeCB1bPw1JKFR+LeTqMvClzgAsvLeC9mz9UQq4kYptjpjYAy3kDO1Q9tw0EXEEEIluma
UYI0XXBeV0sRLX1+ZncLjiB650UMZABqbKbuopzXRRAKrDuB2W19CJ/jFWsK6J/lNR8dMfIKN3qV
9q9sYS4seknyTLdTnmXkvITktNuNHQafhpORNUsUErdSgIUEBIPWavDIzdcXFiKXdlPDIyfKPyuf
NBMTmzan7Nk3LyQrOTNq0zOnp8e6S8/relchlecp5xkIWnGi16rb+X0d49Hn8SY44OzcLMSbd5If
8CUFnJYIdA997q5/vl/HrRx3Ke96u+IFeA9DMh06Mbc2TJVMJiYtCy+PV3Qn9QGRNNcq4okD69JM
UZhAHVtWQvg1Pueg0aXNFCJGyA76Pjak/8UNRHygIEUALCNog3+t9J82mgbFNSXsE+QJAN400UFS
fLEfIJYCPYzKgeuWtG8y/vDYn5dmGNwp/iLCxM4i4QJkBZ7A670NR5nxGCimG4D2VOeBnlmBJH6j
AOCB/oXGXH+XTkQKF0bfWdjjO2pzJXpmBhp1ElMvhujiaUDXvp0Z4Ie3glpnA1Nn0HW7gVg9PS/x
kCyueeakMvzU5wwDwexPYZR7wXD8daqj+OcdKlNEiciD097YcUBKliwsmoYBs7sCtwmgc3ihKAvN
oQz8xGnowe7A3YExHhhzjZQF7M4WNX5p3W8/vPMaI+2cpcftnj6DiJBmTQGZBmvATJ+LfEhQqvo/
pH3ZbtzIsu2vNPqd+3AeLs7ewOVQk6osl0ZLL4QsSyST88zk19+V6j52VYqoPO0LdDdgqK1gZEZG
RkasWFFocAwg5XmeMCZIea6/lVu8ukXPkc+vERQ5T2RxJpXFaVnJCWSN3rTNvvfbaAWdRAvJfgu3
kJCCKifjcMKQBe66TjKZWL0JKYA8mj8wG9B9dLXde4kul1b0bFi4sZhKP4Xxz2nawT1lTNjo+flG
79hEiQnNC6/jq/2KCeyO4ppX6mG+RrU1XmmVq98UIiq/BcthYE9wwEFhNPdySDCpoSGZ2DccjOCH
cDmZAXxaTvhwVCpZsvIjPDlxQU1q2ci84rdjLvmqfR/XyKTDAcjX/f623wwi6v0lnw5tfsnjDLJX
zah0tFIDfrW4U71VvgFiqvXlVVA+wSJ9wbFjV8Qn9QDcR7kQsG1wZuDnJ+r1AGsrYzqq4KMFaq1w
LeJ9AVXJ/XiLGOcozHAtiWOcl4wuB7Alvg07riqlGo1evX/wMVBh2GxTb9jIOA+uFQChVtyoV35r
IYqtRSnnhSIeIrkT0ZxXJWNtpHkEB0OPKnrpG7/zw+PgO66RuNqj3ATBEwItTwc5zdP6y3BAf4uw
9r1kqmBqB483RkWpCPPOV9sMk7Ho54mp72M4b405B5KLAaZwqpuNLuKb/Jx5gcYn0rg3/RSBHshR
IU1z0eEbgfZEAdgPZdjjKAjiFtqYIArE0CCdNEGoxlPlIYizoiY11HvjW/siP1hXkz/caV/S4M7y
1nswXAJQEB+b+9tb7f6+QSvTY7HZo/90d3tE963Appf8rIqXCvr9oT5q4eerTKVJDWkp4wj5EXWd
W7T9fU9AqYBZzMULej534Mp+9+4vS/0Yn8CfpFOp3Eka9L5qyahq9wmmWFAwBIY7czfcART9Ndjv
GzSavcyzF28Mr/0hEL1kVmzAGUjSMG0cXBLnCqtdZFu5ZDIvPPj0IXpEnfprC5DDsHHRafkK4htE
aK9obpOC71rrxnStCL5hIVvOoqVf38C+8cSRUNtsaWHgG+K96cW312D3PSrgeFLdLMjWxpNA5SXb
Zo9haMto2vg9tsescEgRaoD/xns0dx4A8getLcCC34xrNNu+lJWn176ZeZ5Urn2BiS1geaAtTg8Q
njAz1DzOtc0rqiaGXOjw0gcwKDwDQsPausNVtB+A8t9tbt8xQ+8BA3ME1/uiG0PeGr0tgHggJcAW
5mSdp4hUBGNLdFYjOND3Z8blpAd32Wp7k12tq/fHp/zuy+4eCYHjBvetQPGFdxQ4lX5J528n0PNZ
WjTr9/Q+2N3HSJle3tdlMzoRwJmypFSyNhIIGL4pexAnaY9g6LA8en3bIVO8JoIn1EK7CjbyRB5n
trWVq3lVQ14ZHA7PjCJpdscaiS1AFPf7evvlC9jb/FuLuOhSv6zr4qk9Ec1dSJI2S1Rha3mVwGIu
/+6lexZULrhnQG6MhkPudzvTSKKZGoiJ9CDdWV52s1EER3Bxq05lcGdgmstWURKc+JSBOgGyxsjI
gN7tgCr6EQpBneyy4t0rbJ7NFQX8F9Naz+2+AE9OF/aZjihvVV3JK/Df/9iI+gkX41k4E4R6BqZ0
gbvqXMpQzaiNW4l+nzRe+L76XrtFCJ/y3bm63oKxIL6xG/+Lp6Xu/XCf+reXN22hSIRLy1bhTmT0
ziFKOpcuaVqRma0Gi2AcVKArGL4SpPRq9/sdGl9xwnXX3UtH2x33XueZKZDBCaD7EiD9gK31QmLK
j6rUp0VHagFJP8boy7e2SVEkVeAxMHA6WrRZSLfzata8bPt8QJNHhXbq1Rso04srTC47Zu/oqU/v
AEjNvwIykPjRKr6/vEAfXp3/HjRbaJjVi1AfpIvnC4QxvbHUZSpzfhoiOAuGB+zydLvC+rigNtgH
Xe0FG4b1PfoPl4UvpAOxKSfCOc8b5pKjRDGE+4fROzD6noNDvOYxu8r3xi420d0qPGPsd35S2Ea1
Gzgs9DPyz1M9GeZStylT+OA3X51HS/ZiTEAhHig7hLQFzCt8lmah8MygUarOnbE+oUVbAbaJO/zh
W/gxfP2A4VDbt/ErBj2UewzI+wLGBO/hdzIPjN0VXJkYt4b2aM5fRWZaGfNQGxj1wkgqYerrr2uv
cdGij8S2aCc/eUecbxB1o4SCrBmer1wYPuI9Z2CG53A/XadfFF/b5AdTYwzH6TrxjMNjF+h+6zuD
CBy5LBcPVaTwAa3jASJDibxOU8Ug5dDXKD5XV6rgev5chfrQ7JcE7n6eporadYSpcTl1/eK6Q8Lm
Ic0RfNdX4YvgPHy6vzhZ3FU90rowBoXJctvMNcqNlgXG8UvoYqYypsOMV4p36+QCLKZoCbn72k5j
Olg1llBZxdcWotoQLY6bD83+63X6P9Fb+fUvi2//89/482tZ0SaJ4o7743/+b992zUuWvBR/uH3z
9tL/Ub7/cdu9dEnbJa/tf7Nf9vMv/+f8j/hdf8sCUfTL2R+Coks6euzfGnrz1mIM2MdX4KvY//m/
/eEfbx+/5Y5Wb//+8+VHnhQ+vqpJXrs///7R9se//8RICebP/+tUwt8//vKS428+vrXdW1P88VPV
hb/99tJ2//4TZJb/QjCBJ7spW4wZELsy4m/jJ4r6L7R6w11gNAyKBzqMoCibLv73n5Ki/QspbySg
MLEXnQq4uf/8oy37j59pxr8YZS7L7GKCMSbK6H/+z3ee7c+v/fqj6POvZVJ07b//ZJZ24rcsGWA8
lh0G3SUwLcA8n18Llea02miX0pWZUnNNHWu6nY0x9E9W52+pp1L4w/UhBqlvgDiQLEFRmbsAMCaq
1Vq1l66ayLfCeTdZ1Q8nlWYXVLBeTOLKHRUbOMsmOUSC0IDzzH+JBrGsDe46LBuPI6Vo8pNTdZSu
VOQu6G5ovN7ZyoYAXLW0jqh2/ZTCKTiVSjo20Sxd2cquwVz20Xy+vIQLarCmOAOJJg04J74gguHF
Td6mlnNlXWf1k6Le2+l9qwmiBO6NwtbqTAgXRZWZpWBOsuNcdYOmeEpi3OpSs0oaDDghJEw3kZ2J
mtY4V8iL5DvFxjSOhqE0natIfh6LF0PZjtnxHy8dqq8qSi6ITBll5LmNgyO/TSU9ifcSen5IZHuO
ij686Dhow+qypAUrOJPErd/YkkJR5zje90q4Kg0b/W7T42URC1v0UUrW4DJQ1+Zf77U9qFNek3g/
VmAhGOZ6a6dRGxSReZWGFT20cSIqMCxphfFNqMIpcGFIUZ2v35DRvqurDiIj0E7Q8akxLUG5TyCC
rxcPTUTrsoaIhjaxq1kNZgujNn556dh3cr7uY54HfBA4HOENzvVQ5rBvqrCP9/AEYTTsbGlN0fbQ
wQwK58qubztb8y+LXNQLdE4AMOEB9gmtp1QOsQZjRGInbdb6qAxIIOWTQK8F1wDP/UsI+/lJXqOX
aa1mGvSK1IMcqcy0pfGYtKKSBRdAsKOKxAmYIdBFCgwkX2eSs7BJjAHKKNdmEZRAxtPseiB0baOf
Au1nl5ducbdOpHFa5WlqzUlJ430e5Wu1z3dKI//IY+oix++HRHGbtvKM0Qoui+XpjD9pyUXyCjUH
KUVn+r6Jb+S6W7cORinXuwojG1X121BTP40MV1Ew4rbvvTy9irO3KN7kbegl0vPYHPLkdRx0d466
QzSCRqwMiJmuciddt5qxnsrOL4D5UaRN1NDf8HSnO8R5uk62ajvP5HhfjZhuX4QbLKE/AfVm5C+X
l2nJDZ1K4nzCaHRmb1DYQtwfG7n6Us/xj6h5jJIYcOleNBaWR7L8tSkIhTAmwETTNg+6HRyMCbBm
Ld4PKDnM9qYt3532WZkbjDnpn7TBvouiZDfV3yTigyggzI4EJEFxQ/1ytvy+2JHhaBLqaVbo2hgx
YGQCa124xixU2//nA/l3UUj6WG5sB56/zJyV3Gnzl36SY0+fqejGXDruKDihlZwlFj6V1Shm94AV
Y4KBJi9t3xxG6bmj+g7ZOIFOS87rVBD3IkrkyVSqXon3WZk1fo9srtvrer69bEmLUoA1RN0arzuT
7/AjWWukyYTzlsp3cVX6g7And2lvsEw/JXCnIpHJPILoId53Ejj0HQyWaI7C0GlZCNLK6HbT0cfA
CenLjs5NMsf7UDlGVNuUMgiDtGpzebEWpRgsVMccQIRq3BVWJlWhVV0IFwzTl4aHan4eRb0YizJQ
GUAaAxUg9MycXyeqWcpmQsx4T4pDiJxV2q6JUQsuRh5F/XGi0RP4UwrnQDRthoZ1nOwxmBWERp2u
+q0Zxds5jKogISrSCtW3Ckx+bWQ8GW2XB5HWTIKvWPJivz4CAeK5qpMRaSG6xeP9PLWSW2e649Mp
0dyEgnnElqJALkcRnn1RJiYZAVyL9DmwOecyw4TKddpjC7c5BWsisGoArXi6ek1vLtvKop84EcT2
+SQsMCazbwaLuST070rai6HvI1xSMx0FqygSxN3UhL1ahsmO96Vz2w3oX7F7z9B2dlUFlzVatEy0
vANDhbcqstnnGuFuc7Sxk+J9Id1HxAoaei8logBgURtgdi02bRZVWc78e7XWxkYiyZ6o71Y0uyn5
4tiZr2Pqz2Vt+CrAX0cA6BkFuB08Tz6OyMkGTX0hWU2bJPtBM92adr6dr+vxUHxP484tis3kycSd
HV9GpwWalSTBti09ym00/mFaMLBDFpqsz5dTbeSumAxoaurSGtGjtTNpElSrjmYbWrdrKfsh2eo/
38MzodwepmNGEmtiy+vcdyh54tUncmDsBHFxvg2sEHyXzIa+8XFqb6kjAtUo2dvheCS14QO8KWr4
W5SBMBhi0ECNGWjna9ebEukmrUj2cZi5vYX66WwJ7GPB2hlfy08R3EqFVt9JbZEn+7AHK616L2lp
0IS1QMqSIgzYiWIw/oUdnitS1kM8yU6X7Gf70BcYozWYAgkLB4oBsA3UQZCuQqrrXIIzxFnUFW2y
b+SHRD2MU3kTqwdNzgT5TbYe/LbDNaA1yUYXva3yd2Ob2goBCnivx3O/i1Kt9vpSr9Y1uhXzynok
TpseZbs+jiQVPcEUTSCcW8bZTpRpas0ExI2tYq6NjUndeXDDiLjaW05r11LWeo+BuJVn5b8RfLK+
vp+as487cSTdLNdSP0Dz1v7qDA/EeOqc98vOaskYT0Vwm5hoYRtntYFja77p+Y00YsSbSI0lQzmV
wb7hVA1VG/t41JJ9CpQ8LYLaeExy2XXS18u6LMpB+IxGSA39ifxjQq96O5VjA0HUN3N6GYdAr+9k
+Z/fvjZ4pcBVywZhQsy5MmahSLE2W7irqAOmvTa5MRtAYdsm1bxk0kXdeYs6nYjjjX/STaKzO1iz
NjqrxSjWVSay8mUhDPKGtKyKCU3nOlmpLuW1CsdqxZnbRpVvdrusRopdFZnC0t0IVkYUeoAvZVkn
7jwpNAzrnuCamFGrfMwljHrNjqDibXU3bq96orkVkHYl/K4VRGnkUqoL3NZCnHb2BdyhmnS97hsL
X9AosYugHmNIPDPpfX1qMNLmnwEaWCiAeT0gOQQzpIZ+Ee46cWpV6RQmTHKo2yeWG0r3wjzoooM8
EcJdKMVUpaFiwRFPEZIS+ArUXelou4086H6jOOhZr7XZb2g6rsuwagUnggcMfygJHjTkyOGrkEjk
5M95bEty3zAf0rmSdF0PCY7CgeTfElyiTvNo3SvlFlGRn0/pP0N1/CUb3SiYAwtQMtDS56bbyyaS
b3Gf7B9oCRRXUoIAPPbK9MqatJVm/cY7DUX2X+I4d1kSEuVZA3HyhPqedcyat5k8XHZjSy75VAbn
LiNdmix1goxq2JXlS9IfqSFYtaUzcCqCO/C2FMd1PTARvq4eCjWopY1N31pFcNYWQ1FAVLA7H8Vd
Vgs7df1hqAyaTWGabdx7CIndMrqJKvRp9dKPPq72cjGHXjFsuzQVQT2ZI+bDBhgjnrpgIkYExNbg
5NapxkxTShY25FWkbc0ZJCPO2E9+olQ2GsaywY3CGl2ubajstaYd12aeR4J1Xgwf8K4B9y8r++Hp
cf4RRMqSWlZk6K8eS5OWq6a3XHSTfM+T5qBhAzRp3rK0oVbJQSath3GbFLKghrVoUCcfwd0hctc0
UaJPyb5WDk7TYO7oUVjGYo7s02oDeohOLfbysTgZttGmQ9aVCNIaJfWK0DG3hhkVQZ/NxjatenCB
UHolG5X+evm0LJoyWrTQicloP3kHYI56XoLPItl3VSbvlEFfE0WZPbswB9+KDDCZ1RPdXpa5vK2G
YuARAq8OpP35tvYVHUjW1/C4hnToMYV32KhaUHbdSgHyCPnI3n4IU4wYUdALo8vB8HT5AxZXG0QP
bLY6wnue4amJYxSQYrxSpLz6huCUpLeT1bt5mxyH5DXLBGvMTumnzT0Rx3mksbPD3hzYi4WEB6vT
MaBQFXiKRRs9EcF7JJKYZjNCI7l8mKvam+WDZtbu5WVjv+STHugJQw8r7mUwcp1v2xxiniF1KgjJ
dzMFVWe2Q7Y5zgUX4qJJglRPkwEHQdsS53kGZbbr0IRJTjYo9Z3Ys4znzCh8JRGfu0WVLFCoMKpT
IKI4S8Qk9IZmE2SRyfYwU83ryvdKpYExilzZ4g4B9oYBCuhVAIz8fPGcMau6qoUrLzNwCYc/YrpS
+5VtXM1Z6G0dG92YzlXSFa5ueiHCObMYViP9cXkHRR/B7WDRWbhMFBw8Ql7iJvG6ZDcn3y/LWLR2
uGr2QkebPF+JTU2Mvkhy+OY4w9gL6xiCK+6yBL6j5a+o5UQEt5b9ZJFmCgdkiEjoqYBcpbVL2usy
2bJCRo+GxalEm758Q4x8bWi9H5edG2E9U1OwrSJluQWNCj1LE4zC3ndq7Znhc1SJDt2ir/qlK9/g
YWmkSssWy1mAX8S8ifIwiON5lQ2T5zw0cyRwJCJx3EWU25ik2CUQ5yDuNezNRBQvrr9G8cqqVuEs
sJVle/xpKx/sRCdBRhSms1E3yLIYwJM1jZ+3iluJOI0XhaDdEjAbh1XrOWvBC8PSYhkq2UXrpuE7
6sDC+3vRj5zI4OygRivQlJmwyCl9UfLUyyAqznM3HFqB8Qu04UMiqufonO9HvACt+zzWgqL9rqR5
cPmECdThUbFK2OjNmECdYjY2tVruUBoCjMIvypfLghbPz69149NsdlH0ldZBG5COj25ivqVJIzpB
ohXTzj3vPEtObGUUt33Sv7e9NW9n0/hWTFopiJmXVw0wa0TL7D3HGYFM9DbXJwjKlWw9gp5Oyt+p
PO27RCBoWaOfgngb0KIidvQIq2bV5lWuvdnUDqTG/i1LQ+yNGbYMuc6pU2b1OMgGgu9+eJEVGmB3
qknURLd42YNq/G8hHy+gEw9QdSOmOasQMkWGBSyaZrlAB6JBWjGCJkuUKztSRNjgRR/nIO/KUE8M
hHhuEJWMSaWqMuNVUb6nmeaaw0ZP3gbZa8zVVMjbyya+tFkGOGOAckTHJ2LOc2lFR3riTA7KCXEh
r+tS0v0qJOO6TctMIEpZWk2gUdDxLAP6/Ikvru3TpteVMAEkad60juLauJrSLGhjMBRVa6dbsUfk
mLZBOlDfmo+G1d92vb5r5c5LJTl1546uL+u/dCrQVaUBaIZxNmClOtdftYfZKVN8U4IBOgjllOK9
6CR36gU+a8mVYPwvED8onqJvkHPzI6FVN9kZ2WfRDY3eUQS7rMeS1Zz+fk4PEodICkk52ZcFkD2g
TVJSN40eK9p7DUKMIvUvy1t8/JsmwKzoMcUbiU8rxqmh13PHFHLGetXUqb6aU6DKyVRam6hSU4Ck
ncirzdRxq2jKv1GH6IKPWDJehm8DNAxZx893p5V2pWFCaSV6UCPZQ1FKMh8uK7q0caaNZk/Gg4tR
OtxxTIu572ZMsN0XWX7f4rWPbv1aRPywdDLw+aaG/lQLyGH2ESd+pk5qSktakH3dFrrXyzH4x4EG
8oeqem2rATc2uNR+I5ZCSRaUfyjOIsHIFvdEJvLCDZVLSvZUPkTt/WBkXlo+KWHu5fmBYnzE5XVk
Bsg/z8BnA3wCXjMgGeIOQJI5KLXEPdnbxHqoNFftn4i6mYpNMoVfleorHoQC61iUaCILjR55hUVX
5wqWmpxkUmaS/dAGCHxKG/wgJu28Uo+QsbXcqJ6+1Ya9uqznx1PpXFEd48RxJkBMy5KJ3KOtNaq8
iqcIhYpXa6VjLk1+hUEp/ffwDRmaSfGcaV/TNRiNBnk3pLvZbL0Y8JZImI7/bLn4kI9WJrS6s/z/
uf4jQItZFdXx3qH7XvaVQmBAC6lhCED7lomeazy7+fwfjeUa7XiAMKYjHhZd4s8bqQm/mrQGVPt+
nN5oUXljU3uaFH6hvSmwqM8uD+KRFMZTnzEbfvS2nRhwXVkmjec23uOucaO0cUdU5Ael8bqg059Q
+hLI+3xIQWiHKx7+G2wweCifr2dmVUUD0H68r63WS4ZnDAH0hvE1M1dxLqJjWZKFgYkADaEajquZ
8zpZJeVxGQEGog1VoOa3851kzYBCu7n+j/OHOmjjgAwFLA1ErhrnBpw+tsDTgQBA0t9Tgvgm2ylp
IjCVz0cRzWvwngBMsKlQfMSeK52UzDkSQF2CykV+X0/Ec16o+SIVb+qjI2rPX0jhMXkYVcHA1igs
c1vVxPY02hSZBCmWNpY9ueWMkaxWtWuTHUnDg9MbQVvZm3DsVqpc+tVgeAiLBQazdEDOPoNbWwlI
laRAf81eMbNVFSreUBnbLLbWtjI8aID6RtP73D1L2yzpXFGmY+F4nAnn3F+Tq5PRohloX44ZKlOS
r4WPerhS061dOogqfwj8HvNrnN9Dmxe4g9BLCkZl3t1acmiXBnubm860VTuM4JafKXmgGeg8stbT
tCfaY0KvJro7PwcBOJQgGUVmGmVh+6Pj+cQNhLmsRE6Zwc2ZqWs7YKprepTrRSa8kNZBwQFgR9aQ
gPwiH5cjdE4MmgHtPtMf8jqW/SqmXqpj1KGuuDR3742tuZ6HDfheylZQaVxwB3CzSL6DDBmVuI9v
O9ERDkKuaZQg72G9KlPrZuSuad4c8pWQV8E2Ms/CbeOZKM5s9NlSKhQ2YDZp67ZfYmOTlFcEBNnf
u+YmNnQX/+gO8iFrgeAF+zkTzNbgREfb6nVbGiG4Hl8IfSuNL0mOyTLRjTWvdXMX2quyfPwNmayw
iPZEdOd8ogWOwgbLPcFPxNleH97k+iV9a2XNi9Les7s73Y5WuSRKXyyUyQFP1EG1ZaOrigWWnKZp
O6sRSxDmc+8Rcie1j0WjBngJac5ro3illHlUvoqr+Kuq5uvYuQnpJMDdsG3kt/nkG3ikQ1gqTU8n
PNKnJmDZ5dB2wCM/e2pxvLzGS8cT71gk5k0b55R/p09tOBOZCRokSfEaCfyJoQWAiKmRUnDLLB5R
vElkRlGBC9rkQi8atnOcKzTZR1Pp6Vq3yarrKEcpd1Preurq9oOiYwqAFfoWaNhZlVDN0n1M5qBR
w/vf0fvXt3CpSgcdUuxlDXeopPdOZftjYa3s8e2ylIWLFfH0LylcnIDJRUTrS0gpkMeuCscNnZfU
alw0H7tzn7skTjxhDn1RKHoY0ZcFGN2nIcRtBVZbmjlwEbOyaey11jt+15m+rTdvxPZnXfNIL28u
a7pksIyW3EDnF7rpdE5TtZQiux6RFlGlbN3F6qavj9qIlICoQr8QNuMN9kuQdn46y2LoTTlWkFjK
0I8xVDq4ujUQz/6GOgoct81IyzR+YnE+GUMf9hI2Dom0AHC+al0a1ruOk75S2sgWRHmLSiFYBn3M
B0MQdzK62bDHutTRRUUBx5mPtOz931CI9SEy+gR0fHD7M2lG1HTsijLnDZlXdfa1KomrgJDospyF
xAOqNieCuP3pqVTMkwRBSmzsrTwO6lj1yDRsUWfxlXYw3WSeVrJDXpF2eLosfNEIT2SzZT65o9K+
BZaTyc5rx9OMgyKXgRTthCnUxe3CuwopKdSBUfg+l2NX6BUMDXTOIJ7y0Kyj5XNwWZOF6JDRfqgm
ezwB6sa5Jy1rxgwNKeh8UAsfRdIQQaKpfMu6ZFWh/mtNgut96RpAL4cCA8F/0B59rpGW1Sm4W9A5
QMCZYgJ4u+lEhbfFzTkRwamUOwUKmwAq70FMdbAJ3ZXx21Q/qqS5ubx2Il04U6eSNhD0iyZ72t2Q
AbMho8xVqYgZT6QOZ+eagRlaUomWg/G9xFpZ1hF9I3P1clkXFlXxccDpvnAWXSGqnroZukxq46ZZ
HdTTVTp9mUjvVURgc4vrhhko4N0DZgiR9LkNAF3VGBF7BbZKhZBZYW8Sx3gOi9r4ncviRBJnCn2K
WeCdjHNay9TX6weFaodW9qeoEYQci8cI/amAQTlsKC37+YlDUIAYnWYC8ISlt/P1WITyOqf2dWcp
b01rJesip99NeS4Fp2lx107EchFkk1eKU6TYtbxLPKrtUtSy7zqCkp5exu+XLWTRDkFSwoauItf6
ScVWzfW4BwjBkjvMHo7QK1IW4W2hG2j9j8kk8O+Lrs9BOsJCLuKz62tnmeq1AXGZhVyrUaa4g9HC
9xumiMw1RmOASgF8DtwRTlI7H2yGSEmVXWc0aE89mKVoMNSSvZ8K4U4wBshWVlVlf+EJcX477fi/
uA+XbIF1TiDVhxwOxh2emyCJer2jxYT70HHKTUFqzB1WsuesIZjxkDkEeF+F+lEzY6Ks05tBqKay
P4RS7BcYVhgMc4oRDZmpbZQ4cRAwztEOXMii9o6F1jFGqv/rM7kVBzmj+Rc8p8FAOXMEIqILpggU
EpqxsfVdH15pTurhHdYJs09LJnUqmtuHsKrRvuAgE9JaWn2rDHXtGhIRjcZe3geAtsBObaNFjP38
xBVoRiZryYxkD+KRKyAA7aDRi8Ayhhyppvhan5P15YO5bF6/BPK+pw4zx0lQQmsDdHbbdFXcXxaw
GGqx+BQ0i2C+/pRaGSlKdhFFzG1UlRNUvVT6+SiXrlSMaZCqTerWfVR4hY1HXdWV1VNjlKIs86KW
8ASIunTmFbhlzcho9nGo4lZXntE7iSkubpx+FyjKzgh/CyJdj/5MsLcgzcL5U8UpTbnQcFITVV5Z
oSdTiriOHlGXCYauWknNc65RxEl9YKvt9rL0pTvkRDjP51tEIDpRwxTCLV9Wd7XW+hLyDsUz8AxR
+4+L8ziGmBaMwZyM24CvNOWypNrjDGEEyNi5bq6Z2+ujRpBeWDwMJ2LYrp4chs4YCfj+4F+J/ppN
ku06cepXaeq3NH4jyuryCrLt+bR9J9LYFXYiTZrALGiNuDP0elylarJSlauW9hsi35XagwGyXVE4
u+hSTiRyVhkOFC5Agn5TmPuKWrpzInroiERwx9tREswV1CGiGNaN7U2ii3bxYBl4EYIZAhw4Mq+C
Yg9gzob7QG2sJt8J2Yk7QhbNAElhUweKCol47lzh+kn7hsInzphCm77cFbZft3eTiHVi8XLBSwmA
cJYG/gSZ7QGjyGIZGbWM9FddWXokv5tNAHY7080s3bW1EXQKMVIUSb+muS1KDi+tJar6qN5i0jKq
m5yeCkbhJOWI17yhvmdAIqGIggmqgshowU/gt2OrELWgrsYnujUtT+SihJBmQElNa92qX2dE85Ea
8Uuw9o+FwDEtHCsIRI8p0Ci4AXhSTcBGqBUqqEoDMemRkFzrMu5tVQ4i6jwYRrLr5V1nicq2C/Em
QNe4bECXpDqYAHN+mBvJbOrerMm+cZC7M03prk3SQyfVGGcoWyKO+oWdgzNU0MOD+BYRNbdzpZ6C
EH9KP3AZGUqUlXIY7eNl97RwCk5l8A7eIAWaAEJC9h0KlFQPd6mFYenTYewfmsT2LwtbVIjVKcCX
C8ptnhus0+1stqWK7KXO06ODbL+0ImKPRUM8EcGFcuGIKE+LBrLX5w+oQN65taHHKzWUs1Upjy9S
DfJtazLf/rlqUAuDnlHVwxx1zjJKPHZkJxvJ3hntQxR2V0hWD9M/xswihMZIK6wcSzXK3F3Smhg1
7EQQYqlA6byVlqiDfGn10FwACBBjPAUv4rl9OxbtWkxiIvtI2eoj+Hikcs9e9ulDWjduVjWCU3xZ
Hspz5/KQFau1hlpQiK6koSncTJa/TQa42AfFLewg00RtjUv2/ktDzEs4l9hqRYg3I4AXSQbmnGyl
2lt1kzS5r5Nvly1iyVecSuIssdBRTpBlnew158WwDmYSDHXsouPm/08M94CYlNZATyuWkMXZYNVI
ViaQs0V4c1nM0tE91YZFBCdhDBk0o7NCDfY9oyRtha3X2vpG7vP3y3KWrkvUEFFIROMS0nF8KXNO
DSctpBDImAIILSt/UjV1K4/NF1J2r/WwGuS35s2IkRKcS3kWLOaiPQLZAAwq6NBkHofahEMTtpoE
pJoNkF9bFb6pFOiRJ5lbWWhWm8Hh9HpZYYFIHpEKQq9wHnOIHBXlOusRixRVoBAwebTtVs+qII7K
3/D5DL/xt5Y84mHu9aIa1DTdpybxqtiMVk2ugad9VCS3iTPMlhpSgchF80E0x97Z4LLhAV3VnLVa
w5Dkahb0KLMTZA1bU1BIWBSCHmzWHIUWX56Wb5LaCo0qqI7oPSjn13F/L6wYLu4Wnp2s/wmESfyw
1KyKSTbIePElo+qlFM1l8vewwqsTsEZ1o4rm3i5qdCKOc/iOVMugU9CQzVW2hY5OQdMOUIL/etkE
l8/ciRgu3E6lMi6KGlpVCTlG9ejO1c6eD0qyGtQ2kEPVzbVtmj1Vv5EmYPPCgXDFlYnQlLtv7C4P
22Qygb1Bmtoqd03WgBFqfVm9hccKLmVZZp1KuDotzkNaCEaSLocQYij7tMmuBl3Ev7u0TwxQh2Sr
gxkXvFmYajwi6wIRKboXaPGiO/cgzLusxqIMECgB848vdviItzDysjeSBBFvt5PQ6ZfTxiVIil+W
ws80gFl/AI5/iuFswZyyMMrLDtdWHDVbKTNydwK+a9P18RQ0SYU5HlpnHWUJRIe1nptfiZod23F8
skYrdqVontalEoGRXLdLP6ZJ7cpzP2MEtZx4WWM/2maEVvsS3fWtFjnbmiRoH0yyeG1NXb/vgKgH
oybeJ0PUiphJlm5kYKl/qsYO98kdZkcDeHjMCHdYcyy0OZgwuFDJd4ZkCMKa5a2yMBIDhA1oSuXM
Oqw0sN0g/7yfCfGsrAsQuSeW6LLiGdj/2iq01+L9Cv7qT9lvLZzxHosAczayFeDOO0fDNFs9Z50t
ZkBV8v9I+67muHUmyl+EKubwSnIiR9mSwwvLQSYJMGfy1++Bdvd6BkINS/rqXj+5PE0AjQbQffqc
Zy170gyOegaaq3lILPqi0tofrHu9+NXTJIDE2KEdb13lkDsPANVvFe05JppvFpsuuyXgOYM+e7q9
7mESqD08DJdY1MnRvACqm8tlyCloLJQErwCrCumYP6QD0L1LeTATGijzcpppctPlwIgXdeJ6Q7Js
jBJyp23rlXYaQMnnOKfaJqpnxb/+ZdJl+/dhIkSD6RatWhOQbauf/IlWXnpsjWj/vxkRLqDuRF09
04HZbrPUJy/19Fo4KwkuacBDZzLQ2pyuSHwm1PVcw18a3OKnRwpafEX5eX0Msks0CPD/MyDEiJIO
ZdFSPIMn51AMx3E6gm0hu6XdiqtIN+yZHWHDJm3dziTFQMYsAMUq3FjTnlj8cn00sjP9fDSCPzaq
48KZEPE089YmwQT0NQhBG+KiOvEHHnjdmnTuAJ/lqCP4v5iKT8fUyRh/1OvRnQIkEEEMQgOX6W4a
3DCv25IlyXXtzJgwgf3iMNus4dG4duna4o82enWnHCiux7YNaKOGSCgM+ITrdvmMCTnPC7PCjJYR
UctlRHKmSTYOKDMNXJ69apl8NbG9Vnd9a1K9Xq3XcPzSDYwOa/g855UVlUWpbaaD0cAv3fgnykno
/H8u85VjWLp+ZzaEh9DcoptlNuEtg33MOhZ5TEXnfzbs2yhFtnWNYlh6N0MjhA2aUrz6VfHYd5vc
MMsJvQlaNFm+WiXHxfHV5WeEjuscBCtxt6ty8gLS3KKhz9fXUT6f/2wL+zwZSFNWNtowCB4meClk
5a4HkvWhYEu+BpWVz+s/W4KrFkudD9OIcY7ZfTS3+85ofaCOvMp5ddPPZNaQf8KFEB1PqLQKeQd4
z1yCd5qecrv6qpJ0E5n2HyhhBNfnTzqmMzNCrF96EAzmo4pYr/Re1zn+nP+0GhqMYKZHXfG6Meli
nRnTLo9VQ03KphyR+Qors/a1CizKyrRSoZEHFPRUg0cJLAPv+jasvo67pEFLWqU33mxmd1VkhlV+
HMryQNhyWxXHyvXzX9eHJt8EDid84xSi7zD6U68Udr7AbB21QUltP6+ewbHVDV+mKvP0ofR0lAB3
S70GhZMepahEAXOHdyUINi8nleACQ5cFNzlNzW3fTqfpMEZKu7s+vjUr/Bw8u5hGKpqdG41bAV+t
T+xqDiKG0HLditRBgAQBGRTSGxCCuLQCPGafTQ0OAxuctf3G5WTTywoYfM2GsIs75Lssq4UNPTo6
4081YGyt71V6KTgbhnC4GDV6B/IJ7yCdJhpP/5v+kik42+bEn9D2tDJrcnMg0kKlGdldERDN+slM
9BkjUmx/0v+aICrrvtAiX3EB2cTxRDzUlVHTRo71cnG0mOpM01rc5e3fZQvUQ3RX12t3D5mfnRsR
/Gy2DCg4jzgfs24B6uIwJ8bmuo/J8OPIsYCYEblwTJaIyCHpRDIy4nrTtEd0P09x4FAWoGAYGHj2
zf6U3aj5nihQVI0f8+K2iJqVBZPOJDoh8EhGngn6rZczaWRu53Y5FozkzgG95L7eVzeknPfXRyqL
7Wig+8+MkFWY2TIkzQIzBvYRCPnBstYbm94ygyK1gsVkz9ftSddOhaojdFVUwJuFnVWylE12h3eD
ZW5B5+Yoa6Gdf7B4adPPDAj7qo6zNMsnGOiHKmjsG3ecvao+ImkH6r8BfJOJ40HePNaLgEygP//S
r2kbyFfuvyGKtSi9WiDIVPAvaG7Rl4/jeCTFp7zjnw3hSE6pUg3FDBtO8dI35nbJXd+hH+cVNtBm
CUwaaDMgdC/Wr5nZFvq48ItoWu2j2AmqSd1/Bg1+YUVwiUEbiMk6PKSdSP+VxJbjJ5W6BNf9Tr4o
/4YiuAUFAUgR8fZfpJ3SWjs65u8uKlY2k9TIG0gM7IxoihXuY85Q09JRcNEsrRrUHz0o9NoBbJML
Ifn2+nik+xZN9ainAguO9sLL8FCpUKGKKUwlqrWxv5GZeVO5N8d4Y3xqVABcYVMZ0AkSu86ypDSR
P1t4jVrxi/gHR2S3+UrSW3Y+cVTX/zcinOq60UFYTcFV1tVSy1OXke6Scba3upEX4AbT14Cysh5i
HU3LYFtE/gYtAjxQnV1WjCSvlq5BJWhpm6PWLr6lKrtZBctUWWyWwT3Y8xBoP43B3U6p+weNGre2
GZ8ser8wetQhmQiUEmd4+cS6nn0Wd7Gzz0ptp0GqScFmsIiKxGhHfXT2JFuiMmhZuwZKOemYfyJj
BOwZ+K7RpYpeX2EuzKxtZ7N2cQgoeIWhkOg+W/Na/lq6Oc6MCCMD3qDWFtfBYwUpPmbvGiP2nVV2
HKkfAWegILMMin4xZI1xoeS46bJTqTkB2B8jBVxo7uwvw4rDyofzz5AQtfCUVGg7wFDlToEWu3vL
YEH2CQpjhOCz8QhxKyrRmjQTQt9S8mwwjordeWVeroRH/rXvTs1/Zt4eTGduZ7SUcOAL2BEibYtr
3T3a5l2a+n13w5sU0fOxck7Lpg+0kuB7AFsBWlkFb8gjRhXCsN8T5XZ6VHNM3cpOWrMg3BKrcUzq
RUHYSsanZHmdh5s+XctdS20AZYBqicslyISopZUVc0CojetuQfdJaezRZ03N5BOLA2wmmq35xR1Z
lMuYQIjdxj2j7JS2EAGfpg0DxAAZf5UUPqkXj9KVxZEdLqaOByrvxbXBeXJpUEe3r75EHUP/T596
RT9Hf+IltX2nHhy/ciEtoEXqWkSWuSBwXdAj4e04eKZcGjXHopkKKL6fomHc8s7QJNo2zgBSCQQJ
tx7jvaKv+Yh0oGc2hUt2NGWuM4w5OxnGt6rY4gDfkRcz8dOm2l2P69KUA2YSZQ506aOPQbgbzGU0
VQVYPk9zM6O7V40B7J1v+l6Fwp8PkFbiaRBUaugvwLhXwrt8Zv+ZFmZ2qEet1JeRnfoaqHAUhctd
1enZYXEZdLfYpGyQONikjForGXzZ9sDlhOcwwdmE3u7LJS0y9OBqpckgpMC+TsU8H4yZfUtnK14J
xrKoj7Y7FzwrlgrIgxhNRg1UkTyTnwNQ0QLwVTc3bRqjNvf8iWU8tyRElblOnDJLcVnVx2pTRnjE
QFKZlVvzV6tb4VC95KMbtM6fFbNrAxR2JImAJGUcMtWUXpFmmzoFrGjKXwEJYxHSRvawZUrmGTOq
kNH4rc93dDqW48+lHG7HNV+W7ZrzORDikTbja3IDd+lSvUm6sKgI0NxPU3wEPnXFdbmHiOcSdEDQ
zISyOuqDggf1dpzbSYl0qtVUAfStprzaXp9amY+eWxBcJ0VpDGQysADO0aBn9gaus/rEke5+3gcI
UBoACu/EnJTIxt0tnXCHTsxdhmbwUkHjEu52URSM0EMo9Unzur4PSbbWsi1drTPTwmo5jZqW0YKX
QpNtVcTvePLcvAFze+eP1io1Dw9j7xfs30CF+4pj5yau8ri/Ju4z8Ku+FafbrmXQLtSUXWvsxgm0
la5y11Gyct5LtwiaLVE5Ra8vAIaXwaZKoRrDGgDVoE9TNc2dXezMpNyAvXnFkNQnzwzxDMTZXUmN
qK3FJseQxT+d6G8cr8QY+UBcUDGDPRWVd8Ej6czcKZuRbje0cjNlCwTr1N1SbAnQ95/wfdzAwBjF
2eIsYcoSvWUoGWLKiHsTOcBigFzf+nHdhtT9zmwIs2UaFJdkjsXscsXnxWLHSTZp62xq3QyatTYT
6dzh6oISE1rOgJK6XJtFc4t2ADvsyaBPnRLo+g8KOpqVBeI+/M7Hz4wI04ZHh5VUBC8ZOAABDTmY
kDULFA+vqIDuiU69bForK0kTkkDdc/Q7mmhUEW1AoyJpRj1CUmn6Mpr3RG8CTkUOgPdWX6gHzpgJ
sn52tTFL3faTzs+LelOB8PRY5WtKUNINwPVBgKyFQo4iLGk1jz3rGZ6LVEl2rdJ4rarurnuNdB3P
TAhxPyJUZV2L4aagne+W9KZ8C5bgKHTWaiNSB8WrF5xwePri3XjpMuCzTkZrwkNOb2+0xAlAY+/V
1uJnKfVWqe6kxoAfRIsBDjNwE1wac51+IF0FY02bvEzWsTOaLYn7HQFlUAUZnOuzyH/tnaO+0fbA
J0HWIcyijmtBx9AWhBzyQ2QzvymOGYTrrhuRegPICICEBygSPTmXQ2rGqmWmnTI0ypIfJrXnewWU
AXfXjcj8AUAhNH6gowpE9cIhhk7w2mR6xU7KUng0v0GjZgdsFVoyin7FlGyJQNoH+Ltlc+JTwR9G
M68IHWt2stVAWfRdkSWBk83HCmkviHRtrw9MtkTn1oRY0rpLVFGKV49xVKHk8OMz/DtItSOF61hA
3EHo+3J5CmWOCWr7KJZkJ/BIewmIPu32aw1sG4gIt6rTeFP12rK1iCUf2D+7woq5dTaYRY8gOSmW
l5dQNKeuPxRrLziZ99nIIaBWAw4H0EZdDq8ZSNmZMWJRkd816V37cVFR5FjPfl/YQkOW5VB4RiAC
QKgdwSNYf03yP9lCg0/4AVrxwaIIfgVwYV6OA1rVAKOneOODwbBizQbtTYm7pmwnde1/RkTZhSFB
+UWrsVVZgcosQEHZk8qsFv0Rx7FbU83QpB5wZk3YSFFejGM/81iHvllUQBIT7Nuxr36v2p1Vaqd5
ce4y5cnKFj8eH5IOUMq2PqALdkm0II1/5M1D3h8A9XFVXBwe0RTb8+TXVJuPn5h7ZKJMoOVxUIoR
zBlbI7V6AMmVJgo6two4rLuYV4ANslsDsDz/WRGmIy3UyGoNrHCR+S75oVlkY3Z/IN8LyZ8DHqrx
GlhdutpnBoXQgkKXPaUKhtX1rwWkRAjbK+4XkwZZtaZ0Kd2FnNwYyUrAoHUhyOgAyJJpRnge7Oi3
y/ZDO/3+zBr9syCEExpNaufUSJ+MVbmpUP4H117l085MN9cNSWcNvAgWmA15ZkjYiE1tQnLKgiFw
FSd0P5r2U0lar677XdylaxAzKYqU0zD8P3Miu79SpmNsEsR/ZMWnYYSWTzilIZiEdlUzbObMj7Jf
ifbc94U/T6E7Vjc2jR8gJLEv5gkln3ZlnqUH7dn3CF6a5K2TthpSfy79ESEBzMbjGIFCbSVhI40N
aD7ABAMpAM6yy3DH0KBikaHEZnDRk1Ifm2HxxjVCBO4T4vUHIBtAwRXeRiEagSKwOy7TwgBGGL/V
ifGgp+0WNVOrDJAJ21Lg6VfuQjI6SjDvQDQU/6ErSmQVWpiD5lnwPZxiR/dHsh/yYwTxbRu19Tq0
yjIwDNDeobGp9y37+3XPlS0d735AkQ4ZBnTZX84pxEpb0iiYU3Wpj0lBtuDsH13zHu+JT9wrzy3x
Lzl7AbuM5WlCwOuWLpkHme3GuZ+Kn//baISQgnReZ1sWRuNmHXgr5jtABG9I3vsKEAQry7Y2c0Jw
KUd3zklWYNXIPVmGg1uCOCPr/UJZ07OTgt0dngAG+Qru5CKwxGwIiRVtQHiZHR8ZIRdo8I0bBQS9
e2pr/YnH+Qbwpp2b5/cz1fzcLh7srLznDHrqouzbn22fPTM6bONYRTXA3rHxezIu+1lpXQ99toeE
dIsH0C6eTcrapU46UWdfLwRHpHqTMs8RHLtxZxhJGLc3rKz9bGlXrkPyjQSVYbBRKKDBEzV4xyLO
ICGDeSrG5ZmaOkRdds38W3US3zH9lrAQuuu3Zu6ESdx56OZeCVDSkUJKGQ1YuJCZ4mbqy74aoSgC
l0CpaqdSxzoMZa6/6Ita3zbkExLOXHOTE6Cj65d3g19uKegTTRR8yNhSKMYGhtJb265A1y9on7X9
9Z0lO6zRmAjmM9D8QS+a//3Z7u2SbqrmWmWnDKQcPthTgAgbtLUksTTleW5GCEeDNaNqTzCiMrof
SLVbbKf0y6x6QrngqDjzsxM3Gysatnre3l8foex0QdclcnT8jQ2+vMsRakA64q6HuoMJ0mzEJ1Qx
12tHMg9BxgBYI3gncBFCgFoiSOa2ZYTrbdEdFrs4JKzZs75vPYDKVhJ1siXjIA+Q5KP/yxJvCSXT
29ouCB7yGnuykT7WypZ+Iqif2xBOfq0jhZWMfDwxuLenm24pgtVLsGxlXH7XcUAdhv5swUhVGxFL
oPpzSpUdclgeA6Rk9dyXztaZEeHiO4MRozcjBzFW/wuBGU8Z/l73L+nSnxnQL/0LfN40AjUAwiC5
0TOkbpqbeQDLdbH93+wIO9Wpcy03QfBxmrppm8U/KlRakrTfUpCIX7ckXRfAP9DPAe4LsABdjsgc
ob2nVFgX9JSVADGg5WC1CCJdljMbwtoDP8bmLIETQ6V+aKE9BjX366OQrgvaFuFhaEuBh12OYmg7
tOblLDvVrNw0bbfr9IeadZsYXevXLUnmC08dUOK/9Xu+EzC0yTRRKKnhyTg0PhqHuszyVkktZGS7
F1aEGQNDflwXbo841qajpyW4NRKAJgLVHCDt0msxC4c4UkDp1ZDAiLpv+hzd9JC0C82BpUGpgFjZ
NkevcYi1sgXk3wYoOUidAR91RXESEg95P/VAjIAbPIgBfaDx80i8Wo+9MnpBjduajsQePCOu/NRC
fgFNcoqXaJ+AYKDmi2cErjSAKoql39RWB8UukWWwG7LtyMZlmq+Xzx9f7nMj3PHOjsy5iJ23OsaJ
i+SmOqSQHOZ19icIeNFJCMoAtP7YkAIWzq0smVLcEQBHINQOoPcLBpOAwJXBTfrxnQIuH+Q7OAYX
7zAhgkW52TYWgSV8B8RrkyDpqy2ksU3QjH186lz0saPRwkEXn+gnbmXlnakiNQC0qldF82Nm0CCm
anDdjOTZbpybEU5jaEfpHenwbkXiHd2VnXG0C/RTLKT9jpxb6Q9pFa/EAEm0eWuT1tBPATi6LUQb
1qhxsagzVmvURm+AivK+HvZJf2ea2Zrotize4E2J7mu8mIFX5H9/5oBceaiOKeKzMT+Dc9v8slbT
kgRnsIjgAsrJ9fAi1C4NqMWQ9Sba109ZYhVeYWqmP7nN2vtYMowLK4LbKVkFNV/gF3Bn2k795DGu
aTit0QRKrWBVdJBMg+RILBZAULCGhC3NTlAnT7rlERV9p6tX7piS5AJA+f+MCHtVy5I0dyBmfapL
e9wAXfMEdg8zSGjneKlRZpuO9E5AF/rzuqPLB4fMAid750JzlwtFk74HOhXJfEWd0kCpW8jmjmNg
9x9/AGF8/+wIb+KMuHFqQaX3VFR07xYviT16bjn59rDyHJHsXBhC89pbEzUYFC4HNDY1eBubJjtB
hmYfgYAo0IxbLdP2A1FBYcuSwycmEB0qb8rWXO/h0p7u9k1iNwVYMHNtixd4QCAKmNkr7iEdFSI5
chQA7eEdeWlFLQdnnoc2Ow3R8xQZe7UdkfEp/WLa5n25MoWyLCKYlP5ZE3Yv+DwWLWsxhyM6VVDu
ib0uyzY2U24SNKDPfXQ7Or9Gan+Lu8jvlmNiAS8ENhj2Bczo4Bt5doq1aZZEx4tPEra66SZmhJRN
xtUPBry/GGSocGhy0fTr6ylLFYCWFaK66MZ/u5RfTnWitR1GW2WncibdS59n9FCPKmBZQKT5JM+L
B6dy+scCfFqbhTIaOCpw3aNBH+qhcL9d/xrp9rTA982J+1E3ElbCgsRNSRd4F3gwvxClxplnK9CG
i1fOO9n0ApvJebpM6G+J0DpDb/NWd7DiSqVvcqSLc9r6df6MgtXKAS7z5HNLfMRnRw/vdIBuGqZX
YV9J6RmGB41w3fz+iWI1Xrf/RiTcsfRlYNmkwWFoi8cOsA3JVG5W+55lQIoLM8L2L6c8Qca9RjHU
66Fj1exeq9afNU/PvPnJrrw+Cv6u8aq8dTcLmegLo0IwdRatW1yCaBAt2eghf9njlDCLxjOqB+hi
bAEl30VGvxug6xApO4P9zVGxZ08se5iSlcgkS8zg3o5wyzXFFFS4Lxe00kcca+mIGZgi0JUdx36z
6F45ba3urS4HcJU31NmKw8o2xrlVwY2qvsnixOmxS6nlEUB6uSz0+pOJ7693M302OMGLOmq5MVHg
RUP9YLcBCrYIgIt5VOlBa4OEPBF7w1SfDk8f3/fIA0FNDE9PINCEfR+3+dwOC9wqA7FY3IKNdVzn
zpFuRRS6gQpTAIgUX+noriWNxeBGIOpN9GbH8NJpwXIEMc1sDU4na1ZGpwkY+jgGTQUY7dJNgNrP
yWAU+ckx+k2nqQegZPbxsu2sJzCtROOwieuNWf+g3Sc8BfBSvOVALAGBVuFmleLJENtpm5+i6naM
UXsaHS9bMyKbSm6Bd5pzQIngjmaj5lZru/mpsa0//ah8gQbkdsq1LxXwWxP0mK67B9/gF26JuAb0
FnjDUI8C142w5+YJNwRC4ykEuyZKlkRRtwnuv60axrqxi9tpZQ5l9jA0HDJcOBTiNZeL5+SQDZ3G
aQy13i1/F3ba+AhQcQAlOrodCvMnylfOvqToe7o+0Pdug5GCLB4PInRoQ1tDGKlSW9HUKOMYdj16
pXIzYY8Ts76mxuLuC8buFL3+03eKdtILOpwSqAwdXL3QPnpo4SsQ2/BQ4tvlHYZyLMBN3JFkCvNe
Rz72R1GYXubWO7cKFZTgr4/53VlsK5xkz+TtrDjyxVpBM5isipmNxZ1uoVuxYYZ5A9zNPi2sFTd6
f5BwEBRQBBASxKPTEF/TWREnbLZhqvtmHMcb4tt++hw/sxvjnt6SY/Nc/mp/zY8fHh+MIp+GHAsy
xGJJXCfLlDeQ+AtngPHmsfRdh200wrw8WUOoSKYSQQd9hjibsPlFAch5aZ0eJKRzOLEBTR9HiMFx
vtiCvVwfEvdCYT+imwatAlxpEiIFwoFs56WlzrSfQ41+jetvUDK5/vuybQBmQsAvOW2NYomICJdT
FOjMmcOySbfEfqHQBgV+zadlcXIy6MEUuHhXtr9o34DC3l23LhsdQL38AooMjy02DOlKv2Rl6k4h
HvvgV4lzwEGzeo3dWrJWFuCfnKKQ5yREsuRuUtOGdUAltIq5sTrloUmVm7JtqNcgdXV9RJJ4BuIY
5MXgGioXWbqMZ5q2gFmljTGdVjUE3QAl26Ea0RFZavmv1E6VE0hWUB3N2w/LWIBfEklxPCwMFZtb
BN4mi53Oc25OYQUts0TtuDvWH6Z85EbAmICoheyLLib+FJ2UaqYlc6iALqOtTR9GNG0lcyBdL9BM
47WNw0gRjcyQa9FZn85hn70y1nkqHifu6Dub60v17mTFWIBQ1h3jDYUgqgmUWmw0PURhwsz6bZOt
iapYlh0NF8jvYQ0+w68CwjbmrIv85Qcvh19cuoWpky5Ku3QJUVjY5VX8ZVjy46z/pYrma5qvNs+9
NT1cHx8/Ot/ZNAFDRWkRWCCR+WoaC1LjUxCCLepFxkPhZAFyJSsOL5tFhFtOl43GwnckoC5AN0mZ
2nNYASDDyKZq9ddsrm77yg7HrFhZM0nAeCsrQmKYU4KKV65SMZqGNcsSFmnfvDp51g8ecHnOxw8S
EICDngPs42gJEPGH7ZRZJTXMOUyT1ggqy0XM0E39bmCI9qXaaSu9B7KowRnO8QcVAtS7L91D74zR
jWx9CdUi3ytVqCfk99B4jc22bb1sQTm8cvuR+CPuAnh+vJEKoQ3l0mBLexei34kSLma3SdRlUzBA
x/QXq93l2mYyAlSnVkxKdjVMAuZkoGMEIUow2fW0JeAihJZlnWw7N9+QCYyDr3q9MpcShwTFKJqq
wRWCi4AlbLV5sZFXsnoljFoV+pIzNX6UYO7eVlbi7EhmZHfKEtUrB5lscEBZoA2V66cDkH05nxVy
HIYJjsvQTL18s0SbbrfaNyRxEpRa/tkQrgKzZaZtYWtLmE4PTttvoyxkqum5kYk3ceKBfuB6/JBN
5Lk94Xkzz5nTRKWxhIN5sLOHsRs3rrazspuqy1amTxKqgILg9R3ccGxLPKELkCcV5ZzPIdBUO9IC
VZwPm2aMVtqFJauEJxSiIYe9cWuXq9RNdVfMRjWH86RSL42aB7SU0n4Iu2qt7Cgz9SaVA0YcBxdu
wSFyxpq0yAucYZXPOvZMDOicmq0WOOBmuL5Ossk7NyX4RWnPmt6rMJWZjypTPZws0bISECW+ALwe
ynAmVglYeWE4Jp5vSkenObT60lONO+N3P6DCD7q4tXyhJMIjtKNgwMmrcVwKoRA8pNByZAi9YHX1
CKCl2vJ6fb7e55XwZMTlDN38OLTgCkLKm0AxVJ0MFYOJq4cyvY/iPdq4K+XQjP+XND61j0z5ct2q
bJXQFIXYx2UJcVG79D34JAQSEg1HiklmDxLoe11nqRfH/cePffQXo0yB9QKFlvgIojrV49HG6OAO
cVSDdRIveXetCV4+iSZM8Mcr7AjRwbHGZrYI1gnSnsFM/rLo57hN7wq/Pwzkdl7DffDpES4zIBTg
XMJIveLNLm7dGJlAm2RLCNrnIFYAVs09AnIOqh2beT4mOtlcXy/JBuaED1wXDj1XmojJjZRySbK2
WkID0umQmy6f0wRYhgio/G21aL+vW3uvUo+ud0DcHPTe4t7xjg7E1eLE7qd2CevaGI+6DTXbCVVD
32bjuK/QMgWxEFp7KeTsQ5ZO+l5X0uLOsjOr8dLZ7UKWL2tyW5KtiNI7LkHo5gMFhiVsRU2FlJLW
dbhs9YmCOyqobYe6WutSlWwMWOEehLCCP8LGQDmgiOO6X8LxqDzMf9ZY+GTriCsciAGgIIjnBP/7
s6pApzixoZQjrlbUhY4gA59gpqC9o2MHfSpXNrkkTLqcDRVPTSwOspGXxkiPCGLZM2bMmryoLYJh
BukaToB2Cfrl14rP8F8T98S5Ne3S2tj0GkiHBrjo0f5Wv0xgwNg6wfzN6f3yoK1Zk1wZMTbO5AUB
OGhFCBs+mmq4bouJbOwurDRlj8bBfR1ZX+b+d5bdmdEzmo1uIFhmL0FdhbWy0UADUOe468V+bj7m
SqLsU/3DSq/YOMhY2oBQciIrR3DSZLEWNNLCfXT90dBu6Eg9Y7mlH6fEtFVc7njvJRr8QXkrLG3s
gIJJMxGArPHZcJ9slOrr7KZs/ppq90JTw3fcu8g6kujjT0cYRpWO08RDnFcR9kcMYXhOKoxVbn/V
7uDFuNU6g2+Zr82PxPQSkBde96v3Cw3sBuqUOBzBOoXs1qVbzQo46SE/g7usUtwiNKIU2mMFq1Ov
obtkPNBKHYPMnP3rZt/HAW6WA0f4+Q9s3KXZ0QWDsd0hAlrZV6LvOvdpSVei7PtDhKNSEGLBFcOL
E/wTzmJB02doK0tgAsxZ85wG86iD4eTFhQ62MpTbaA1aLB0S7hloaQRgBZwql/Z6O2uJaSAcKJmm
7UsDBV88XJIfapWugCDeF9bhnrhduJzhHfUWsczazYsx4QRZwup3URe7nPRBb7Snppu8rk4CKIxs
27hAX1USTu3t2NUP+QK2k8wv+3hA4X30jUxdWVGZI3GHxX4B9g6ecjl8hhySytnLQjX/jlYTb972
qMlq+zY+dcgvrlyD359WeM5iiwJ8ztEuYuUCJZEmYoaKGRi/Dssv/eNvlMvfF5xniWvHotDvDaPy
diR/uazbmjiYzF9QxsL/4PJEplLYAhDNsAqofSshQO9bEC1h6yX9C7HTlaTv+2MKvUaYIyBQeUuT
CEVcHOhp6XWqhFqieVTtt9AODdAIFM5xEkTuihvIdt25NeEENpDKU+cB1ig5vmqdH+u+OW8qsrse
P9bMCE+UroccIIthJgH22Nr1wMwcquZ22sXWh2/YmD7gODWeztDQdnvp181s5mbncE8raBBlVVCh
6jfNa2I0kjsht4OsGniCeClO2D/YOUWEywQCcUe3JGlPPGa5sXuc2RZPh0zpXsDws02jAHTzrPMn
ZQ3n+R6ygrBy/gn65VCnymxwe0LOgSBqWSkUenvIAs8F9EXqYEz+FG7zpE7V3cjinU7AaLRGoSvd
EjrkinEScXVKYa6jvjXGocMHKNWtA8hIaULMbqWRXmoDRMC4RiD5hjv/5SBNMmRVNyDRYY0/i+UR
vUKreXNZcMI6AsTA/QXFlksTo1J0kFpxcUsJhn3zfN3z319xsUhnPy5ssNzQ2nhx8OMdObLysUpu
Fgv9mZvrVvhMX942YQXPSU5XiMSaCBjSYlQpqzTC3bbZR6VvknAsPdr4/bi9bkh2bKDxAmvO23RN
UU5D4UKTXQVDKOfckGS5yyL2CuaAF13bR9HwBXBkG+JFK2lDqVWM6o30n+dgL1cITEBAKplUCafB
faniflNOwxacBH7laL7DNMhF2Nu8ZLvrg+U/K84qkir/mRXWjpJsYKPClLBirU+bG6LdQTj+ExEY
dSFesATUFHQzl2NLod2clGON0Nh8sex7C7TtunGHmaUU74Xm68eHhHYtVFV4RQ8nyaU1LatmOCus
ud30rSVxSKb2BMW1w3UzMq8/NyNcUws36eo6qZQwLTbm4Oc0pAXS2C/XrcjcAviAt+4JnJXikRy7
DFSkkFIL432m3mq1Z83bYRORoNjFycrFW+YLKGzgfeGiQo8k0eXEzbVhgQEPJ5ipIZ2bxJCl++ri
eLk+Ium8gQcSm5lTA4kVZbcv6hYdEUropPsZzVmDfmejwDawDydbkcPjQwHeAC97sXuvKfS87pNR
CceHvn1VOfXvTltrpJFN2bkRYdc2kR7Tph1wY0IkMhKwTWJVVPrr41OGmzXe9UiAgi9Z8OgUqM0h
KxUlnLXjPO86xY/6XdqvTJgswHKwFPItULrFbf5y+QlWv5pnXUHD6G2BmTL61p9i3x3mzXpBUnIg
cYVzyLMh9KAuw/3+7ClUTBryWhMZwgXUo2EHgRyPgtfy6frEvW0PIbzBAGcdRTjHxVYIbwzG9XGI
hrApD6ly0KOdWSDn6Wnq0Wz3Of1qgO38G4FMzRxto9xPv5TkvtqCw6Qh0Dh6XCyk+eIT2y/GRnNf
O23XWKdmuYnxj0tP2ybP9LGKvaKr9y05QlKaNIsXFStb5j1DCCpK58PgS3c2W1gCpaEzhlHnYW1/
G4ttVIJO8ORo34n60tRBRI/zq3EPMui8CFMQlWTzyXlKyTHZQ5HZYF7kG7/0Pmiz7fUZll0SLz5N
SA9Q5haRk+DTOvA+LDdjTD29DGx3U+iHBHyk30f2YOj75Hk1XElSwJezIviQMretO6ExNix/Docs
eFx28/a7cjK/Xx/im5rfFSd6+46z2beSyXbrKR5Do7hHoWsCwSLEk614z8laFm/wy+fkd+41BzsK
FsSAvvDYnVn6FpynDjNgSpJ9at8Sn8VfZycAZXY3JAGjL6Xi11bY3aUP0yE+ahsDjGhQ6hga3YM3
NUc1fyq35T2ZfG2+Mx4c9yGnz4zcTmCf9san6aVWvZTdDbcW80rNm9DBpp2U6M7NA7DDuIl/fSLe
8hPXJkK4qDr2iE8b3CFswWaQHqE/5ESqp43PnWp5DJUm2/YoEm99sl1GP4Fi8U2bl9uYPKZ0xwBq
p+XBmb6ZVXIwQjP+ptb3RRGYRuF1lYFmvSBbmG/2UAJ+puRvO8ZeCjYRujIMCeQIfgNAE+ieIJiG
0/VyN1WzQ9oJKYfw/5D2ZT1y40y2v0iAFoqSXiWlclHtVa6y/SKUXTa176KWX38Pa+5MZ6o0SfQ3
aDQaDRsZ4hYMRpxzAkJZQPrNRbejbbMci6aC0vZU6mFaQWWZGfQ+n4vxpegGCFBOs4xf/okMvZxP
XUN8gtQzQWj+BXyn5bwZ+JiM4YJZAvrS00z+wpHmRmbVW9o+tP806BjfAj9RNdoud+jOUI/O/BNN
c910NHaT6c7IsfSuAr3AfMx2kBY7iGRvHmduo0I5V/H6/UDbgy0S+iDi2kXYd/SgytQLpWNZeVp9
qPSmdmLAGZUTOrNY382Dgt1Q3Rshy3YTswG93U3TAdq9CZqnFjGyxahIVsdMu0/vDcslyiHZJXxf
ZV6k+7z6qIL4hASjZTxWg4vrwpW1bfwaiWD6ATpDsIMaC17Ul/sAvXf4aNBiDH+S44PxcP2wbDjG
y19fTUhixHhU5vj1qF+wFm1Q6PveBv2g8kQRQ9HuHL7s+rn4MRg3Xc3waIpludvPXOmXHUaBfwSp
EFttjbi00zZViyEdASSZ7xVVeYBMFxr/xg9VZp5KyHzXegvMMk5vhYLBrPtq40VRvq9052mwl+eY
z7+Rv7uNWxvNunl3y5vogGLNE5qGYlG9RDN8Bi6hEjjoeFEu4643AsMOreFpLIGCtqjHFMn53Vw2
AMBAY9QdcJ1WYWqtGrzI7XIM27QA9DH1q4Kj2LGLUPO4voafb8ov03dmauXw6lYjTcvaEZcufWpZ
Ca4uoCoVfYTqyDfDTPy8VAD3tnzVmG/5mH/nWe2XT338J+96F1IpB26r7mC8j+3JKIinm9NeLw6S
r/waS2GnCWABghzUQ79wHhm3qy5exhAtXaxgVnhQllrnF4xSv1TQuq5SojtAxXF1ZWhZo6BreE94
6ivd7LhNXmre0ikEB28YggYYj4BA+eImZiX0Lqay3CWN7cJLFsj0LBTv0p4GnU76p+vD+NpowsIw
EEyjbAX3/EW6EEQLKHE43RhW0Hq0dGg9DpAHVSrzSBa+78yjbe+n+Z0onhPfoglDYDtuqUECXZuP
NUKNMXvXG1k7lK/vL7RzAW8V3G0NVMI1jlhH9V5M7RiOdvRUOvu+etQYCYauOACN2vAwXmRdMDeW
EyZB/xQVSXTdMC7d0tSAZuxkKkxmrbekJ6hGSuLJr5E+BmUI94TnnqgrXVoAUbE0qwqg93HaGYmL
7nSTuZ/NHZcdoM3ZOzOkXxqqe2tU+hyGSgRMcbzv9TtLz72O73PUtIdTNctw3+LTVycWQ3NQqLcF
mHhdPGodZRrzCZOnWYe0Sg8ILW7NO6bedb/bV55HAZM1DPua9xWT+Y/F1S0S5XZULAwWk/SAFoa/
ATM/ohnA9cOxOZEIWYCrFfXGdZOrkhRLXcUwkh/HW5V69n13VFK3PHWSCdwczZmh1eYbGMkge6+N
oV1HbjH/dCIlSIonI+bHofjJ/31RA5N3Zk6chbPQumwmpyLWPCLFfODDXTeFPJVVaDfivUsjqxXK
YrPtKtxNYR8AY958K/bGXr1B8+qjCWCqTDFg6+K/GNPq4k8NpOKtFuaM+/iB927/i78NfnxSg+EI
2Nfwdn1rbFyHF+ZW0eyCzGttTTAHWeonSAaM95CPuG5COoOrR16uLz2OGmykD+2DobrKbggKnwbt
CXeiJfFOG++6y/USh+FsUwxdTgvLFhP4vdgPf6IfhWf8JWDFup2kECWZu3UoMetkbrIZx4qjeXZV
4E33YSk3EDgLJBMoOVafE3w2pIQPvZOoOFYDuqgnXnEoY7dc/CXUSw+TGLtxqOztQHV9i+/in5JD
LTb4F6eIBUItB/hvFPcuJ1SZkrJUIrhhkBBOeQcHjH68pYy4uL3xz8ysDrOTFkWiKJhNFi6GX/3p
K39CKoAH6FPixMybG1w18Q6SWt7h+vzKBrg64Zaia2kqrkyS7Ww0xDL39jLLDsHmZkFGGdUw6Esh
ILicxboYWNpzHc+F8ogWwDdGWOUu9dL7tnfp4FbHfKdyV3kkrSTg3T5+giqGPBmC63UvwB6iKhlk
Q+AlkYvi+nIYvjtmtbPK0M5GiL2CbFT/cBzTG0kkOYz61oUqdGsEsRG7Z60vly99V/eRieutiR9J
vu/om5XzPSlvFvXeNKA1y361xCUpRLD0Wy1B40cWDt1+bF9m8XHOD9UJGDlIVVu31hzSBCi8gDb0
FRIaJRWHFG0OvknyVI9/leXnPL5e31ZftXssgen5x8bK76V6EovWZ1OY3pj0AEm9IA/jO+pOB+hZ
PdJndzwa++s2N4clgk2IfgEmsgaHqkppsVrDsObpvdPvpmpPrMfrJracEbD3/2NiFZVZBtebAcSr
MPpGvOXQu87ddIr/k9jv3MrK6ZjQksLjI5vg8p4tJ3NpquyXHIAXum/VY9cfpHJmWwcUZQuIzCHl
T9X1e94qSttclhJsrj1HAQO8uBP9dn3qPuWl16703Ib4hjNHrtdjUUJCYgohw7GrDmyHCoZ119ya
J8drD/w0nayH5NcS0D27N47XjQv/+cU2iv4CQITuT2uUeqFmZOprjG/0JlcmP/SV7y/2+tmvr+KI
AtkljXT49dYHhvtgH5N9f8j2llfvyZMSFIEtqTdsLteZwdXh6oxitNK+wHIVIyj1zb02/YoVfofp
lZypz5m5NnOriGJqozmaOMamPAfNU/3S7dg7NI+O3LWPyyE5NX52osfmOO3zg/49vbN+RHdz2D1I
wo3Ns62DoAGOKIjb68eJnkak1zOM2ISo912umK5Wyxqebt7CoNUA8GXDFEpGlzvUBh6xNsQucYLk
W/9MTvYOOtOH5Ka9644DD67vyQ3gF7bNmbnVpW+kNKuqsga58W93cJ57HAsjSHZaWB/Gh/F7fJe/
PyONLbnwN/fOmVUx02fHcGYVFMCGBkeBflenfRxrbtZOkHWVXH8yO+LPz+xk5ZIn1BFHDqL8484w
ITTbvGSDJFkoM7M+e+pUDhWFGW4flPaZL/cLuZtlie+tdNbFWq1OHHTkQR+yKphpDkXh2/v6SBvX
LX008/C1U/dM3AVSkw/mrvGMR37STrZk3T6Za19O4qd0K4gPQJysgihqMarlPd55yAEz1/i13Mzv
9r49QMItsG7V3wjb6O/0cDJ+IChWalemL7CBKBL7VWjH/tcHrHIfVVLzdLZ7fMDj2LjlD1N38/K2
5E9AvP2hKoieALlLQsfNc39mc3Xhzl3L1aSGTSga2Mo+SXZdL3GmMhOrUw/2repUHUw0yx7oXAAE
ZhnBd/P6ORvF6qQXFpSTI1ROwslJAfu907B3JM5ETMS13bE61qQfpszpWizOfN+59NR59IPUbjci
QeWCU/8+yKTPxcn6ahE7Ee3DsfnXxNiCKZS0JtyXDSIHfS3Yc/MAiWFXihTYDOJxuv7H0uqMq1Ez
dlEHl5W9jieI4Ab6Eb2iD7UHeZLg+jyKc/xlUIi9LKAegLFYDwonnKhzPk4hREgyz7mLAvsw927z
dt3Mptc6M7MaUaJr+aynMKOmh1Z3NQRdTnYi0ih8c1ec2Vm5LS0i6bKgSXSYNsf8oZ0ZeFlvtA0Y
f2m1jyb/yTVc5PZjLy8xb26PM9OrwCHqllilA0xz3b83uLugheD38W55c5hLb6zT+EEHL/pd+cha
lUzy7ts8cP9jHDL5l5dP75hqEo3qFDK70vxGmUB3ixRDkhwQQ/jfNwsYkJdWGiiCVaQWQ2zfiK5A
32m3WK7+u0weWe5l8ne0bFgrbzgoDphMKVyV+hjd0sfOg667V+9G33Ybfzq1ri7xjdtH72wiV87R
nKssY4Pwv1BDOOr8R6HeDxpx08g1aipK55Vyb8xc5s6uHxCgXC6ntkogib5oHEc+2hmNryE6arwj
wCgIJ1Bxc8vDTV34yYsjeShsx4BnA175URbFJUEzXJyYwkN3puqvgyz/kf3JdBfpd/u5+ehKaTl1
M1WANlD/3+2Af3Q5XPSC1RsO0B2YIoBIOOxGNXyjO6b3k6F6dt669vxYOkeWv8X0lxMLbxFE4zHp
f2esfGPlt3Tid/1sHGYZe2/rdhRUbCB4hXDnOoFSRG2c5v0yhdWMTovTnteI5mTqL1sHyYTkKDh7
ELZy1kSZsR2Bztd0DD/DSL0BjWTqHW2OoD9MFShY/4F3ODe3ck1pTTjrdJizo+co/aWgC9t19745
af+MZ53viisItpgRDOTGKxtsV6XHvnz6v9lYOZ9JQRP5tDOQ7dBPTq15Tf+omzJC0ebTVhBuQGxE
FRyws8uNOYJNNvaWhidR8g16NkCaRafearyhMH27g9JR9weyXeX8XDctMG8qVELbwZ3Zj+uD3XJ8
55+xckNp3WmDVmFC66PiyZQpNlfrbIwrXzPFZppVA348O6A0+V2RvFA2U2HnH79yKSIrOk0Nfl+/
LdzH6X5CdyS3eUzftUf20nt/8T+SKGbraQkailg0JPmcL4jvNmKkTy2CzZEnheVx06jfbTuJT6k+
52xHcpPObjKqgPRpuVo8R3FNIFqRatp0zFrLOXDQk3NfIY2aQY2tsE+mWU43vekMDCC9Wobj3wgW
wFQFuB5OEGqmny1Nzh6LdmrnSj9iikgHdnA5FMrvqmnyPZrez14ZmXFoLYaMdrJpFP0/IKUJiIem
r4KjSZ/UBGQ2BP78mz6+O92xqQnC84+aPF/fvhs7TNDH8QKAUhoY5Cv3ztHTJB9zWMomg/ikiekh
1dvKQ9TuSHbbxqAItNEc0Q4bb9LPm+ZsJplRKwNRgd1FzxS1ycDnXG7QiytSbmdavFwf1kawDLAr
wCQqNDVBYxDfcmZrdloSobcxEPBcfUPmFVAr505Q8ozqTk0XH9oWkvzrRlgAihWYxkJswkDi/tIi
RzkPrHZNBZPBYUGxZI5vo6fdcYDyW4e2JvvrA9w0JyYSCWXoDqwTQnFpl9VYAj3sQPnUQJFE6ck+
U+0/zGplrnZj4cBLElwWA8x19GC9HFpiF2ilNuZaSKoImsGtF0+Ll4HATsny0vayktPW2mnQzwNg
RAVzUV2tXVPHFu0BaIeE0hIk86HvWsdPUmVnM+vUWeX3hmp//v1sCl0XzCRw5dB0vRwht5iqRoWt
htlfozD+Fn2Dfha/ITfz9z+wgyUD6EQDBf4LoTJpLTSyHbSwzL6VJPPAT+81t+saSRixcarhOvDy
RbdtDWjI1Xg0vTHLrOfQV6zi75ZTB+Ni+hAGlWzCraIu2MOg16L3gIFn6Wqpqi7rKABJWqgr9fJo
mkXvF4gBA23Spp3tcGs3T333x3ZSBcK2nB25acvEHjd2p+gMLDSw0FUKA75cu0HPJpagVhjaQNn2
GQ9yuw5sxm57R9/F2cf1Fdx6dlyYWw1ZI3FF0FBCC61U9WoUJWur8cn0Cy7UybM9xQVECfOmkgYx
2oC6181vhKOwDql/QBwBtF8zR6ZZi5oS9aWw0irXinDlLdF+dGyA1W/rep+r5CNXagkJduNA4r6G
xA3uayFdsQpKbWJ0HWZfC4syfkEj3fKt5MZRUV8qMw8MWktIU1sLihagoPcKog+Ix5cLamtlHDkc
gF3oOfllCmh/VN8kTRYUHUO7VjOSJPC3hoeYGyxfqFFAzWF1WPRs0dWKFnrIYm9RUQkFHJA1t5xB
g7i9SYEguL6GG64bJBkQbdEME7nSzx12djfRZZzsxur0cOCg43CtAccIWYAiSeKHnstaGm7O5pm1
1ej6eR5ohQp3WC2DK9SynRszTw4FoOyFLlMA2wiGoTgKyqMKVgbBdXe5dDHN9cwijQ4aA1TG8NAA
Thw9CPzrE7htBU9R7Epc8muZTDXrosHKWj3sxh7Qy4T+pWVS7K8b2YqNAd7GQIQF0azuciwgryxD
TwZMXGvz2m37dHko1XZ+wEO42+EhhXduYe5YjR7CdYSucEoFdet0Qqu6eMKlHLPGONXqQl1cLbKe
fRtSqEBTopwMoUEd8mdr4Qw7mZa20Uc9jOPFbS0d/XGcfUad46iVfpGHkVm8D8kQdu2jau/LxnLZ
8toWextpkcqSCAVs7TEoK1o2sMgU8d1q2QEPSQvFhIMA1H7o3p0CIpjVPkJneJpJTG2tPZD1tgbg
Ag7tWgQ6ZovZVbqihRBBGA4Z9pqXZ+AKX1/8LYg1RT0PB/Tzefk5/WdnNC/buuADwxYr0IuhWnRy
GKOYH8wJ05vYpfq04BnjVzZ7qyKsswlO2h485iM6fL1QQofjYI9T0M6WttNAKQwmfWFeO3LDI/hl
UFwj0GhKNC6y+1wP5jGq/C7S8p1tg9rjGAs9cLM23bJsNL8flVfTyIpjzLUI06p+74aJBNlQyPo9
b7lCG+hr0Z0RCM+1tkRjVRkfF6KHTZTGh8FWo5DUdfabxN2PsUAdi2qt7U95a0gCo03DqG4Kfi5g
OHQVYsaZY1Q9c/RwUQBAg/R1GZdB3bX3FpSEDTafqlyTvHy2dhKguCATCiomJSvHqEDrcYpJboQx
JDZdlpymDhSH6/toM1qAMAiuyM/geR3wNSaphRAvfH25n7ug2cev3Q9ngUyciyzzL2n+aCtJCOHI
fwyuXvToY6YNegSDQCy6gPNrv6BUnL/TZ3D7jXf2wAx/iNwqkIxTvG5W+WYsHkHvbrxyLHutbUnq
zNJabunhiHaHsZ/fZ7f0hpNAHVztztw7r8NDKxMx38oAodMrml4hVoBSj7Nawa4k0wQdChzSYfBA
U0vR9Gvcmeqbne6mE+g1Dp57r6mquHn6F7QtyZi37nHQDxGPAUEFKYX1BVFFCB3GSA8VxV5AASHt
W5Q31uIRdMY5FlU9Blylyw4FWuCUmdIEDbOqU8WI7ZtO81wq6FRCtT7bjUnZ3nRSouTWKwABFDRi
oFAF4TZxAs6cWOIo0KpVUiPUant5qsB42ulGb+4rY5SBMbYqsGjf+d+2gNa5tDVmM231DLYGUp/m
ht/OhRqMSnOHR1SQIqFQ66Fm5IFCZy8eG6+Vdczd8iBnH7CuQWfzXDpGzgygFHc0iT1Kjo4egTNZ
HRGW3OiVf335N+19KgqIbjrA7lwOGNQjjvs5MZAXsivI4XTfa1X1dWv5WVPIC6cL25eJFPW8sedE
PsMEMl1I4KxpBFSNJoWleKgmximb7H1kMo/M+p2zfPRv7LHpkZyfbplVh7pl+ws+pLHG/QzpYfnx
29heOO+4hBGDQMRr/fCKmBOV8YK0gCVYJOZL1Clhk1Av2eX8bh5UV6/Vk1rfM3poiydaRg/M/qlG
THJ1bAQfotcphKUgeg/qxmqXxxbrcoOMmpDQwc6C+4l28xKB4fsngwLN9VXfirtgDVpSKl7xX7lX
5TQ2Yx2J1ybeIqaGfkblvLfr7G2kJkiTICPXPqjdu1wf8FQJLYv5ZcEep7Z7SMp+p8jrUSK4Wrle
BKfoHIV2JuhptwaQ8ZnGRaXgSdiqzeuif4tJ5EZ58ezwYmfOaGY52cx12HTsjTe9lBEltmbfAOoC
bhDgCyzA5TEYMkoHBxn/kCuAk80nrct25YhuMuOr5jxdn3zhQ9Yj/ccWpFsubRltFdt9C1tad5pf
+9Idieu80RvanxJZfm3rcsHzGpE1+s4JGIG48c6cZwr+uZ3XmR4SVIg1PntQU3Tjj8e0BZu8cEfK
bmk/e3Mfe9ATbaLHGbpX18crdu56vEJAH6UnQAO1tf926JBmZHBwwJjd+2hQG3mOlbPgupVPCYAv
ZqACJwCICFPWDx2QMBPoGSZ4tPFor7Ff6MDwYqBkQlugkY34VE1tyCOfQ9xQbUo3QlZ6WIK6rv/G
s7Z34IHyMfES9lGV3JuW4qjV8Z436jFlMuTWV6eLDCRAkiL9QYSQy+Wi5KRGm8UMT+e+HUa8unYN
+5b0u844qpGfMOvP9anZMIfeKNBKgm4dQHfrh6YBdKvWTnhk1YyL2qLTuK15aPF0Tjj6cPcCtUBH
Q7LsGzGc8KYIheFdoQOyjkw1Jy7h6jQ9zBkY9/RXEdVe4fiOmd4Ow4mincLyO28+CLQ8CqNws16W
UvtfvsDE0xIEWmAOV+E4qP+OMkKnM0TeN/W6pYI+X3QzqNHf2f5VaH9jJX1mIxScle5PlOi4ZUuP
T1z2BP/q2sREQLkPtFAH3EHhfM7OYNlWrOBQIgJEfgDDODOawFoW40nv03Fnz1bhk5SUHx0ZiqDN
jdzrC/BJlKGWSVZ9veouP0RslLMPqdAAPYGL1UNHSZVgyuPmYXaWPCDAgD1e33NfndylqVUgNcXo
coJSlB7Sb4Vp7WLwS+ciGFLdGxzz0GSPs+zRt5HFhUkAhSGmgVcKUm+Xo1talJoW/Hk4WJ71zOdA
Uz0k+EZ+yBtINPptKkGnbNyiFxbXzwWGPi5928Miq6IPAtY46wPD4cgWozHWdKrzZ10jQaK+Rfax
QJeiymPaXYJ306Dtrk/3hve7/JRV7oIqyEtXeB2GbUyClBDwhUjymjp+yU1P6e4T5xEdwapp2tUQ
qKIVEL7u8tpTj0b3xRTY028LVWX01AKfXSg2oDnM9S/cQKfjC8GJRg0GIQ76C10uT1znTg+NWz1U
jW50x/Geju4y3rS17aamdtTtjyatD1q1n0ygT0CH017mpNn3sYWwNJhB3Mg8m0mW8LMEeXlrGIhC
kcQ0cGmg18XqMm70uqmUGs/nbuD5iz4n3a5kfPLVebmFgo5yv5hp4vagBT+lvHPgwEp1x3rtUYus
3IUg+A9r6EffiajtNVWc+4ljo3+s073jL4XogqU+oGb5XeutDGX9vHysMr24G/p88CegQTyyFPOR
D50mcTpb5w8iElDkAZQVE746DOLKp5wrnymQkbvID86Plea0nk0qxats+mA4zCrdStUc10I9QxJh
bt05YDqISobIO65lFAmaV+nGAvuUE79BrQ0kW7tOXEiQKDN1W6eQ6QlscLTREAXlIpT2EGbg38sN
Ri3Fipq4NADfHaDTwdX2eQL73B+SPP5tltZ8YxA+Q9u+QxtLs1Izr16MG5Zp7UHPk9lvW+a8j3Wv
eSxp8j9OhQY4Zd7EN0oTGZLTILbVatvh6kfWBtrOQmNo9a2o9eRpo3EjVNmyb4iOrjTNoPuAmA6e
DmDdv043CnEmgbpXoZ/krKv/5cS1dICMH8qr33WSoIz877cbvCsy5SA8QQZ/fYx4wlrC8pGEUdlB
WKPxG9t2DfpIk8hj+XDIM7d7u+5QhL9YTyH44ehFgsoxLIo/P7/MiopbdZ+ScEEzr0NhqOltPkCd
xohtzVOHNN3VA60lUebWJYObHK0fhGwrSpPiij2zSuHEepInZtgu1XfKyLEx4pcocQ7LMNyDcs/Y
tO+W5IRG7hJXtXGi8E5FbR5vRCQ8nNUDcXJKpzG5TUKn1aHSQ5Z4l1bmtHP4RIMkU4B45krypy1Z
K1lcMabVTItr1QTRTrT/NldhVGTRwY6QLw9z7gAaWGCvvrazJGD4+kow8PSDZigo1zgXa4Uvu9aQ
iEIdI8xaJd2xObFcR2kM9/qm2ZpElMhQcsFd9BVSPRVKlaazaYZqz8MRjTqt+H2KjjGLdzVUtupu
eb5ucCOjhMcIFGVxLigEBteOEP2P6dDXthmiqS97EkUW+B3VXdDdd3abwmt//i1k8LuNo4EICHU5
9NoCbHzdGB63QjfUVUEFpqwsAjXbJ1CpmFnhldkkqTFs2ULq0tJQwzGherK6QPWpYQOKSBSyKvo+
ocpOA4XWAZPAKKGAEn+XTKfYa6u9+BnfUbQ8FYD1leMctK4BRARN7nvlliwndOgpk31VGbGrZ498
sG8c4kOJUvKW+bptIHCHGYVqA0IYPGguT33bANllgjkfFtG4Y6XGAfjCe8FBgwF1Gn1qFKnntFMi
uSW+ngmYNQ2cCmwd5CXFZ505m86JlwrvVTvU22wOag1Q9ixlR8mUfj3el1ZWocKsgJBSkdIOhyb+
bjB0WtWSJxxCP7KrwOgioLubh/HNYBB5ikPQLKC8/MHTZFdPEkfz9VbElwhVXfga1ALXZYbI6RpO
4b/DMk4fFhtEwgiMrfy+ztHb9vqov27bS1OrFbWUJlXUgdlhDU2wIrlFdr2eIeUEYTKwwa/b2rg0
hDGkVxEQQVRw3Q8EIiOkMdvWDjUxpQpP3pOsmzw1qzN/YC2gCFWrn1hBJyhMW9YtbbLx7fo3bG0l
A5rMyG6Bnon+lpdbacoqSPSNnQ2xYg64bN+PgJcTIlnAzZEaEKwCyBCdnuDuLs1AFo2oSznYIUuf
p7p24wItO437oikBXS32adTA89l+KlOv39o5QlEFmol4Yn9hoesW2hzUDDNcNUVzBDRhejSZemvF
k3pr0FGVnJmt2SQm/Otnr2D0JrscppkkkGgrZjtUSag7r3Msmcet4Zz//mq1MqVzSp4t9ueNqyj3
Y/szifE40mRJmusDAczwciDOZFRz02AgvKg9JAFSW8ab2nKdkJGDGjhqogAhGJcWpmFsiYJOI+Gk
QH3ygz8O98ay7+vAlGXVxKRcXg1okYswV6AWxdW+uhrKIjOLaVDs0Kl+RJA5HLyB+fm888rJHU0J
2mZr4rDFBQGfoKXJusSc2C3WP6d2WGRR7wFR2Hq1hp6P10/thmsG7g3duNC5FbfdFzRmT4epbTsr
LJVv1aR6s115+SwZiszI6szWmYOuL0lvhSmkdTuuuuhb+X82svK3jjGUdlQPGEnOPL2+AwjOT2QA
jo2RINTCC1Boz+vQLrzca46Gp7s+o0fAnLDDmEfQhci8hrT+9VXZ2NJ4RcHVIIErVC9WG63Vx9FM
lEINKRQlHFbd11BhJX6bkzchIkC7SYJc23AHGAwUvkAQgMtZl6jmcikWeGzAgK09NV8srzJa15Gl
s7ZmDyx7SLAgasRBXTm1UmXTMBeLGiJ25gc7yf0Mgg9BPMm4R1uGAHux/wtobK1foxZ6u6u9jvlL
zepnSxuvjJ0H3o4SJ7ppBqhNoF/gGDFvq92AKdWrCGYM0Jli6zZOnwfz27/fCiK+xz/i+bv2bnGd
qTVxOjUsmt6dW4jz8h2v//Dyze5dWXXa+urg4NiAKDZEWh2zdzmgEo8iIO6wDdhdH932TeU3lCKz
eRokT80N54YOtqLTHNyOABJfGkp1tqip1auhQn+R6O9Y/et0BFjOZ7+/ut46TUd/zRG/v8x3dvX+
n/0+4iwABkTYvk5+GehgmNMGyteD3XRwmiBAZk57uL70m6sBwIbo4IK8x3oXR+gFD6SNDiM82TkR
v8cWY2b8bqg/K6jDXje25QEENvW/ja1WBE0MWMZ74OSBrNwb+ns5DW5GM9+UUTa2Ds25odXSNGYR
t3UK/H9W/cmNxpuASdHK39dHI752dVND9hPRMEg7SBitT6YxU5JyLJ1go1WQx3ydlieCcdGgkOUu
NreygKqj+Y84MqsAJ+oZHq6dA1/doSK4uPQ/aLKFLBDoGQCn4qX2BXdLzFFb8MQHY6Io3vWePKlz
czKglsxk1OmtTYDkmshtApyE1/blsYwVc7FibPeQGkFBXLPBc9SteCfZa1urI7wzyvHoIgHfeWnG
BnYuLhD5hObguMNdjx7nyBFr3PJUNUax+nh9M2ztOFTeBd8ETz4wJS7N1UkWVwZSCKEVKfcpKtX4
O7sq+3HdykYe5hPQixwTQkPgC1aXdpECRmRaiajwN7clm8IEjTTBtrOD3jxRZ3D7hLlaOzz1FbuZ
1NyXiu9tzSvaJoN8qYOBhSze5UAjUK2SFi08wxmiyGR4rewHJ4OpGbrtfpVL8mkya6vbb6E1raOs
AMK0iN2W1LsOOpAusmo2C9C7cNf0RiWJVrc8IlIyFi4o/IeuN45aZnmr9SbClGhPQPm0R76HML1o
sslBLbi+oFvjQ09IPKixHyB4tjrYapNmHHqQaKFQYxknJxyQg7HZ7KeNCwymayYy0sLm8IQILIAM
uBTXZHSaMkObKmxUHcBgvchcXjauURyQdUaQKUNNbGAucdcDfwXGnujBvi5nFktSOWaGItKEsBxg
LJwN4vX2y6hp/kx0l5QHFKt48rsfJA5g60SeWV6XNdHKC/reegeZHKiX0ZMe3ZqphPa+NZfwyuKh
ZlIxo5dnATfqoHdjq4k03oJ2SRX7PVLFm+Y9ws3g+k7ZGo7o1gc8JzIDoAle2tJibgwzgy3aRLso
M1/Lpvb6rpDs/m0z5mdrXrSFWscDogP8nIFEi+fnozG4HTbImNcSI1tXAB4cohcq3DOqAJdjQR6y
URCIauHIGm/M9gz9clv7YZkkb8KNaxMqZcAUA5yH4Hb9vC1pDdVl8RZAu8PFnVCuO+hVp++ur8zG
aOAmDJEsQsYIHOjL0SxEm6eqnNBuZSimHTNItzMWzeVsQse1WpF4xI0FwtsGyUVA4gWTZLXnqrEy
jXhEwEbS59S6XbqnetlfH9C2CahYYmcLETux7c8SthEeTEM04IbOASdzVUZvy7lDM+hGJg4qMyS8
45mhye6yusFgQ1r/HZKwjh9nUxKkb5pAJUYkDdHdel1E6FHz1hMxlnkpoRlwwv0FWVDJhG3uMzDv
IDiG8gFQ15fjKJRESeIx1kJDi/rbYnbIEVXTt+ursrnNBLWOGHADeBFcGhnBbzEzrdbCnIy9X0dm
5inEjA79Aipy4gDKe93elusW0SZknsHj+8o/WDpnNKuh1EJ1aYbjqCiLT8wm9ZDqUZErUuKdlRTm
XssabHSeglah6bXPlVGGgNoaucB5Iu5FiAoi6uXIha6raSkpQo4qdZl+2znRKy99qgxPkiGLX1qF
9Hg2QAcU6EngStcyBvqo0rmEeipkfdqbpTv1aKuSu/vsBSFjL9mZ4hR9sSVepqKoDTzJaj0nlA64
NcIWkF+uCaGiGQEGmrtbdR0Q8u36yDbiDIEoAHoRzax0bU0Kqtk4T2qHtawKEAdDxQYkl/5chtq3
jVdpl8utBUN4CBYosLDABq5ixL5P4ZILDI1rrmL9qoufozl6tJTM4NbZPjcj/vzMfeSjAyLyiFCm
s984bT01fi8cibsVV9F6lc5trJw7m8Yx67hYJdfeV/V+sHZ3/eINH2MuGc32Ev0zaSuvq6HO38Qt
LLWIjND6AWVcj3w00Iqkkshoa+ch5IR6u+hCBed4OW+LYzcc3SgQShi1DnmOpdwRK2mPCFEHryxq
dv//SPuyHcl1XNsvMuB5ePUUk3OuzMrKF6OGLFuW59n++ruUF+d0hMIIofrs2t3YuxsIWhRFUeTi
4tqnolvySpHASLLhAxi8B/+A/Oal0I5kMpp0beekrqurxslhSsb3fghnxzmMYCAj65+Jpm+3zf7K
QpBmYm4ZMQaKrKjoXAqVW6KP7ahKJ6moHqTmgFEdz47RCcLA63oREwMsLEOOfD04OTF5XUiOHkun
vAAHkfMNlGqN26BPCq13STgQ0F6WgmTqxspwFaCQi4Yl1lbDqRNTElWtwBS5KDVB44bsFs6YiLlN
JIM7xgt8/9hQyMBcr5QECfU1+/2fN+hiGdwRLumK3gxdTiMKJFXW7fpxBT+g4AxfXc94KJ/rijvD
UuPgUTctaWQey7D95zsDvw5QCU4TUs7o1uOWMJIcP29hCVN5j5y+a3x3rB/5HCbzsa/+JsXi2eO/
mzXL2wOHi9ZAIKG5BTWmXld9sabRMgH97LQuOny9eRQ4pCs3wRaGvBLrK8GH89QPcmmbUqdqaTRm
Md6k3wsSxWAWBv5ZFgGv2AdfeFlOFBdATUmKqlNvphHCeU+SKeAlnasUx2X8+6/2BrQuGgwZjhlr
+sqvnF0ZM8jdKrM1iojA3kDk2OeYgPXP9xL74TMh3NkcOx0JkhVCpDQ+yg4kSF1YFAKrvj6dkAI+
GhbWYvo4P+UxXoxsHDO9iFb7pz53Xpkfy1Sgruu+a7aUMyHcVYEpahTpQq2IrASAqWIKxsLy25q+
L/Z4Bzp6xZ3i1lUHPUgXoBA1kDopdRMBp+jNbY1mJFH6YmvVYElGmx/KvNhDTrdT2S01aQmJnOSZ
yLWnLL1vkETwcBRJ4Tyfvi56liopiWbno5Udj53iBvwO/26M52vhPEea9phAW7K1pFFtWCi57YTT
dUQr4VyFTlOQljJ9tear0dVuobwMqoh99SsCvzy/SIIDKgGMD+ze+bogz45VpxJStYVcRN2Yu9RO
90ucuFR3AZiwB3onD3VQDZULZoBIqb4T81PL23DsCoDbqUfzTxjPXu70g0pq8ONO/j/r2VRMgEYA
QMLbmXeXzlS11RBjHP2g7ObVOa3G0aBEgCC7vmSQBDgTwoVvHaV4EdV5FWmVgUF7d6Ml724v49pJ
XkrgnKQjp1MNOFoV1XoHBLQl0XBQTEzU7DFeb9EGIpAnWhF39mk+YPLSRKtopgkmLX4S0aNEIIBH
ZFq0ThRqpVXUAKalr50fD4IlXAedFyrjnz2jHC+pYUACyrLjwJjLsBLpUzGf2sr0kd0NzFkQD2wc
OGS18Hy0kAgAvxYXci4GSZN8rqtoQU3FQ+H2fazhQeKy/bxtDlvaY/c/nuhIxqNl5DLopART2621
qaIiXdnIVUL0e3SHicBQG1aHchCCm69xBgilL8UoHXDcEhp3I4woii3Pfp869FpOAoe7JQVBBtJZ
YC9itOqXUroeUzkJopqISkFRy09NJf/VuwMw6yIwyobasDMI00DXjBoGj0IoJzQ+j2ZZRc5aVqfY
TNXQId3b7b3ZMAJW5gQREyoIoEbhlCajQ6TWC72KMjnpDrPSJr8wNStze6TvRM53S3Vnsvgk54TJ
5UgNQxZZX+WmPRjGjxl3so6hc7cXtfHMYTVV5NHgSQEX+GpdOPPy/bggczKacHGWFOaICLyVDru6
bT1Ny/1RLryqSR7y1MTsicfbsjcO8oVoTqFIKhWMGQKnClVxF7av+jniw7QK+vyPk7WuJeXRQMAp
d1vu5kaqIP9TDTaw2+K8OrgbQPMx4pDJk+3H9euQpaB3skZR0WlzE8/kcL5doXGn0Laqog4zRJ9y
GaPc9tZ4uL2YLdNHfgFpfTSJo1+H8xjApMo6igiwyj7Vjxrm0/lL3oimkjCVcLEAUmggD2GtIQAV
sqWeWYlqtwbV46RG7IS6oFScZmu4x/jM3wRtra6ji7iHN7cILdcoJ6OCZvB5Ua0a9FKzYBo2qcqA
LmsVSHlrh5WcqgJr2FIgmo9ZEQZ1wStehY4OhtlqtI6cJt51aoe219gYgJG5vU9bKwKsCM4DEFSk
v7l8J6ovBb6gqqPOflzMxk/x5OqKMbgtZWMxSB4w6BdwUvDvnMn1JLdXrenrSJd3KpoMu0IUd20Y
NRIjCAlBCItIncf9pX0m5Wk7NhEl9aNd5acqXT91Nf00yn+e6QMcAQCGjGAe6XdMPbg0ur4YpmGs
siJCJW4eiYsOCKV8va2w6225kMGHK0Ne0FJxSBFl2U+p+o5oXbcEb7rrswMR6HdAohZA0ytslBnH
KGOpWIaD/IF8t3i0fJ3sg+z4t5dy7U4v5bClnp3RNSXxiJnHRYT5yIfYPDXpazPd2cmzlu9k8OCI
xtttqQ7REHjrTCwKGe9LeSrFX8jgF1HdYaJoYp5ycqeDnOH2qq6lIBwywAaBXj0miJNiZ1ViSuVc
RPOsB/PyPOqlL0yKXRs1hNig/AfVBtpAeY7WflF7axjx7M4MyVOmNwuQOWhtsgWmcL1Fl3K4m6dp
4KQbE0mEqVm9CpR0OuZLr+Nfks4emjqrXVeJuD439ecAfYwxdgwOzB0iAIuIOcsqljbpQYEOKQdM
A0IM7YYCgTwAgATxMeqYBrdLS41LiJpWEal17lmxgudMgaSB/CLcqmsPBy99JolT4bIWct0bkOQM
38l850wi1qFrAUBkaej4Qm+orKJtiDNrW1KQUFriU4Nxg7QLFyKC510ri7UjMfAnEvY2bu1LCbRM
NaXuKuckDW1ApbekWNHfXB5LVTidakMUgjtMTkIXImKdq31ZlbrVtCYGUuNP2fuO/IbSSrhasasu
rrSq+1E6otlZspdfNRIvdR8l7UHrSYCJy/96jpHPwshSwLYYNJ1/tdWZM6zauILubLGnqLZGzEuY
UCZoHVk02fkaUIWXE2wQ+D0Uq0y0KF0qOG0x1LCmfYxaSL+r7c8+zQKtr/azpB7nIn80MUK9WTp3
zH+Ren2t1EyQN7g+dAwxxmoUDkCq+IbLD5hAtdbhlSOdam30VS0iyWuZiDJN1/cKlokGcYRHuPPx
51LIXDmaNvVI5TZ6HDoYvgLvmCxOuKQfGJ39z7sHQ0UhhOEHwK3JPYBto220ekxIBM7GX7n1USpP
tDTebgvZOHlwILgq4eXBesTfxU1X9LQxaBKRuRn8FWRn4DzRRTiVDbWhxwj3MaqYFvgYuKWo+dCs
C7LgQNvdgZXlXuvuM/1JKcajvvy6vSAWbV1GzXj1osKNyQkYbQDm08sdUosU5DWxhFygPfpFCo7x
dRdrXaig1p7XfxtTkNy/NjvIQ1M92yXUufmp20OKkHlNHRLp8bLX0zUyaunkgLrj9rJ4DbLsNNIT
APsjiwzwEBdkEn1eLUIHpB9JMZ6aTmpQQyrKUK4kxM7gDfUyaOMfjxRa75B4gTDgfvDf/BC4Ikty
Ha/QLOrKo6S8stJY//f2unj7gwiA9b4YeFFFRUBwuV1dTKxSpYRGqYX2nGpOXhKjELVpXysPqADG
NQRDV1k5/VIImezMoUtPoxgoORvYithSg2WcfldgLMwmkbXzJsHWBEAR6MMAlrLwnuLEjVopG+CN
i6wOKdrMRVKOWD9u642Par5k2MgfIKcEU+fphK3BJlnrzDQqy9pbMJoPwHlzfgSXgTsP34rWHduP
f5eIzl7cJXga4PHGKXEFr25R2zSP6lb53Q5kfcwqfXqw4dj9pmuzQxqby27G6KgdbToRIxd/rNl6
casYuFpMMIbwCEFMnZPbVs7ySHfAX5H19r4ejPfenvxhmnfaehQGPVsaBkYQjNQ43eDS5HZxbnud
qKAai+xV7Xx0/GpePPWhLoN1Npdo5hm5VgVFK2P4OLhABOf9ikwGC8Y7HNhkuDHk8vgCmzRIgz0b
OWbXDjbiY9K0O0PJRw9M3YZvdVO9k/u6CahaD3uldjLwYs6ZcyjnedDc0iyXQDWM8bnq4/xEirZ6
zguZCJJJG4cX/fkWQ2t/YcLMS0MfEyPOCk3Jozm3aJBLevuRG1IrQgWwnOW5S/9SBVB02AXcUBjz
cikGNGKlrTR2HsWvVf03ewDesdqZ30CDGN9R1atnr/7UpP1tc98wOAarB+gRoQSOGGfu+mBVBSox
eUTLU4KwhdauYn0DU1Vj5K4sIuxhmrpe4n+kcUs0tB6jdDMtj/rCmL1JbROwyhhyEOcaaLu7PvFv
r27DI16sjts5R4ttdVVg3LXytx0/03tVOhYv2ettKRuOEFgRHbl71haJfNnlxo0JpcBrqXm0VGBr
xH1/LHTB9bu1ENgHmJ4YbwpQOJcijJwOHU5QHlVDnXqGnDl3eBSlx1LJrcdKzVe3bkWR5pZp4EDC
GSKsZnQjlzKRQSI9LWCPQ/y4BI67usr6O23+Zp+31bfhgTC/BM9HvFiAhuXTjIudNrLV4hnejRKa
SpNEf8bcqO6ujssmWCbJOCDdmt4vlfQLqNl/LfmwU4eWDzzM2TG4ki5RdKeDFqeImpmGGKeyuHXz
w2qAz26DEZM/1y79KKnALrfOAYJr5B8BcZcR9l6qdtKnBjhWE5mHmLqs9omJJnH7Yge3NbtlmLih
UYtBMM9oNi/FlMToramFmLw/diCj0ZK7WlTy37JMtE5+FXLRNWNzlZhJM4ZpkZkM4lp7gBdmxbNa
dxLNl91ai46cLWI1aA7vhcu1DDX+1zHrykgDMSzKwO6qhSstBBr7IlvgPdS5GM7oyZjok1PUZbTU
j4QQJJ9kD0TfWfekya5cgtWvCosByIWPNu4xDvWhcjAExwlaM3GnDFM4Yw1Q7t5C+zV56KZ3Jd3H
Y3qsV9H7+9qE8JgB75PFOqOQ8+U8gjw0y7RQ4MTU8ZU+a3hzr0q+BzW56Fq6VjwbUYPbBxhXsJ3w
RM19MwA3WctlNBeVq4CzSVJ+NUPmymvlMU4QYwKeqE9fFfpiyxLe+RTo1NUdByNMpT+3DfprRMbl
9rCpEmAPxelAfMZ365K2l6QCoyWiJhgCJRyj/qAHyjcnrI7wukf6RI7raTz1eyt4BI9pKO3AX7uD
/jH8++++eGldNOjsx13llwF4b0NLcLA34pnLD+Tsp5zQrbaYMQBDbYh5c/F97uz69Q8pjohgwrSf
9sWqgtRbO9nzn9ogT43Weov5dyLhbVVdYSzgV85Vxb8QV7OpJVXCl5iWry8BcFIPQzCGGLFySB/t
43jQnqvRpaPb5WFd3a/URYPI7W+4qgDy38A9iGsNUBKQZyPN7r9PQerRwB3e+3uRb7i+qbBUkBvh
LLD3G59jbeY2a0CEWkYNpW1ItRUn07ZaT8mHYScbmRZ0qRkHZdmLVrhxCiGZ5UhUvBmuwidtzTNT
zbIyoqvk9vWuGbw2d7v+cFuRW2LA3gRQPev7knn+n0JCWCDPTRnJRp7j5YOpEXp11+apR0TpmC1d
mnh9GAgy0AbD+1kHvtx2avjZuQVZnwGU5TBGWnwCkxrwOM0Pg4oczHXci54oRE+MKxe9CiZ3g6x2
vgBAlZZR3hwMuQml6dPCwrIPTADTYgUN5TlYYpPIUPaToOX7qmeBGei5bP3yVonXOqNZBdmoS4bW
5PhF91ilB+XoYD8rzVsH8DAuHxVmdNzeUaFk5nbPSipow4x7AFnLqF1/O+muU5A6T37kTe/HxG2q
p2H+XY1hIpprvuXNbbzyWJpbx9K5kCBTq7UclxZHRWozL6VlhkI8ckZKV4lqbFe5UqZc1GcZDwpi
K9SnLpdo6USzwLAB5TpH1fI7ZZ+kaMhgrFVhsjw6wYw3APygI3A7V2NPecHsOJ3pdiqaNddlu4wS
0/A0qr865kc/hYqThaPeH5TedIFAXEGz+eIsPp6X03wk6ve5ze9is90t/SPy9Hv10WzwyLy971vH
61wnnP5TfZnQRaqXETHAfYxxW9JuAHUQxkFNa1g5fRZkpjWAo7FsBD7k6/3I352gDESyBjQUGOjC
PVMms2+cBqPngMxBIuXwkLRu/GZW3mfrKh4yK27v5YHq1u73H5h24lEfbSZe7ZEwCdk/Ux+RThAH
t/XB7sOrj0JKDNl0BormWZr7tjcdiU5woOVuIJVXLQ9rEVZ5uUvdJnPcdhXRxF2fADa2CaYJpCpS
fg63A5jlMqsD2NuiLF8N12qTU+zIGGCdNvvbS7t22peCmCmcWWHWap2q0x5wtdE+xdT6noBjq9Vt
r/3XOfAgSMCSGIIYk19Q0OQkYUTRhCwKgBrOkP5CdmnwxrxIRaENs4/LrbqUwoU23WAOaW+OQHZZ
DoLA3lPrT6dpPPSCeUu1uqnRBsqA4QZSgLEKnVsbuiA3t7l1yHozbnd0dn3Rvp9p1NCnVZqZRi3n
FYnaVrmT1dfbm3b9nMEi0XqMawHziWAjl5tmq02ZWYDJR72DbnVfqnejGRrf5Fbgo679wKUc7jCS
xu7KWIac6cnqj41XG+6aevE7TQUOZ3NBX+edZbivOsYXqulNNsjQWW/gNH1XshenGzzSHm0Q4d5W
3qbFn8nilJfGfWPXCWT1YAfSgkVJvaQJhMmQa58B3Z2J4XSXDa2kx/YMcJflJaaL1mmArBKMK0/6
YFbD22sS6Y+LTuzEbotiUarIJH/tNENi8jlH/k8yhUQ3omVxscgy0KKscxXYsaFC31h5l1lz62Ke
tKsC7TyWYbwoD4uWCDqDRAtkh+7sUHUT5mXlJhbYrvpdHut7Kxt9Y9ojR+FamgC3uRETsL1DMGBh
kiyo8rhnqzkiAknBvxZlJBreDMn+tvTBlH0s7bhbp72D8NahwwHPWbQSCbbyaizEl588E87ZJ2hs
cwVP1ToCNLp0Sd1RVzIoEt4t0IluYi7vlrIgpw+oohVk1AHno9aQ77FpZr5ZZOXR7iUwYUogvL5t
ZNtb/x+tcBbdKXMCPLaBPZj/xuSPofYuZm7jjCoF8azHWZkEJ3V70/8jkLPqcgXsZmlga4rxK4vd
zm687hDrD+bz7YVtvACx3yZG+eKVhCwCTwRbJM4oxRPQdsU9OTWeZLnSK30cXtTCXQVp+m1Z6NkG
Qu2LiYNblKEVnUMWXA+pvSP6u1a5Wjx75ks3eb38Q7UR49S7/2Z90CN6ZEEagzTv5elxctwinQFf
1IeLbASx8z42L6q9M7VnaXpN1s+5EdxQzA3w1zBY3hSg8FCZx6vpUmKtKF08FnCya10+po5z1ytL
cHtVW5cT6l+IjVjOGZftpQgnaUhPdAkNEHqI24lSIwXvUudSqzghQeavIv6lLfv/j0CAYy4FTnIO
xsTShlew9j38zlSc0mHyJvmxiHM37T8aXVDz3XRE5yK5jdNW8I9nRYyNG97lfvaUNkYUrmD2koOp
KYUMQvLO1x2Q8pNnu3tOl1hEqMcc69VGAsOO7J3lMM6uy0XrMiofQPBVkZ7vhzH20mKPcoUgzti6
kjEZHJkJNLKwQRGXQua1LO15RC/LbPzRZoxZSjwMtUwM0Tlg6uIX87UQpGHAacFnKOQxSVfUnhGC
Jrlvq++OlyuVpxh4WjjqTv01Vi89RkXcttONbBtesUh9IBhgLfh8p7+86HUrrXoVJW+SdEQBv3Cz
bzIItcrS13aLMrvNn5iETbNrFm/W/W4QXSlbjhTwQd0BVOYrE3SpX3nVa8xLsBDHHR8a13HZf7TQ
cd8rN1QB4D/WP8l78/32urfOJ9AlIMhEQy9SP9yVrQ2zNmH2ex3leEv3+QMZdDevMROW7FTtrk4W
gZ635OHliNQTMmwwJu6sFFNnjFKi1ZE9969V+6pX5K7M38s6BY7e2c9d/3R7gVtHA81XiBRYTRLp
g0utKrVRV06VNpGK8a33k7oMh3yyjnm7KPvbkjZNCLE+e4KiunvFLdPp9spaIxuAQOdQL/yxsD3J
waCkV6xOwfCNBiM9k/ckD5VnDJIyq4c26b1BZEhfuC3+AJ19Bz+nXaFol2st0kTMfpJ9f0j2yb49
TMhyoy4b78pDfbCPyak/0L3uxfs2vUvySPbnYIpSXbDhm1fp+ddwO660Ky1tDGtAd9qPSsq82H7P
4rsstnadKYV1YxyzskeI9np7NzZOE14o6LsH7sIB2yN3g49mFpf1BLHUmXyw1WTt7Cog/dPYpLxK
EIt+FQs4lSNvC1gTeHhQVOJns2ASSK9LJtpPT2Ddd5u3PkLg67ZhtTfw7x+/FJQ8Uz8J0vD//6He
5+it3uIrQewmnuHJvuLNwYLkiOxqj7dVsXVBgX4Gg/HQPMA4iTjPTZexWLoZutCR7sWTDQVY8mM1
AH6x1oOcgbl7vZNsEK3QJViMfN83lkBBG7vBphMA4Yl4ig2tujyFVM/Lwp6KLhqmZ3bUMYdwOaTK
QwaO+9uL3XAwOOfwL0hIMp5P7ulD9FReMaK2iyb7vpdmX8vvOrn3yvXYzvs+PdyWtnEnQhooUnFP
ofjLF5wza1LrcVy7qMMsm93qr4VbiMpz1yeIsa+izw6BL+A1gJddKg+DjlPaFXUa5cmHmo8+3du2
52AATq5aLmn8sa7vY0Vwfq7iKCZUURGJAqOnANRzKZRItHSMfkojmco0WEe1jKQFTU/W2NK7slAr
Dw361Bu07qGjKxFk06/sBfE9S/iCtJcRkvNeO81jc61mRjOQF1k0gSfAo3oRB05jtcdkwlOdLkMh
eDpdhcOIhFnGhgHRULHgm3WzudbtvARUtVJlr4mVH3M3ilrmNhaGSeKskw2BDWBKnFvSqG2vdg26
AezfC9Ea11weATqSGv1RKZ9vG+fVUWDrOZPFHYVY74ZZxeS+KE2D0ghQ6LacMA71/COpBXefaFlc
GFGpQzFohp5G5egm9Yv6nvyJR7xxBYd76ygAR4yks4IHhWXxNYdxkBfbKBXYRfa9HUykUO6tZpef
QBCSn4p+3c/1520lXs3Aw1PzQiR3+hJ1lEB3wqyinp/BiIK6fe+R2fDNpQc3BfJfpA+HeH6SZ0wB
tLxV/ywo3d3+ik39nq2be0aNXd9ahoR1V5ZfdSHdF3eW9CgJvPSVN2NLRRjMugExzJifs1epxSRh
EBcMRv1MbUwsnnVvIm7RikbxMHO4uC45QZxOxy5b60WFoC5d3LxYPWI9reDJu62063uPE8NpbaF9
WaI+icPW7dSqxRCXynU0aaeQJ+LfKYNfVs/t6oLf878SDAoqoI8Bd+Jp7JxVTvpyBfUBtTGdkdSY
GIUXBPGctXpRMoV46Of6odTL76onhadVDhCpafkNLK6m4O7f2lIkOC1MzwChu/aFgjhLydE2ncEq
BhUA9ng0SGDbY+BMqysJ5Gz5TtCBA7yjWQi7+LHLg4OJv11lp5FB6243VOp3a9IbgYPecmjnQrgo
IisqJdMWA4tp6ac5edXvWqcYCQhiOFL7Zj1k//rkhQHhCsLj4Ys3nG8oGDqqkVnFqhz5kS4/HKv2
LNPr1ReBvbAP58/DFyklBjghSvpye2e7ZBuJCcD1RKJq9FNrh6qil2XHUcZEwZe1cRfVkx5V9Bbe
FrulTqR/WJsBGhivwIaJTsrSwNCdiMr7dA5RMrN+tbEnV4BciaZYbNnHuSzu3kviWV3mBbIcNFFL
6JrOBwGuUSSB/f9nOpyGNKakgASlqr0J0ziE+OZtCaDnZeS1jNbrUoKNYE/NMZssIm7sS4JIUvTj
3A2ax05eLvpCopUaLhmehKWOLZ/LQF7/8/XMU5zpJ8fkPnthNoZOfW82Pwyj9sru47ZJbV7Q51LY
RXYmBV3SaWmOTEetu34nwbj/bYd5YLr724JE6uJukFg3KzRdQg5YNTH+4KlTRHQ/Ignc5aG1fY8d
wYYMFk6ggwQMEcBVBDvCFzBktTUkWYLFpsmrPiCxJDcuupqD25raugFUhPK4AnCn44K/3BFJUVKq
2pDSKJbXqEtQZnbgdB9NLRC06U5Y9gysE8CJ8vjv0QD7VFMwnh1bP2Do55ujPXTaM+4m5DiUu5Eu
AhvYvN+Byf9fiUzBZ8a2qnpj1Akkpo8Sshl67tYv+WnxQWikgPPRFXIlbO7YmUDuDE3yYmUmUlaR
Yr0mQIw27d0E2MPtDbvGnODW+aIAZw04mG/JSaFt2bVNJ5NIfTJNFySouau/JoG5GwJ6Kj6MJz3M
3elb9tM6Zol7aLLQFFjmFfkWC3rxDAJvMctnAAt3qVnMiCtmtTNJlC/h9LT+LnyzOTnxca2fjFyP
Fu0NwDT6IP1O0hqlPf+2Brai3XPp3NHr0hykoQD8RHL3Uxtt0AzJIH67s6fPYvlvLiZkm/HWBHga
JJHMDZzZkJNWqVHGOnMkpuNWdCp8sBaYghVtORO01jHSRBPmb3KRiwEor2LUGokwVHjvONlxWUSZ
1a1zjoZg8DYA1I/rXL1cSNl3g4HBhfC8suzqVZi8m8sbxnjd3hqmej5SMcCBBtgXuGOBG76UMtka
UfskhhTbB60xwsuw1wcPgAAML3XXZfS0VMjkzlzULaH8gdBwzHUTQovlA2WUKZZd9PZ8N5VPM1lC
YEkOsYjncGudINUCmZ6joA7Bgzf6mCpmnKFJEVGXhCRqEqyR/dgU4X+1ODaNxgQgGhQLPBKFGhhp
V3VpFlnzjBfKDiPUrYW4oEwBkOgJBW43IwCEi7LEX+hLXqnIUWMmEnKkyPRwSq26rjGrHodMw91G
dBSwh0L1LMyORoa0Se6X75Ly0MQN6OufFkwf/1UcxiZsPzPzG5BDglD0GmIM+2ckliBZBlMDDuOl
XUm2k3ezBH0vwfyiv5VP9q81HJ6Tp+nZPKB0uIdifBqNTy3xkl8oUNw2669E3ZU2zuRzB5TY1upI
GuTnmKdyZ/jG7/lx9ok7PfUo738ou/XkBCCImtwxvk+85VQe8r35evsrNo3u7CO4I6x2XUfkBnau
Tq8NmwSq2cDZeC244zFGCrl7jEQRKH7L1eK2tuCa0JxzlVBxyOSkCc2yaDmSPeY7qbB2kWfaCgzO
ZXCXSZ1klADZnEWYQnk0McDeGu5Aot2kTpg8Fr9u6/AaDcss6YtDAu27qOBzdk2UYZCqIc+iUcMQ
i8L0DLP/m8Sju+jasabNI4u4NIfeJfEP0ona3bePFQqIgKRgWB8qD5eGXGGIYtxhymi0ePCP9KnK
/PIleweOfNpNj+DkJQ+y5/yoXqQf0g+ghP+b1QO7B7w+ejDReHop3lIHZUU/cBaZT/OBUD9+o0Dj
v8ePMRgR3/8IpDGDvDo1yGKy4gI6rgzOYNOuptKcdFnU9vNenp5A5PKbYAhoZbuALPStZ/ivotla
m4cEr1XwcKJu6fCdSBbSznXpjFk0/LT2wyv1qoeceN1J2H+xdeuwZ/H/COLM1lRhR6ScMnQc/EUi
7FvsD9F6jxqiKKu5eT7OBLEVn4UgYJQp6zGDIMN4c1bU42y/dCJd/ykdxnYWeLrNFxrrQLVQs2DI
N27PstmeFIo6flR22meWWbuyLg69/RhXphcbh3i+TzRXzUWvg63Q+VwsZ5ijAnoXs4BYLaTR0Qxu
W+JW8HP+6yz+OlNhKa1TXFOoMJx/abseV8Tt398MiM8FcHEPxgc6GE6Bz6+K3JvTsAHbsteke2IH
5mF8m7UdmuKqt866U1FcBgnebfki7XFOTR3Heh07rC+hxJWlj3F8aBvB2337DjyzDO7tXpUki7sG
QsZwCeKf6NwGnPvQvUnvjm/vkiPmEYAebvkd/7A+dMUFSVSYG64qYmTePuD/MVDu3FHLiVeD4DPU
O33BiGiQAZV3lvUNb9baNNxGsLVboTljO0PFiTFO84iEdWrMMrchLtYLPLAMq0UgNIjKkptlhHMx
3LGrByeT9QRiJq8Ilidcfccu+rN66HIMgJcTnPJNHZ4tijttlWaOIBb5klZHqqd7szv+Nby/t61y
89SdSeFOnTZYyWK3cxYVe9DF+fpJ1I11Dalgl/mZBO7YYZx9CR4iSBh+zidEqHfzqQjqIAMkh4b9
Dm1Fu+UZDA6317XpkM+kcqdN1itQrpAli2i1K/SnFZUzp3vWpjtjeUCHtGCvtiOWM3HcuUP//4hu
SYjzV9XNRrd40ndr7TeRRT2jfmwnQab0GrzKaZU7YRIIpteE3Wyrnxx/WPvFM079d+LFp/aJvDRB
trutz688+VWccLZC7oZbixKP7xQr1Hdo86Qfulv6nQ8UINAP9OgEXe023xY/9b9LO3mv/Ui9Zlft
MRkyoHvDT93YW0LREJStc8+6xBl9Pm5CvsDd1SmQT6mURQS9b4znUEgt/0XwwS8bqCowRJooWiL5
dnkrkRzjf2LZwcbKd9KDdNA97aANHpjJ28pdv5E9PS5v2r78iVD/aJ6AirCeMNoG5Axm7XZ4fHxL
fmue/ChHmRvfi2Zka8wJ3Po8ziWtKkpwZoHPGwKw1e3n9z9KmGJf0ofpp/YgB/2v9XsbFEcM2tnH
DzXcfXaHW051p32y619td95LO3TY7G9by+ahP1cb57zmZcicbomzyHnBgE53CbT9EBS73K08yRsD
yV/ey6OIwW8zcD+XyjkzTATGYLAOUhN7CesB3Uol8DtxvuuTZV/H61Eauj2Z+qeZDg+2k96PUxzW
+exL67LTlCZIFPt1HR4kUSJ687iefxnnBLu1MKSK4ss0YIneGva35f0Ah4J3/BTRCWzeU+fCON+3
gAe9y5H6QBCge8RDA6H7u3QLdHXlO5Cx+f/HveZ83yDJGYYQMnFwB+kDYPJoq07DJUz8GX1jSH7s
3gS31mYEfL5Ezv0N09Sk0wq7l3fked2jgv+k+0XY+L0gotpMUJ9L4vyeFqsEjNyQJD20oRrUfuf1
LgnSn6wbTg9v63Lrzj8Txif6ASiPTRlk89EUGNF60l1nlwWTmwoygJvO/FwO59UAfkPVlWBRVjhK
eNXqx+nY7MY/aK6N5pfkhCZN5Kc7r913Ub3r/1bv3a74pgV9MBwGv75Pftc7UcJ6Kz4+/ybOlRlG
AsAN+6Zc/xzyR63+W4iS0qLN5McI2UmdN3oG/cpHxyWutgvfFVd3s+CnKGHylV6/8syOoqGgjpFZ
IL2+vDj0Me4McPrTSGkPJPurzKBktvcOwuF5GR9njCpITcdTx9rLSnToadM+VbwiXrwe6LN8Lb5N
6I4oh36nxVW41j1KS/qeNlKQZG3QW9qDI7d3cZO/ODR2x64Jblvi5m6cfT7nQzrayYtUJBTsu63f
KrvCqrxMRNXIfoTTEZB34JBDPh0VJ34aYa1MQPUWPQa31CuoIkA7rqWeCgrDSWDwW/4CpMvI6SA7
aaBEwPmoop/1eca0gEjum/3/I+26euTWmeUvEqAcXhUm7WyyvevwItg+awUqkqLSr/9KB7jHM1xi
CPsCfjOwPSSbrWZ3dVXrV4+M7gqSBCAvJi/citmYRWalqj9INhGpA/hewWgFXjQRQ7JkNmG8HlCR
HE75WMbbCNwAWd0/PqorK0IsZEtF8SxnxTkDxI6O+c5y8RppVQM1ssUAwojZXPDF++hSXDs0DpIb
JXgVzgxOmnD9TdnelrgDEJK/LQihtteCdrAZ2rXV2txBqfJU+/OO0uV15boi0G4/VvA8H9cSOA20
Ojd04vViUrqCm9FE79msEjIWsb8YVlLNa8zLZHZZtR9z/8/xkDCJltzGXIeapmCymCC3YwTYv2lO
GozxUTIlJcfgYNAcgKhQvEg2h36/wN/WttO8qKYAaOkzrpnFefDWeZ9mXhBrdQB+lnp+407uhaVt
qyrwUg+5WKEQMwyPzZ7RAp5gT/Hgfifpj1SVWEo+kBuhJqZ9UeyGWqbQY2Cd3ZlZi6ZmT80PzZTv
jCyNtEE7zKuRgOKk2EA32qwrXpPS3bwwK34vc8o0rUKHEXPOen6/4x60dnaQPr59k6UXAAyKeG5s
HHjieE5l1jR1mAMASTn9nJ11H5h5PJGqjQjGWG7bki4JFW5YQfR9163BIMPQcgO9xm2aq0lYcfKb
KCUvU6oIT7KPLpqMvy0Jmzf1I2b6V5xZbvM92AV37fd83Lv+2bC+VfW+8dAVcvMwY0vE6P72KqX3
/MK2kFRotrtYrEFPCKs0sheaYXr2XCbLcNf8Py0JLx4XysBTP2CVhXHsIwvoYwu8DWG/S1VThtJr
drEmIZDoAHzZPtlOrtT3ZXsaVpLUvQJHuv2Rd/EDLMogKcXE37vWomuXmuv0aEJY69uaPf/53CIa
lpD0/u/vb+55EZ88K2XDOOHvZ8UvR/+m/JbIfv/G0IjmKNR0QGZ4/fdHn3nBMkB0jnX99zoHV+Zs
BipVbdl9vTQinMTg1FXrdOW/Zw44FsHkTWk/+fzXbSeWHXhggesHoxAby6/w5bWXYSpcg4AGN7gn
5I2amiLuSDcLSmzQiwBUBcjs683yV9p6mIFGeCsyLZrAargjVKd/EXFQBPvPinAXFwckBxXHkaAW
6NJlr2daiDuzKfVp5d+8uJFz/bYmOEBOPJ76BDifMocIa2ik7RAveYZhnQpkDoSbY1LrZPjUgsxt
9ei4jXZND5w3TjwZNYunZnrxyVopNkF6lihYmfhObrggYRMo65dhdHsANq05QjhSH6bsE4nxvP8s
CAsfeTMPA4cFYJY/thXZaXMaFuYUuhxSqXbYmfZpUKl9SZYFyCtY2PDggS6SODzl+fXc9z3AMdjx
MMfIhZfdL73qMyy5b1dWhIuQg5CxzQ1Y6YJ7e76v+C8oQXBX8eSXfBmvrAhpqDHkYKWyYGV1tWgY
yR1j3RPnYEUatrmnPDv88fUGpR5alAGmz6CLJIRCcPRYRO+RXDR+eqic8ogBMl/hdpIbjiAO9iXo
X0O+Rxilu/17ZfWlqz8mhD0O4JtLbHzqWMnLXZMVR6bl2RMb2mQpCyMsSNPuWq/9RUZCzqXbA3dm
ZZ8Xaq1HNnPV5PS/7WLhW4XfA85/yMWA9cYQDszNnMKuK3wQs6C6a9z+pGffO5J+LgqyC3I3dDu0
GiyMTK4h2L1CFAdDv9q1xNx7hGyC6F/10v1xe5OkrgpEGFibMZEL4P51SGWe19VLjt9Uh3r69IV4
r6ml8Bupn16YEC66lQVDXVk4Bk2LizVx7vrxE0omuaqeqFqKcNx65dbOxIEy8meM4sdQ9UjTU68i
YlKtZoswFwlBmfbdoC/I1PKuPY2VedDXMexz52hAopuW7f5vzmcTegHvE9CnQigxSmdIZwpzZoki
/Xya4sr6Yo2KuoN8635bETyzz72cjBWsFF4IkVVA50mijIrbT33n/pguBO0gMjUIQVzvHBAsfmOb
IP+nwcnzp8hm1j5dn5hehg4E8IZCkRqq7An+UBvURo0dWKDSMkPDI2EBmhb9C28fofYcKWs30tB1
sTzBMXpm2yVfAa7rfZ+H5ex4EZhOVeg1ufv93sTtJC/cz/JYifJDAUiFM9yVbvdCqm9d9aS7kMbN
VXRP0q8lqJvRuQLXMMb7ro2hWOShaANjYOHHt4V9nf6YhNqApDgSOSTALsbZ34ln+T0BmWFWnrt8
irt8jLVM4QX/dr7eud2FCcENRhucS7SHGwRDViRl7fVx5udttPREC5exKT9xKAKANotUSV+Cvifz
+y+zxaYw0Aobmj0shS4onNQe+l/LDBhXloNufi3GOsLtDKJ1nr47FePhYDSveb6Q2KvL9A7wWT9k
uZVBI3ZJgS5Yi+U14F0ajUaWP65TZsRti7nWrq+gtteP4CEL5jayZ3c+G1DNhWRZ4yVGNmlhY1MX
ZBCWtfuL6ILBMYCbMImni7Ue3nLdqC3sTfrCH/yn4tOs6P9KA8uFAeFSIKz5HMVlFLKdZyM7W8uh
0sfQUaV1srop/Oj3QoRr4fLKK1sddtxTHSRVCoakKLWRJp+Kn9rRahX7Jg0tF+aEi+FpY1v1wDKi
nWlAhk3HcOYh/zGBGrF8vX1C0qhyYUmI/+1aov/n4YTyp5ArOLRUhyNE/aayrG7osYq0Og107wMT
zP6Cm+7fK/7f0YijJ2jGW+Zaw4pR7TAUyf0EzwlMKeqqwWDFckR0DVgaBzM1sFUtsLz2Iz2tX2+f
hTwc/l6JkCuZmbWgzYaVeOicz0U45vfwufC2EdUqhK+kOw7UbRcYyco0odYLnUAXZz7NKseSfkig
Iucg8wNNgoiCttnEcfbb4dMPAbBWmstxafzQe3NVlBXSfYMGDzD8ICjEPPr1Z4RpWdM2cwNIhr5H
+htacx32KliedD0eWOO3mj/0foRIU4HNQCucvjxDdcTCWF7DvLD28hCjeb2rSJekC0LxEzVysJmD
OuB6QVpv1dTTURRq5ofBeXPaU1fk0W0/kF78CxuCs6EMP5Uahw2fQgk2zBWfRWkEu/jzgptB2jOt
2xZ/ntVJWSRgIwQms60xG5x0KhCQainC+ZvrWKf2BJg056g8MWJ7Mc/Sl9v7JT1/EI6ABRPPU9sT
zj9DiwGvVpRsUPrOV0wEVkYIqumw1c9TpTh/6ecG6g9ojgAYDK0J0VgHAZgVSQVo7EsbYkXrgzf1
+j5jjRFnCy8iDKfd2/5ixwufO4jdGp3iuyBzwa1ji4FhwH1ccQja9fOuIRRw6D4b4oa4odf86C3F
nqqMCH5eOmxjRmjh5+s/ZfZpVg2iyqCuoFPEaVk2WOEgDHB9kaweXC051PXO3XRX6WBlRcH4PAxP
M6/C2uyhQQwiwRZYJhwoqZ9L7u8mZwhn58krSkXglS0WeRxGr0BFgjCyBeaLzJq3pZvOOX6LAd3I
GHWUPmqr6nFkqneq1NBGsgLIvgMUqHCzoXOYmmAPx7zPar6taRMkVqHxuMCdSG7fie0DLqa+rr8J
QwQQd3tPrNIOc9550CVLW/IydvzcLY+NfsxXM2LsS4tRxrVWhC1ZXMEOQiFkK5uD0uV6F52Zk5my
GS9Jku3qAw2aEPSjS2ZG6ZKFqYrdQbrCC3PCXo5miyn9Eeb89hUj9GE+QdYhWMMZ2hLPVr7Gumom
QPZ9vlyg4LJ5PbQmNQxUEAvvaAT1p6qrgZ0w+pDqxfH2+cngmiAfwesI3S88mEWfbIa+KNcC45nN
vHMMcteCLan64Btz4gd1WJVxfucWj32hItqUuSioraE5CFgIWAKEuwChnhXfH9iFeMmhs/AyK3fr
oFJ+k30XLq0IWXSDbs7o2qg95X2R/UI9fog0qHEqIqXswC6tCBl0XUEcgFdYi2cu30wWIhs9gQ4s
KmwVTES6axaSdaSa4PoQmeMZHDG3dTyXU7zfD6yuf2BQWY+gZauqzkt3bmuCYL4TiY2Y7JhL5mmW
jVqDZr1BcywCYYsiGqosCB4w9349plsa6q7+kNQryeOK9SpeeWlJdBPhgWAnBkbBhHQdLoYGw4/W
gM6U0ycBgP/Drn3RtYc+g4zBXTC88fm4/IOZe2f5UmZNVK1R3R5N9nT7nslyBxBnI0gCM4LRSMER
rVXjg9d3GAImx2LKdnl77IuH0V12Vq4az5W5I8YOESE3SUXwIF6vWPMoHToKRMeY1vuRRV/rKouK
0VWcnywwXpoRz2+0nH7k+MiQX/QrJyGZww+rlrjQa/iLiH9pSdi83PDrztM3NMUL7EA71/9H/5qW
j0Q1uyQ9JQfTZpvG9lbYv945iq51lTqIvDVQKKt+9pwvhKKD43yl6eG2Q8huMqAA/5kSDskv2JZ1
wdQj/QiuOgXCRvbXQd6HwXsDySrqFtcLqbUaLGvbhHYz0w9u73zI2+HgaG9/voat04CROWgPQYLl
2sqS468OIAA61wPkK1Dgmj56y6hwM2mPBT1foK02aWhQZV1b4RPR2VwBvzPTpEfTwoJQrRN8Iq4f
1U0QVsshqPduvgfLSdhYJ033dreXKbtPkDmBvivmPnGdhAhCdFqa44LN9GjJMSQe7Dpgs2KwktMw
07L8j2smm5gXcrdthh9YfsHcyqFN1AV4Nw1zH40DiB776bCVTZxO8fF/vzBYwocLfuibHtAB1zu7
8sDLeooxMDwEC3DYgMhGL2gyY0wvtfe3N/G9R17bEq7WygzOuhK26le3AqU/PpIKC/LVIL3exs/B
kSru26aRzkYOnIaG2Zrgl9X8gscreU5UZoT0s/a1rmEOXoFkAnK1NKzy0LQ1FCLdIgh9j/iKZck3
DsVxkFHhOSiKyQ+0z9rRXvBK17rvAMg+Nax60DKoyt0+IAk4CWKD6FojtUBcAgDv2hvSxq/9JsP+
GVUTmlkeebUeunib9FmJNB4qR0F5qBhGS9h33h2Hzktu/wLZzl78ALFepNXm5K4rHpxl8GI490S7
t5I/l8szsMpNxMlDm3TD81yvss0sP2Xb5FqD6aBqD2iDoSp8SHLqaxtCXNQbZmsM73ZI/yUD7UJ0
WfOpjLO+RvDC/I+dR6PThHafOEp47/b7rx9kaGubyNo20l4A2rZNvnhj9v1iLE6DTcxesyZp7GjD
OXShfuzMkz4kmC5rVPVEybDJtU0hQrtVN/WUDbgSr28sck80ds4/0q/5rnsNTtCtOrlP9UfvUxbf
9hfJ2/7arpB3Ox48tJtht+Ra4tCD/7XDPD56LiBBifPl57zEvTNGIGa34L2cgFgtPZW1+VnxO7bI
8m7PQTcA0ouNFFaMPHpQt1Pa4OZkzYApfDtiEIafSbLB0dz0xMc+tPg5XxVpkWS0COu/sCv4skuH
ca0NrL8NtTZ8HN19HttP/QtAn8j2hg+9H7pZmJNw+qySWZdGi61ZjHqYC4YWUZS3KwhoODSEQVtz
Qp3+hMJOkufz3gzmHc/b+3JonqpiZxojFl59c5rlz5M1rB4Sc0juNySx6Om0G9O+zHXUp5bpAerQ
OzNgP5DBfYY6+j0b7a+KU5beLBRjgTeEMDNqfdc3i69QzwrICnoAvY2BdD8V2pSFS+d/cF78MmL6
ZzofHXC6hkT/cdv2doHeOdhW7QAPAr4DYkrgIclIU89AaM5jvyYhhEnCzg21gkf9nyP5sK0XtgSn
ol6PDjM30cx8RNxoHq0mqRQtu/cvv2sTQnys3dXKFs9GZZj7P4fADgtD+3B7x94/TmAC4hObJCrO
SwQ9Lg0dUeyCc6zICq1BS9B6akdw0RlvhXbvazxsVYBs2Yfawgm5SIRBjiQqdlnuuuj56iKbcnD9
3W/geDJMroh5Uk+4MLL9iIvwXtK2A7O+h2d5HbRJGbhZMgZ6uDJShp035CHtlQJXsu8yvpT6v7wY
KLoJ4Z2WPmJq7ZTn2Xxt9Dz0yas3f2sBD7x9ZrK14Rrj3QOlSlS8hXS0AD1dZ1JcsBkriYFoHM9L
6oyxvY5FZE7kH/AWGAqbkjo7iuxoTMPclnt4wuLWNB+XOkA+MLl3/ed5eXJzDCQUWWQ1QTRXJ79/
rj2F/8s21AZuzrUgZr5N014fIrQFx9HyccVy0DFpUVqiBK092a2h+EBIN/TCjpDRrcSFgjxkOM/j
TH/o7UdG8n3wGdSSu0VLg/D26W0/WoxRNgrOII5HORjc3teLsjoIMjVTTc79+m3K0rADRX2nfeTa
yRzyaJnfbpuTH9yFPWFxjTbMM22AqsvafUMPZfYKethwRGVWo58HtjecL+VqP9+2KgsrF4v0hTcG
C4a8r+gG5RsDMEs9pVMVG/OzM8eBn5AMCDcV+lzqK7+X6QvhuAOV5lwPFUFJAlxWxgdMloSG8bii
EHJ7abKgfLk0ISj3a9cSbSjI2ftsgClDxfsui46Xf1643B1SNECqGwwBTk7YTs8+uO+UnKbSjAiF
m41LO9hez8JucWaSdFhbAtq4PXXBOzZUYTYFEB/h+eOiFfvCcZN5aiNKjqOe7ox6TdqPDqjCVr29
01OuuIGyVYMS0sejFANWeHFcX4rZqAZHcyg5L/q9Z7/gSaocH5A5yL8lRbTqTIRO4d7ZWmAXc+WQ
M2oSoTH+2gioM+aGpqHyEJnzo5WGqpQHzQ3UDa4Xo5tNoPWrS84tKBzzYzYad0OT3VUbA0Bzslby
aaQKALLMKdEfQG0CBdxNSOba5OhZi84sm5ypNYcl3qRKTJ1kHn2jv91SBRRbtkz22gSlQToVPZqC
fvYIAoGo1O63UdQpnupv653RYczJQtMAL1I9YdOOu4o2ucxF8BAF9g3zBhj6E+5dxvpg8C08Hipm
HrP5GfW8g/rspBt5YUVYZZ9rc1dvz17C/WaXd9pLE6SqOq1qKduPuEhO7LxYMrDw4T2WNjuLkpB6
c6TmspWaAZRzIyTHRIvYmui6YPI3TNm5XDFC0RgA4/aN8V0LuIqoSPZNQykJw7IgSd4EOK4X1AUc
jU8fmU+nVdEExfI8QK/dBitwiCi05yzTIRCQKyS4pDcaTOug8QR6Daww11azwkEjTN/SA3pcNO+u
x1gGx0b2quVJN3ITbwAHpg7KIOFrpmOINW8dZKw9WY5Wv+cLBFQcRbIj3cMLI0JItuDftNn2EMj+
Q2l5B1BOOSVeUIW1q9sFogeqnE5uEW8YzJoDOSM+1BzaW+kwwj+I+wVTLWznpEdjeu07fEDp059/
Nbc3qAPtYIR40ReHvKI12j4oJ3nT8JTVpvbY1j1PbluRrsiH5jienZszCrmO47Ye0GD4NnNUNbdG
yzKFD5yBLei2HalD/LYjvjN15pFi8TGpbyZf9VDxLZS6NcZJNhpSCyrTwiJGB9rCfe6jrm1iKtBc
I0yiQybrqa0VSdq/MgBiKgquXwtN9G38R8Sc6ri1q4lHy9lnk/910IgTLynUtIGdyU/pNhNbrhnK
Btl6LvvSjEC3kIe2zd27btQS1N7dWK9q+9DPxkuuGRBBasxq1wVldTQWC7PyabfGjJbsczHMzg6U
KnroF6iQtmv1YazpFHqEoxSTm93jWOJ3ZDM3oI3SFYe5moqodQHt01t3SYD+IfuxrfO7DH85tEoA
lwKw7iq2XvYQ2LSj8CYGkeK7jiBInnu/dVZynjXycRnsjyhluM8Vsaq477L8a65R569M+kBp4G21
DZ9dB7GiNohulTM5d3EbsNPsfc3om2Zlx8l5ue200i84kM7/mRK+oDRzO7ewYAqMEjQ2QGMRBZ+N
T95n8qb/rP8xvLikEbB6t83KvqjgL4dA4dbYALHX9QKJg5Fy1mJP7R6AQ6qTTzTtFZso6X3h+4JI
tlEBgBhCzP4Lveq1MUD+k7daF046eVmNon/snFS/q+esec6arMQoyrTEk+9ox9Q0vjSZYcXzUndH
NNaVYiCyWuflLxI22wcardcwpgUto7A7ez8yY2f+HL/rIW9jaFvf3mPpI+/SmnW9yajxUYNrC8FA
mHmYh88koE864FnBvO+DQ91MIXYo5MWn23ZloQr9N8hgAqiFN7rw3dcYMwaeY5FZiTE3eqxqDP/W
CYetvzEEdBFKVAFgAcIXuMjthQSIumdI7ehoDRjDEHrf87fbVuQ3BKBF8H1A/+rds2jhlI8NcFNo
vllQwHkeDiAZOVjJP3m4xFrsg5/otkVpwLkwKHgJWxhYQCkMeuEPkPVFp2p/24BySYJnVI5HynEa
QaLs/aQJinyVzb9qzXAw8gMw4KiOLv69M0LqFvoAXhWOjUqQx5S9hzYo6P/tqpDuLlpfpyXDImdE
ndCBFiEEsPZFmH1D8T3csTNGqYr4Myp0CQr0cX/MHsfk5W1NVCA8WXpw+UO2z/pF3l1l3FnmbbdB
oxGDbvVI9sWnXOWrMisoutkYg98SHV/Y8dEaEZ/MFF/Vfo1KUPNQsIl3/etiJzVz8TJrFZdDlo0g
BUaRDEzw26vzell46xa2UZcVZrGhIhLoxT8YsHyoiapMJrXjIE8AthuFK7ENvlDACIBkgR32PHcn
2z+CnPO2u0pMbLTC2DV3Kwd4gqt4bK2qvp2gS5k4n6u7XMWDK7lvBjJ4B/g93Qbrp7BVaPnxrmjn
aqt72EANHPoRGpGRmf75kVzZEQIjs0evcYOxOtfdL2DSQYeghHJLYi/gJEgYsBBMAttC6MgKQnzN
XapzV3m7ZbzfxlaZ/qZEWEuPBKhmlJvR7QYI8Nq7Mr/yZ1q6YPmiCWtOU5mAoP4vTv3ChJDx5lmg
6RWHicnYO+weJoAkum1CQjUPtWsMjOA5/C99lOBZjUs7yHsDg/NqxHoyh+vRBM2dF7khjdL4c/uk
g9/jNQjz5LZhqcdd2N229yLmzBx6xm4Hu073CalXrX3Q589GtASKPfz3bSMk81cLFPKsufBb20HW
czZiHvYP/GTs/KMbWcjy2iiPyqNxIA/dbo29OzfuI+PhGzvRYw5yxb0Vg0o71mN7B96wiH+EFpS5
q54NaJXmhyV0sSlWSOJip6Z9tKRufLE/wo0sMt5oPcfP1vIw+OlX4XKXPYxn/WXdof4ZVXc/jMMQ
z3dDUux4zD+WUXXo4/aF76HQfLfs7ANN0PYoNkLdj6BwVEVzWQP3al8F/0dzYNCq7Qeme+cu3ZU7
5JfhEC2Hf15UhUNZGntlS7gI6L+MVr45aVm+eNPJmkAnD3RxACV6PY8bNwbnOW2TqfpgVT//oip1
aVyElUD5aC27zYGqKd1TJ5l0c++vu9vXYbtmopdurcat9IzvoyscdxekS29ucFnoiNPDssa3/7wM
UgIon4O3OepBIDsWEsU81blXaRBT6DDQb4VrvUsJ5puHV1YlWR92Vei59WPtKb5bMi++NCu84kxX
Y5VTYFle6e2GGcMuZDbPhsu/u2OuUiyVJBhYI9S0t+o9BqyEkOLinDLLwRqJ6R5LtkeVzWiyXXUI
nB3z9rd3VGpsU+4GGR3kDUSajrqCmEI6Aklt5cuD47H7jH91vTEuaB/qBtlNtkq6ShYx8Ub9z6Jw
4ewiTZ1uG1RllEal3tyhmp6w9rnQZ/AyK6pu0oODXgMoM7Z8X+zZ+hlqfl2DgaiSAdq3dD3opV3M
KzXUNsISsyGH29spt4eCrAOxCgD6hRselOAEC0aMK2XG8duxLJGvzZ3iNSz7YqOCgV4Kxu8MqDld
f3KWpljWKu2gLJC6AOW2qB6l68espx9ur0Uari4NCV6vF3Nmsm0oqTNe9a7bjSgPmcVHs/+S28eJ
HzMzDytMAHvkrbcPNf182758neiAI+kFnkgEvGaA7gLwAQgXRiRYDL6zN3sA4K52e8VCVYYEj9Qn
HhipiUPrPjk8j7r2o+0oAsh27mJcRH/lv7UIftGXGC8Ye5xZwyGtVYGbluOLrD+Bm84iFTSBflnA
J93ev9s2MQhx7ScduKMyIJMxOmd9BRvpnVUOB1p/NP3vvfFUlXUyDirKDln4/71MXxc8Zi20FLNn
m/uDNaqwP3D/n9trkgWPSwNiVmzV2mrUcMmlpPvBDeJuGZ8Hv8sjy+1DDVIXf2HPwIgJygW6jVff
9R4uqG5qpgUQcvc0I6HMIjIdiBUO3ffbdqQuiAqhjhFhB6Ou2/9fpJFpr5N03SBsJfN+LOlIotRI
7+dZxQwqPSAIxm6vV8wD6sLj1ekrx2+GDa42v7j8oDkfb69D1nnGMJGPPooPWbR3woSpvhDNndB0
0AxwWaS7moBlEmPVv1CX20+eCTxLb0cV9b9iIGkIG/bkEMCtzflcY5czjPne/kHSjb34PYJHFjlv
URsEAGoC91XtAEoDFKo+qmgKZHHfRDRGVdncUNfb/1+cn6XN/UKmrUOGGqVzRDl/JaGvEgKSLgac
b5uAGWj4xDdhnbnTAL4jdHRAzwjlYTJjUKdSAQpVVgQf8WZ7afIWR2hBXjQuNPeZF1AAV5LYyffs
92qEu6VBIVlzVtgBzpl1PwY8cO3pySbPtz1AGgah7QqHBNkvTuf6aHAP0nVFdIXISxrclUvgR1YN
pe+e1GhB8InuacD8Y2v2sWZQ1WZKLxyyAR/4VIiyiUdGlpqkWQ+g2ngOfliqEC87KiQCgIlhQs3y
RKx6MINBxdMAFfMsMD1okE1Cc8/tFB9iWdC9sCK+HNqOGQ0UR/EhcWfsWHC/suDRHYbTGHSHkjzd
Pi9ZRnppTbixZQ7silVjTVW1JNQbjoUzRBMbd3X3yWT7VkXuJjsh9C/AeGoj7mIO89o/MDUULCX+
nam96hjMz+bImg3ly2X72ooZAEp4G1sjNNnetf06UAAMlY5A1DvtztYPWhtTM6L+tF/dJl6qKgb/
awzOod3t7ZTdsgu74vh6B0UMDZhMjBfWD8G4H2q2C0Beh87dbTtSV/y9PnGgQAumZhi39ZmsCkvt
u57piU8MRU4jPawLK8L336mIYbb9Fs7R/P04KbJ3qaPjK4+BQci8GWLGhJibe/oKinPHeHUhHjKY
wIxXetIub8x6+Yv9urAluPnUOWU/OxoCQ9DtJ5OFbm2rkWDSFUEKHKEHZB2e+B7XMDJmL2jKnQG4
ccJ5ZXkUzCONid3Rw0BLDIx3hO3/fGmYm9kCLlIBWL6+UVmTGnAztOkN+w39o6iCZK8yrMv8zcYj
a9NFDZBvbP9/8cVNsdy68wGkm23jYXT0h2xwHuYl+HB7LbINtMH64IHXCiNv4hDpWNfjYpIeHZwF
DKjfPfvcZDH442Kiyp3lC/ptSYhD0wgcjGYif4AvHPM8hALw7aXIIgEeIADHQepVf8fI6VaaznUO
UGDHkpQkbXbymv06Kl7c0mVcWBEPf7Jm3g1YRq/XG9oc6spxoKIakxrBJxWUICbG9sXDt0YbMDt9
2lpOid4/lHUT5fia394vmREHIw54Y289STEnp0bXobDgoJ00no1+b62J4Sq+dbIjuTQhnDlZ2xQ6
QzBB8wT0pUEaBfYzMZPbC5EWxy/NbE5+cVf0hdnMswq0XWgHyZdxnSK6Gl+NpdVZuKYYVdbqGhgI
l+XJnHI/4oPXRa2N8QB9SE+AJ3WR5S3NvrQnDaNcbhBmKA7Eo7WCP34eQcyyWOun279algeAihFz
JjqSN2BHr3/0MJZlNlI8iTL3jvMX0KE+mmwMg3ETwXibLKrYJelxA78AqAyKRYj+1/Z6PWtBfw5o
YB0MZTwOjn5nAVgdBrR0FAFS9hUDB+h/poTYT6ldziWYUs8s8RKVzojUp8D1B/lrILIAqLxeB7WA
56ls7Bszm9gn3clZqijg31eXKx578h37bUl4KKzVxA3M2CNT07OQ1V6UQ7QjUI3ySa3ADVxsF5Yl
lvCYaRjdsok0DsV3x3tGr03ZA5M9EaAIisk1oIO2rtv1ltkBI5q5IkequZU4XRHZWh/1GtjnZz/K
F0i7QqZjzhXbJz2oC6vbr7q4lW7F+6UakHg65csCnW0P0rJu8KxMcGXoEdTkQYMLxNP2Td52+MLQ
UmQOWyYkTYvTRXn1OEG9JeuieZwOblNAJu2nmXkR1CFUrij1c7xLMBuHF6snqrF1rVnO1oREoEKi
0ae/Aoyt3w4SUue4sCDcJBTPbZozPO7m9AWcrakBQlr+etuGLAVAtxpIVEydAaIsRE8GdMVSaHjC
kc4Hr94UzvZjmu09G6N2joqlXBr1LowJrpgXrju5JYz5zV6HeJ8WWkYSsF25RLNKwU96PIDjoxAI
egRMjF/7Re6CJzNbkEL5GdTl9bp5attKMcX/7xNUfPdgUBBvHoAdEfOEsOrNLp2QaAJD5DwHQEZB
RRXKErvZ/66ZydC+2h9LO9KrzylNyiV0GNB/cM057kDRTsxm9+dniUEjXAYT9SlLZLbg2rAuc4Xp
nFHHVHD9bI5tvAQo1dTPE5CRt43JnBMSQ5hFAHYKuaOw9DYFOzqkv+H+x1YHEV9wDz4NxQWQha7t
YnugSYCgkMjrtRhBl85gMTzzQTuVJSar6yrpqB6SEeMrPr7qVg1ApqPNCsOyW4EpCHTdgRzAWIfg
qIRD/UdLUYvS/QiCyx8xqV5aFAooPJo9S7GTsltxaUwIlRqfDVamG3gavFpOtcZuYYfVVCde+sAq
TGaaqpxJsTzx2Vz74K/RHFi0qh2ZujOYNC1a7DJ7PoPnVrE82UW8WJ74dh5cMhg9YKJnfWo+NvD/
aSbH2774b5B/dw/R4UNjaqNSFDHNdRtQ4HAZIAoMdY6wWeqWR0yrkejpual9btyGlmHl100T6tzA
rFBpsCFul9b8YdeD14cFlLk6MCHk/CdIGdlTvZCixOj+Uuy6FXxBbUqntyygNXAXLNU/5bNXpNu8
efrEK8NPcblHWtxrpJqfbi9OetEskAqBMASEcmKmjskHQni3xZgK9SgjzIbDZKgqeVIjNoRD0HXG
DKi//f/FVzTN1kxfUM47aynkMleM0fahbn+/vRKpJ2AEcyvR43UjDnPXWtXgOYDBOnNKi7vCW5ek
nR2V0o8s80C83+hVAuQ9gXB3S3/l1DfwEsQoBZ/itE5W5zQYCpeTrgV0MR4EWfE+D8TPy8zADOoh
/K1FGET801/slKdjq3yQc71Lc3Vba+2mwDuTTTUEzttGC/vCZ/FtK9JDv7BiXR86KIFJwUCdfXaC
F1I+eDkNh1yRX8gwnGgxoUQDUDrmff3tuC48ax00aGNv03rdugOc+It/v4Sb+tx6oKCjIR+cAxhQ
I53vVZBx2eo2sScHHw6UP8WxPIPrTckGwKr7Ztqtendfo+TK6KzYRFksvTQjJFDzsuSLW2Fgripq
/P2Ms6jymvWojWt7p0362XRAzXj74OQ2QeYH3kfMvrxDAhaM0WkCoji3rTj1y7gv7djUm6eA62FN
FTxTUlwKhCYwvYbkAjQMwgeq0afR7jLAcNcAw4cPuRX3J9okrnbi7n74cggU3i87OVSSLfjNBmUW
1eq8ucmyasCLvm+fMNqMgquTaGX7F5uI+h3AlBghQb4kHFxXWI1Tjxr8wwHPE0geWA3Ox7tRr89d
q9Lnlp0Y+iMQyACdBp5igjHNdVNUKUxkMu0clSMNQZuxQhInTf3Y4s+33UO6fxfGhAjYrgVexyuQ
7Wk5xijuDJMXchVRstwIiJgxWfY/0r5rOW4lWPKLEAFvXuHGcIZGFCmRLwgZEmh4775+s7n3HmFa
HdMr7nnQiZAiptCuurqqMhMH22QeJ2nlZBOI5aGYCZLVdI12ZDR8QyaC4yUyw/hZR8urHlgE0LkO
7pzswBdUCuITkQXGC47FunRxSzNhRurVo4G4stsRER2AyIp+6QarBXwA0MegsXlLodEzad1xFsBM
6Y+wYRBIgf5bE/oRG1+7xMYcaw2M2EbnjUPntqug1YM7DMpVjeNJs6zMqhtTZFSRRQ9NCq5g52ea
ZqANFsX9vCvcNkHpATI4VPNZhHdWE6p3TMehHJsfeXSjoAHuMxtrY4PZWErZ9I4mwYYhv5ftOQbN
Ch6JgncEd7o2Rpi9VZMcqly5Dag6xW0b52L5fwDEc2fL0sCTA8zd3yyrymKTJJkSuEvlXPptqiDQ
vR//XdsFd+nGCuPB0khHAFIAGVAk37ThvdR2U3JqdMH+4o8FPCTAuSPFxzZsVwOqwX1WIJn7isL5
cAuB+UyPBatC76u/jgmaDP7XCHOfxTaBeked5SdgSCBN6cl1h/cWVJKs1CXazxxkq8I4SDAw9oXS
jniaqylwDgDN7NXkmPVOqOU7pxLE2NyWXyT0gTRHCwWtIV36gL6AlKGB6QDZ9v1KAVWa6krdIe89
jfJjyW6nv9Xr12Zt3UbTg3+/eRzUxUBfhOKBxnYI6muJV7qDVvGqpjoQTXu2yPN1E9yEH3JuyAbo
VO6QJTM2M1npnBRVv1qPIJ8s5zudLLfW2AUFWouXu8GIXTRF4kFWClwG56GuonQK7kFk7gEJp2u8
ca9TJWv5EMP5rdULuLimxjWgeCGjS8V/vz5Izm6BpIKCwVFCCcBcLy2tiZIs89zkp3Qy9kj96UMT
5tm+FCXJOGEJ7CA0BxcUoBgmEymoTWYsldXmp7HBjVGQfnRVLb1v8+whm9GT24h4vTkO8cIge/Tk
qimyss9PVn80SIChJeO/u5CtCTYx1axSnTYKxmTr0tOsdz/GyTqUS3ys8MQWeBLOhYuGPUqpSOuO
2BuX61RoWtNVOvainHxbrcG1RWVNjqu6MEDnc7PlcjvvtLlHKLdCHn0IGnXZxcXBvkf/aGi23U4X
qa3yR4TUMmpSqBewWPe67Q0lV2k0FJtvkmrcA/H09RObG/0eaKAHntcxmD0wO6slzYBYI6Tzyt91
fxM7+7j2rxvhjgOPfxQ8gMgC7cblxM2dHDWSDB9fzsV+tI0wEWkSiSwwF+Iqx07UQAvsZKO3C7Wb
PvoEnQ4uwT9jYE4n0uVagW7o/GSqDw3ad/L2Nyqdn9jCwOujtQ9t5Mh2MhNlTvWiQ8AwPwGnEWnu
lP17eI1345/fZ6bJSKGRHef4/cK6qX8OzuETwEi8q2SgClDhAiGAernSsTIOulrX+amN7tb86zhN
7uoOSx0sRuV1keAxzDuQW2tMRCe38qijYozhyCNlCYm9dXH2uWq51kLQ4vegLPKjoSb769uZd+td
jJLuxo0jmJGISk0VdlOq/BiVKrQ6exBTjQa5z427fFHuFuK8lpNuot4dFYJh8y6k7bAZPzQvfT6V
wBqckugsd2+Sjmw/xFFiUVGNbwcFBWRsKKs1M0wydkleaximDhGGtXNV3ZfyY2mIkFFcOyowPMio
gtWDrSzgOa4kuoPxoMdiHY6AOZb5EWqF11eNd9vh/lbRwkMTNRpzjeeJ1VkxvcbBO4HLIbO+WUjx
26XIaYvsMEdAAs1iG6+wg6FE0wNmTFio5k/Yn6Ew+z6zHCmWbdyq6M5Ff00xeWsTOiJnxB0IRQFT
gjmKdr7c5XKNJkKQVeen3n6yY9uHu5hqEeECz3ErNCOIvlk0M2tM5UpZpDaSesyWJkmlXzSofkip
UQvWnhda4XZDFIzUEu0VuxzK0pdqpUCT79Qppo9FieT7Rjm2xeirItARb0C4KFC0sWR01HxQ9258
QyFNpVX0Sn5y6qr1AYSHdm+VLZ9w5HQPww4oMYDcvRyQtKrGSCJgdlOSz64Wvawq8XMHXJHXDw1v
p1GeLFAn0iYSVtemHnvQmOQaDg2acXYZhAA0j1gP143wVgegfu2jGmHJf8HBtdxMehVTVijHuk33
wCCb8Q54JM/JRIlG3qbe2mImLleqto9VFacTIc/43Mng0BC4Z94OALUZgirsNzz6mEs210jWrMZY
nLomDvHwoqnu6xPGG4SGPCnWHgpAwChern46aM7U0liEEq/TZoQWlJmfiNy3Nug3bPdxPc6G9vH4
7350WXEsh3c5f4qtXHCZcmdrMxbmaOaqhBRA8j9jkerFLUUtfNzrejsUZkGS2CKqXsIEGiqj+Lik
vvZgPCGXvYyhvvhgD7q+PLxDA5gTwBOoBlBPcDl1djYsA8C++UmNtJ3Umm7WJeHav0aViE+Mawmq
GUCp4nzq7BO/KarWGhS4aE1+rpp7B1kFAr4RpxBx7/B2HJCwwMF+iIV/TPFmNyROH+mKDroDPBU7
oh2wFTLhzcnbClsjzLzhZGZ12sOpxaaBrMGx60UKKtxhaNBowX948bDubNLHOOtA3niqy7jy89G2
vNmGnDQkhT/RkqGCcvY/U8wdrcWKZKoFTOmk8J3hnW5tZ5r861tNNCDWE+hDNA4jpmyCIEKPImtn
vAkJ5Xhhto4LADV9YI6Qab7cz82il8lgw2eO3833/LEE4GgvpW7XfhMVm3g3ASDdhoL2HUqJzToD
OXKkck2Lk9Oupr+W7fS7i2vbTRJZeljK8sdoDupnTitaMSGngr51jWVZgRYveKDyrMBVGqH0OYOp
FIJS5eib09v1xeKdVrQlqdgUOhIV7OiIlEhNVYLaSDFOXV1CgesBxNNgzxXQGfI2BdrIQAIG4B2A
cYy/myewODlxWUDJFgRZP1tbsOl4+2H7+0xgCKzWXNZGUdBEyzzdZD+q6QYNtN6gvSGn7glJZkXj
YXIUdTlKdltg3mTrZqhO6CWPR0FfB8/1AP2LxkwI31B6+8stDlbapdTspsBpXdzV1N1heL6++HRS
mDw3jQbhpNEZg7YYZtLUDgp6cYtJy5rIHbImKM3v5AUk+rZVeWKKHe6lh04f2oKDTn+FbbkrVkSe
dVHBXtTdd0XyUKEQEcsQGE9NyZ3zn3H5PpFQgVr79YHydvnWMOMt2hGUaEUHw13S7qR1cRcyhlHx
kH+iXZdK2dHkNmhk0dFwuWZmo6XxLGNGwSIEppecnK1/V39DfLUxwZwkM08ip7VhQhp2QDFEw07/
dyHdSxPMvuiJAaUGB4cVJqyKmhBWInnnZzsK5vxAsmOdO6DCAHrFkhNvGY5j/H591fk20B1DM+Wg
4qf/vgkQNCNNbGAaC0DA4zXEM0zxWs16NxYlDj5hCTgzHCXk45Eov7RU58RMDQtH1ZRfsexR9iRc
dp6Do1Tx/2uCWROo0tVKOWIw9txPgH0oI96KBpqWnXaWwRwf9+chMpv92vTK6zqqnyjnA84Epl0c
XzgNFjvdx1JOK7I4Qnbt2eDOrlZPF0EDuOd0Y4QJHSR7whVs2cWJxNMujmd/Gh+Ird4L+aW4W2Nj
iNka4FOXzaUw4InKgOLckBGxRHRfvMABvE/o/6YCvgpLQJpnqFs3RgTWwER22/bcQWG5lCU3EFx9
PC+OO4KWQyFqhNv1cvORcnWsTtI+xiKpEBRyk0f7K0TDhZceb0RbS8yNZPRmV9qjjktPjf2kfIqa
dz0fw74D0f+4v36keLo+wJSDz4rKnUCxkVmisSAjUVIskbYOJ2s0we/cVp5dmq7ZJ8GCdn50+M67
yXnLuixMJvXYD8Z3R529JhPRc/M6nC4+hvHrE1rddbx5Mcfv4D1fgS650fx7e/CWyM1fzUIQ/3En
GhkOGxEgqD9ZFIscjRPEV5LyNMjHKdHCoYs8q7zpjcdo0g/XJ5pjC08CiuVCSg1Nl8yiEmNebGBK
wVFVO+Zds8iQSomLwpUmoKWsrqggvVHlAof50YHGhB4abYmnYYCCBWZuZKOweqLFLTkB3OJFz5UR
FqY7O26j3oGnJnA0cq+k51waXTl/nSck7JVvSjUEPbhCyiG8PgUct4OPoYleQBxBlcNMgTk50mCM
0OVUnT4sQ6NLXFPakUbEZci3Q4u2EJbEFc7YKQ0jkUsVOslzlDYh8C+dq4O3P1B1edoDg9YIPAPH
yyF3DV4N+kCizL+XngGcQMQC7wk5aUALl22YkLA0c8H+4YSpF0aYlZSkboIDgpFlAPx+zaLSH2ZD
/cxQwERCu5eAetSZnOxUW12it1D/7NtyZ6n3RQ2eW+J+Yh9sjDCetC5KPO/tEeUToDbTr5H2Bl13
TZDE+kjq/7X16UHDcx/5GDa9TBZjUdcIWtJxlniZcszMO6JLu9pYvKnXH8FBD+G9B6V8WmRwUJqe
081+1HS+rt5CS8xtA2cGE9ePZXEte99qe5yyk5R1h2pK0bV+ZxzQcBoMtRRE3dkWhYbcLbz5eGaK
IAG01oqFdRhV7ZjJwdu6eHabCdKVvI2LRlJA+EDLSPEdlxu3qNR47HWIbSIARUjkZRleP73uXV9u
nufbWmFCqlGdoCSqwEpeua100xyyl/GtFvWqca0gT4HuTkBhcPYvxzIXCqrMdCyl5kUovKxQ5riP
+m+69fX6cLiThlQ1Yg3kq9G8dGloTaQp7wYYgvv2zOLHrByJiIOeO5iNDWYwymxBwnhAgdFAy/Z9
bse/256o/hoV0s4AA7pv17iqro+Lt+WApgeECnlL4y/eYqOfJyTHQdKG4o/bF2dwBFXWLg6vW+Fx
92jAK+EGQB7O+CuMiqYsLvUBLHfqg/XdIu6wut0r2vGyJ/tu/BF973/MtyBnTh6QZhKYpn6Y9Qhb
04yfluaxy9WI0tCZ2Q7Vr9Cce3eUv+ZqE8yFhq6RY2s86KNvWZVbijDrOs+Db80zHlxJ81qNC5hv
An03nqQ9OCxKPzrU95U37Uqo+rqWq1C+SrcIkzALXp6+tZ52fBoDYx/fg1ZddaeDtSs9eCcvO2T+
MwQmvXSXH8a361Ml+lT675sn3bhAt4pYWCRSIvDqfiba7jMG7A/UO0q/Kj0AGwOx3o5ymoNiy2pi
gMXzsvYT8L4LtjTvGOH1C38AOVeKQ7m04hQz5EdjYIct0Bu2aP+fFW9WLU+PkOmZBRc0T5kTI/nP
GovmMqOyQXTQgmpICo30FUo3AWiU9vXgZq7eERd0li6qj+Xig9zxiz7tUfA0szEEnDROEn8R1lf4
X0SpK3DSKDiXcVVGkhRyMpTY8N3i1VHmryDTy6Lvie1mw1k7lz9nFaTdYwj91HA+K1/kJYwVKhKR
j6KOM+5abL6FWYsmXaS4MrHipulb669JAlNita9MtwbV2fXNxfPQeM+gYwdJXdwEzEFL0A6hF1Tl
Z4kLn4oDGqbXtYIdzA2tt1aYM2LWBHl+BZBxvNCnmxFn01vBbOmSyo2/9u/O7CuvqbsA0PC1+yoC
8/HgPAB2/hkjnYPNAco1lKCNCUQCkfxQpjYAQ72bKWepOUaLFUYxcaPet5yvNQnmer9QUsVpFCSb
6ZL95U+RPf+QRXXAkXL5DQ5pl2ZeMQMg7UdMqqpHyu1c/JS10zj+QGtHcH1deTcUcCjoNbVodoQF
xxlrXTqlgTGjEtUQ1CXR9UkqJGVEnQm8DCq0jqC2TpO2eBYwN0Wc1pGEFjwwKWajVyZfGsXyaDUv
IrXnjECK4N7AI/HL9fHxnr9UZBVBDMogmFbmjBRallpFAojmXDths+bemodR+3uCRNwpS52zsz4p
5XpMBaEyd16RiUFPN4JBnS3Cz1FJ0s4AdF+2vqHXzZtARACw5SEViU7zyD4hFPPHEnNmFDmptXyC
2pKj/krVGRXLKjAM4k7VTZnEfpvoaONa3D6GxMC6uibp9njMCVIevG2LLYQ2NXSKKijTXm5bbS4M
e1DjDB/h2324/qC6daNHftk4q4IIm3eRWhqIdtHDiZIM64GV2QSX5GriqUOMt6puJy+RUusT15yF
Jh0KkIYyEtt3gn40FE/rFHxVXvWsnPLHGq2cAp9Krwr2rG9tMJPWZdNa4CbF1jQCdX5ImkD7USWn
wXYHUcGZeww2tlgqOL1K1iybYAtMjq/D5NYFVC3S1VVTD6hYEXE8d2QgLpVBvQT+zQ9Pu/GkVlrZ
qR3DWmTJh0Wn5Wd3fohnBVwZoxt1gt3Hu5ygLm9RtBaOOivdadkkpT1CcJqTRryyic5Onr9HbXQQ
OBPehQuJbIBWUVUFuRTjwxYzjp1MBvNHr7V7Qxn9orhZwUwM2vbkJl9OcVO6xLxVnWcQCLdTGANu
7CiHZP0aK6KeJd4xgJ4W6rr4IlzJzI08V5Pcgv0KPGRanR1sq08DEneK4LDxDjYOGTpoIZNNUReX
B7usVm2pZx06xGO0S3IpKAna9ZPOdyAB1ZfHrhkfUqsW3IIfsSp7NAAKV0H5gFsXsMJLs9FKmV0r
mE2cu8oc/AgQd6OojjLoGEprdYuYPkgLiLMmxV2anSVEn9DYSJtsVxf9BHCY7uIVDkZ2ggZI6zad
gjhfQ13bdeCQVkChpoYWESHNedtj+9X0WGy2fba0EqDNdLIgL1QF8Wy7Uf5Kcq/PRAeat/pbU4zv
UJRKVybgGU5r+1Cvz3qyCpwT70xtDLCRNziCoBOPOtQpGW0PhBtWnUEyTBDw8Y2AUVylVwfUPy4n
DDwURlY5uLvABIBeIqgJI6WYK4L3MXeu0CyPGhCiABQaLq2s4E8Ys+hDj9BGoznxJBH1JXccGwvM
dpU6ZZ3nHgtfKeiFnUzPTk5VKWpP4luByicYSVD7ZnFWQ6znxdBhSazZ8keUfmimbF4Ea8Lz3ZAB
+M8KkyYrSNQkIB8Ap9J6ViPDd6Y3VORGKLarql/KsYDnlxcoOWjtAfkwnnkgW71cnGpaZr1wQEdC
yltkDYs5Ow9g2USnXizY0VxLaKtC+hqZSwjJXVrCR6yVRflJk6EO8mF5sEdafDyunSgrwl2ojSXG
D5A2ysouAlkzpdRcEJs405NYEpV+718+EilGGQKYqNmzkS0prVhKCLZ1V41+pKrh4jSxa4/xvuqT
b20kKnzwrgKa0vwfe+z2s8ys7a0IGyOHMHGJNovG8Iz8O6AhtZ4Fyhgg73v9vuVuRdAqQNcImXMw
UVyuGKmyosko0XBWtg4g0q2xn83uUJZZ7TZ5TPwJuK9dPqeixwp3Af8YZrmPEjBhzqTEPW9SHPtw
VvU34MYE+5FrBJwnUO3VKE8hs/MJesyiNQI7b+RoO/SDZkhsdObD9SnkbhILrHiUNwldYEzEEkdJ
B+gbfAYKoO6gpYf5mzOuuBurnZOJ1KJ5hU9IlqJcQwkxgG9mYhK9jMaul+AH7Zq4ibLuwSTp4KU1
oiKeuwn0bs7ysXAhRJfvLDOwRIIAnCOOTlG0cGOkeEGrzGiTWJMUI4fYeCohMa7F9fcmaaALMFle
FFeCIIVrDH3pQGAhaS2zN6Q1tHOeSaB8meSl9Oc2H72qLzTfBnFagIBURNzEtQcJFaDS6Hr+1e+W
2cZkTD14FmYNANdRORZL58lrGagk+XV923D2JhCoJkj1NATV9sejcxPJdEuVJhL4bE5KhGc5GVxl
Tt1W+QSI5MIMcwSKxlZrGWccVXmAFOJ8RvYKGHxfr6P03x902JhwJZRRF8SzzNbA/ZxKhUwDM4gu
We6btcv863PGS8NfmGB2/xSTekFxAehd8wtxwVHuZ1+zg+xGd9Wp9sbQOEpedZAO183SOWKuASj2
oGhCae5QYWQuGylfxmKwgNNspxH0M7Idgl/g5boNjuvHdQZ0sA45D/hiZmTJFJdWbQA5qTfJ7CJc
v5HjLFirQOuUoCLFC6ijeun9ulHeHkRnCISyIV6tIhd26f2XKU+rSrMR4gL2lrWvOSoLkmj2OFcM
iltA2CFNA8AEO7LCbK20xwPq1MedlzlqKMdfjGMCNUvpSUixy3HG6FekzgLMRxAFZMLdYhlMSV5h
rCqfC4gCkVctjdwpLTw09H1i8oACQiqG8rCyzqmv61YGhwnGlVaaG0eSvEOHVuHV7bII9j13VBtT
TMAorTleajV8BUFTgNy/TtOXxb5rkcNoatHFzNvsSFKChR0ZLwvQ5Ms9MYz1kBcThuXEX0YTnZ4Q
0bk+cbw8Ja4uyipqI/0DzMGliTSbEmvScIcARezGToOYd0H/zuJlueSSbt2R4reBzLAjfwITS7kW
ZROqAwD3shtek8xsilOAh2vN7V7GxsOT/vrgeEdKAykQHDptqmALutpqp3NVgRikSd7r4n1sX239
+P9lgoWojwlZhtQEqU3ct7WnELN20wgSLLaRy4KNx7sQN6NhCVtQy09S5AfBJLbkX/NhdquqOpLU
CcgnWgfQYwPnjqOL5DwbiLZm4eSVhUHJeupV0EVBa2lZxSEZBM6cv0BoGqMvYiB+6f7f3Ltg0igT
cPQBE18f9NBwAmf/meX5Y4B+wMbA0NT52tYwMM3BWO1zREf/nvnGXP2xQFdtY8HW6rjTsZVP9uL9
RFNSdPMZ+MyFCeqRNiaidWiGmBIORepLQnVcf6yiy5znaEBQR0nKqSCewSxEq2VDmpVg+xghIwDe
UyktdtdXguc2txaYlTDrJXEWAgvQrWghLhU15yw6TPbD7+t2eCMBCzcSLJRz5i/SFDsynMqaQc/V
Kj66bhbt+frvf1yRbACyNcBEVk49SVDVpbQKudtpXaAGVeWhgBfvrfVxIu9reUjREFCswTTWXv2t
B1vy6jX561I4bnpM4wMk1hPgVAUTzDtLIJ4GbBQBH/q8mLtiWaS+7Wx8l2WDkVZ6m2Ox2CuvHIy4
CBkF2EC2m2VkjGK1cCopBqq3SPexel7SyTNnHx3od1GKFnctkl0FLYlz87Vvbbd5zCrfWKxdpWS+
lnwxyE1bizpduCu++SYazW2Ox9RoszVaDi7kckEpWEGzs+CM86Im2tOCbYU2AHScXFpYtHrMxgGj
jq3qrJqPyfJbSZsbtdRuW00/QLBF1KbOOy0g7qBdwrj9wa5xaTGXV3UEaST4Iqp7RWnC2vo90Ix0
cWMWT9c3NK/LDdkUigMEThe7hwk862itqloFs5V9No/lSd7bZ83vQ+Nm3Ku+8ZB5RWA+knN/t/4E
TaGvu7UHFXK09fSe7hehtZMh5SPYzLzi9MVHMQ4J5Yg+6nS4Vemu2EuQjC2OUah8i/ZgYTylu+FA
Hq9Pg9Ai46BmqVDMOMM0RCqOrZ7uEeh7o6PviWzvsqXze9Be6sN5XnTPJuSh7OZ7u7e/oZc5vP4p
vO2GVdcRj4HSEBvucvEL/I0qJfiSeYSIoUeqAJdXtofj6L9ct8QLKbaWmMtLj7JanenlNQDTmkyu
On8baxCUC8zwynE6ahsyQljUhk021FNafdRSCzXModEfHaP97cT9jZ4bvbuSr7buZ1lQou0hai1f
ac399UHyHCOe9niI4EWnIEK6nM5ukAq1AcfvKdN20Wp5TZ+Ec/WJRnCIW9FWBjRC0hTlpZVYWzQD
8olot8xG10wbCT2fJcC0gEjUo/4r6SRBqYrnItD7ZoO4Gzvlr3yopS4qWU3MaYF3dv5M/PSQ/LtG
CoiE/zPBpkDnRNJnotLmTslvkjrMtDxoTIERwTgM5gGC1om+n+k4koN9MCDu7LUP5WcyL9uRMB5c
UacYhNM6Oi5RORtBp9g4r6otOLfcjbaZLsaRTlD/0docG608hfO3QZB/4x+izc8zO2xV5LhtBoxB
R8sfFcJWnvsdygd30uRad6XAA/Nu1e2MMU5oTUZAPUyDnEJXcB65iaPtTzMHUk3aalEazFPl1r6D
P07p6MZ79aU7NIdp59wCOTJBL8m97gd4WZ2tWboRN3FCY82SBJpTcoKslCt9H/fZIfYUT6S0Lpo4
5upO5UjXMxTmT6t9riCquySCaIRODxuAbsfBxDuSXPcJJLSwl/3hbIbt2b8+Txrdp1cMsOUAR27x
Knew9E7ixzfJ78QzvhtQHJ/RHZIH0VE7KSFivDKcTkl/M+/QGZbd6zfFyxxUd9Gv4q6/zcLMnZ8c
dMUIPo4bfm9Gz9IjjMkqR0mM0SMkCEBfjPsxiEEtGSzEK1APOtYvTu/a8LzeciCHWbqdfkO0vffk
vfWJ1+v2Uxin4khZhJAT82SaN3JxnMy9YgvgsLzOgK0LZtseFNyo8WhjuH5U3areO7qKX1I/u1WD
r/HN9EQa9w30j2qY3as3Cx7qu+z7+JTvFe/6nuCWOrZjpbt+c3g0M+namDqf/vdyK3nzY7bLkbZZ
XNWrH/ESIvu2vp2q8yK6VwWnlmWx08cEeMYIE7CCNdh2KxJ2hjv65fKu2Y/JIDhbgsPLxgrEyCvZ
kLCkchDEgjkUXHQscXSpR1Nl0J2L5+Cvyl892a+P15dJ9PmM75HMdZhyCiyQxmNnZW6niHRfRINg
nM+aRAkqsXQQuTtqYMKFJsnvDFxVyBpeHwtPCWK79dnU2lBjBDW9gZYg9ws3u9F2aY1Of93vT/Jb
91DerzfKdy1MD7qHTO89mIx2yvzUk6Mtahvlb3/Ih0DSEZU+6N1fbv82KRMzTnF3yBKaXGbVdVbV
nWdrNzroxGkXKJd8Vyo3yYsHMljoTs53JoSEbbMY3T4T9Ylzl/nP17CSY/asJv1iY2YsMqbeOltf
9FoTtUDz6GfR3/jfmG0mMLP0ZYpkevKic+6vobWXQ+1kn+BaSTiGIrA895xvrDHOtMrNVO6oteKd
HItdHSg30pOObMLh+rbih1EbQ0yUBthLYkwDllLSntNBD6L0sKQDBKADtC2Q6agko19Bx8BGkuq6
adEQGR+aW4NTIyeNAAT3anJET6IWJLNXfFtuRNyGoh3CRG/VlCnOLNMQq1SCpXlaCim4PhiRBSaI
G3SjbwoHFpzytZhuKlnUVcL1NJt1YsI1e9FmU9FgAJREBfApB2vya0sQslOH+FeoA/AuWhxpdy2b
gE5GVE/xtMKSRKE+I3poazeI1ft5Em077uNgY4lZkZbM7ezEAzps1QxEw+WANJNHhmwgXj0XpeLb
crUYeDlmy+RCzHp6SBUbSslZ3RhAUcnK/aAqJdlFZWECddsTRP5OqYko2/inHjwmVLEEACa25CSP
RLPjJUYnd5d7qQl8iXNOpa/zlx4oxicdshEmXBoksDTl8fqO4sa1G8v0+GxCDFNZVVOj2Ko2izxg
e9xoCaOp8Ufp7boh7qJDY9vQ8VIHVyqzFNoqV+MwA0eSkPV1mWLtYJUzLXglsteMAJItUBwL7aUV
pWi5I9wYZs6M0Tm5VGpUP14tXJJqijvaTmBG2hHLLgo3uN4GcrnggkAVGx1Tl9MJhdXWSAp0CffR
TwfpVzLdLeopnsI2vkvRTISelE9M68YgM625oUhRMsLg0k07kB2jXel2BhlOoqCIZBh+sgqiHfqD
fx1e0NzSXh8gnxxmOtcGwh/o7MGRek+18rgo3bOpAA50fVhcPwRZVU0HxTE4+Zj7oiKQurPnLj2F
FlTu5h0kvFLdjUU0htxCLJo16IIBaI/SxeV6TWgXXKwKoylBoLACvqf+qshukXJXae+BS3WrBv3A
osZa3lkAnykoEQB7lYF0vrQ6Kv3SkARbsvfNwAkHH7F9IOLWFhlhIom1HJuiqGFkCIxDe09N0NfZ
9XXSeAu1HQoTQYzx2tpmCSvaXbMfghk57MirX/Sja91Wt/ohDtbjvNMeDW8KF5/s8tLVg/JnGq63
iz/fJqfpG/5/VN3sZ7IvPUPwfR/dWOx23X4fs5HWTjcIuuCAjvWrWwfCybdO552Q/LxR79svzb72
hj28UKgco5f40B6Hg/zt+hRxY5/tJzB7bO5iswCVDzo1vcmT3dSzbnTX9ouD6trBdVs8X7c1xXiD
qFWjInPomi9u2z/U9RHk0VDxer5uhhuZb+0wTqCfUjuLO9hZPCt0giywvGrX3qRh9qSH2Z32kj6s
otBEaJRuxc1VFeu9BvEXGD3Pv++zw+x27hiMrua9QSbh4NwVgtyfaDLpAdvY0+XaJs4Ie6viSrfr
McMJuj6PH31T13Ync/uSIalG6CZRUPV8WvbmMdlN5/h1+mJN7vBQPJgHxP0/Vcldb+p9+bCEFapA
w2MzuO0Tanw70fOP59w368o2D6GNc4W2HG4TVD9kzKyo2Zbvb/94vo+y2GZO8wLCxuaAAecHw9d3
2bF3WzdC5kSUEORB1tCc+Z+PZZtS0zVNkFKDpaV8btEweda9OnFJDqkqj9yWvmz9jJwbEy/J62sq
NMx4nCRftCmKYFjGaqb3PyO/DaTd6imnX8W9KGEscL8a41ss0HdZrfSxgcrwDXBStxTtUXoZXdmj
bGHMAM0Q7iqAkYHeRK6vBk+6Vx3VwPSN5/pOPgyjN57L2/m5wkCH3z8gAnN9RrnnEJhOWpVF19LH
FbTZM85K5NRacUc77QNQwc782mlP1vCJiogF9hS8vkEEjDzB5WlfgHOKo6JHp7vhNuXgQZ0tdfw1
9oSC0nxHBnwAlF919JmxTQMViCTLQkPrvvZogQ7eDifAd2zyPCtKONqqh3qoOwB6YQ06aIaAnTsb
xY8CNCfX55VbfAVeD8BO4Oeg1MpECKlcmHMaYchKDwbI37EZNnUwQlTiO5FfWzApmevsOmkRFMZp
1Y6itkjuqweErlShAVA3YDMupxzeJreNmTan17o3ZL/0ZXZ1sFGW0356L9JwghLpdFDm4+z8Fgyd
e27QSYEnHFpNQQhyaVq2E0OvEzSRq/bowj3M1QsBewUAVZK+rwY57IsdyuGUbQBho9frD3LfuOtS
u1TrRSRzxQ8R0HEAXTAwRAPPePk5WV+3rVQDZgEtMD9pla+69jLGJ8BMDmuq33YDSMuKOKjeExGR
P+/BArT0f5YZb1VCIM6ocwrBykrbzVvpcaicR9JDyc8BmDNI8zRxJ/Sdg0wse7m+CtyD7YBVREe7
uWGwTwnkg+KqHwDLgfJLb5+JfZrqu1lEc8gbIcWT2JQKl4oeXc5tWZHW7E0HMVE73sSkPKr1gFlt
vjaJitdS/2Ntle/gh/t1fXC8HbY1yxyuqFsBL1phVt31wCXEdRFIUelGVnPul0FwlHn3Nnr2sZMd
sNUabJZ7MTWp7lfMZFa/QxyvAtxWKBzFe0+AXAlMq/TMghL1ch47PU8SCRkn7MrYq7QXxJd6VfpZ
GiwDKIgqReD2uRVL8LGj1I7sL4ACTJApq031f5E5tYF6U/cjbsD933Ru2T44+yGXwjpBOhyAZtlB
TYTsGxUp4n4N7Nr+USeyoCjEnWIAacAEA9EDQEYvhz9Icq5LCdZT01tXUp4yDYBcSwS/43oCkPkY
yAOBF9Fis8zTktZqZks4E6DY0Q5Dn7lyZgHcOfpjGoBzRa89UnqoPl/frtzhgW+FkumiTZ1FtUTr
ahRJn0KebrSp3IIxm/4UCbYpd3SUcAKKQpSxl6WPUZVezbV6QHM6IdWNXcqal2ldEjiRnB76Ve1D
ZIq1m6XGX1X2izY15s2AvP7jvw8W8EOKp4HeA57gl2sJKWqjBb4FHbBWuh/AsbLOT6UkXEueC9ia
YVxA3/4f0r6rN46eafYXDTA53E7YXW1QsiVbuhk4SMNJnBx//VcUcB7vUjxL2C/sOwHbw9RsdldX
jZmnINt4HJf7JA/bdPIhm+gb1s5xomqNLMU4QY2qWbswoeRFN3exeVKQ6qiYYHaf7K6PWuQIQYOJ
DnYQOaBlntvBUBKm09TA1ZedEzne6zK3h8pBh7MNzsguuXX0xm+q4fm6VZHbOLdqXs51UdjFkkMa
9Fg776U+Bi5amNZnZzb8slwhYywjcRddKmizRDQDxm5cK9ykL93sQi3CQbSYP0FOeZNle7chweA+
XB+X6MB40IpAYzzrk+VTtknaxYm7wB8o5jtRILWCuLfXZQl/oRXAt9AdD4U04MIvZy8BqKEfe/Qi
VF1xsoY3lMM2yfp2fSjCKftjhEccxXPlzQkaHo9JF//uUcG00vn3aiuHVYWTu25LeCbObPHL05RN
M7D2FNPpgqV5V6ExZd6vZUinVuJthPv9zBQXVNEuTwc1g3K2PRnfNAJlZxsJqta8cYo6IKp548Zz
lGZSH852NP9g8s7scudMUcpm7mZMJ2610AVHaSUZmPBmZIzkaNKGOA6AwZe7ogVJm5O4sDD2kUke
1DlQ7XtabtzxjiY/XC3z3fXkOMSv7VOifk9QD63wkJgLWW5duD3PPoQbqlV7+mSyVpk6zQJNf9Lt
3K/X7fUtI9yeNtPNQWBsgULocrTLOi62MmIdk47ctrYVOm23IY75uwT743VTwvGcmeJ2Z9xU5jSO
2J1p967WaDomb7WMTEe4Pc5scIvn5WgVTZgNLUlC0Aahfm1LNoh4GOBPBlcrOkr4a9aqwdugsi7O
VqWBq7y1buUjaPiXufpjhEuPFV5f1gMO2dFdHxQEnOp4Gpd/oMhBS8EfI5z/m8plMVMPRgCBDyCK
WitfNSD/1xHo/+TlXwaE0iNehSgIfEAjzvIMujou6CfCPms1tL62T7Vj+q2s50O4NJDkYAE0rh+e
hXKqCk2LKwwops90KMOpeVhAKvIPIzkzws3amJbTSFiY5XTx5IN6a9y5cxVv+jr3JFtNuJvRloCG
ORC2QYyBO5xtSofYmNAf1TpP0+q+KVKCS+GUQUcYTIAfAl3caEBqMMbERhNLxyAf0wP0UupcEqUI
czLeHyN85rN0iG2W3YL410lA/EfGW80sD7QswqQfNmnZ3/fwNuDbOyl1joJlZNMkRdMOCXMjOU52
LElHCZweOhEM5ANMcNqjR/pyXls64hsGLCEdht2sutkW6oVVSApn8SdVJk8oSlpemOOcUq171ZjM
WMaynja0hbuYfmqr+uSq0zcKXhxS3OTOjdIZvlGWEZQMw1SGdhPsJPCmgIdHxYAh+ceNOLeJukBD
Bt2k0E1HL4uzRGZMXcllIog/LqxwA+2MsjCpOTLunHc3C+uNZm0nFNxrGfhZlN26sMTdjQidhqwH
JgTEz4/EfqjTKRyM07rLrXtodIUm5ELbU4+m/mGUHH9ByH1hmTuTyhybNl0wxiprfbUrfUsZglZd
I6Ln9xlIwGQwov/PWMFhxp7GUJXmLEKMx1XzDl2lqf0lx3WW1GA+wsN1m2tp5IK5Gar3J3d5nG39
FtGRZLwCB4Hx2oCToN/ZQ7/b5VmhcwZyhBzdZ+tYhnm/z9GmqRSP133qBwsVF9ZZ4P1iTAUO5FlM
buegnVfrcwtYEoDwgEMzXuItnGu6I0fvS/0VvELD1n3QSKR4vtoERe1bJFJBGxqXwY76yYt3c/2D
mNu79j3c/nLrAhwVLr4nfQc3fPsQm4fCIuDfO+oI4Uv77bo56fi5NYZQc9KqI1gjSbmZ6A055jvy
MBThMN2pbe4XxHeQmde/LuBh00BMBTqT7rdm3cVFQK0wAR3cHGl3ylaT0YcJHQdInUEKgnYToEsu
l39Gc703OgtemOY76gOVKxm50GWgt4RV6oGNNJmrPosLlGzA5iMs8TVrBzI9pxD5BpbMegdRgqTk
KGr1Qx8Lgnq0IIGtiid/A9EwUiQpXsuahnbCb1MZauaz3q/+0kLhqvwKHvuwMJ2jWyXBaG/ofEes
TdMCQYDw37ZfZ0nWS/xBFiiTmEoHE0G4HHyKDyWzhw+C1II3bu0aMGjwIYJ17nWgj0VxaBwPgJoQ
ynKp+aSH9fC6mjsC/XivlMFghQttuRAqhjCCBzmPy29xVJKvSwpypRld+Zb14qWSKEDoSM4McI5E
y7Ao9YidRIsnM90n6JBICyO8fpCE5/bMCDeja2to1JthJO6eB3fZTs18Y7h7q/nVmu7LbDwXYLO5
blJUdsXR0Dykb5FOhTro5czBZ1ZaVoLmgtZZFRVIFUe55zkbXSW4IbweoA3opPiJOgOyZCrxdtTS
UXLzCscNJQvIdgDzZ/P549KemgkZZPir+ofxDbsowruVqsBLG2vgypA9wr2Cc4TiEuhCP6nLxGpF
WmNGembsT8Co+I0UlC28Zc8ssM105hZG1YiTMsacLqZ1h4shnMGA2k07a6T7/H5W+0GyisIJZCUM
kA+B2oNPDedprVm5m+YfEqJZ8aMcAq0L6E87j2JaBwp06a5vG7FBVBNYMg2Pb/b3sxGCmhQPJUbP
51gEF5p5zOY1MrMiSkolyFC/VyNiyhB0ohyxhbQsstBg0gPBEjevTZ+RIUsIul6ZPndTamngzLUd
DnoRb8sBIij9aqyQtXa2reVlO91Z2sfFS1LJfhUGNSCwgIQmuq5xv3APXDAkKxQy1/nxtBR+/f20
tuGygpsynPAWwLYl7P/1GRce1HOb3JQ7atGh4IY1xk1ub7VKjTTjfbSmTdk+tMOrFh9JIXF6H0rK
fCBxZvPjm86WGXxWkzZXsGlvjbD8kUTTVvte7pwN+dWr/vZrBQ5XCApZW7SSB4bhN1F+m92AHq27
K/4eXAge3P+mnH/1GJRBbAdMeelDXScJ9G+S+RW5BTA0sbc3kklwDJdbumoVaAiw+R0C9KPeDGGf
A5hhpJt0n+68yNhBqymFEP3/aFa/NNsv6tC6Hehr6tHPTPpDn6L5oA7jC63Gm7m/01EgnJ8T+pSA
3mZVwQZhP1z/BNnAuWhxir3enKGZeYSKuk+ad91+uW5AfFwYmAD813AZPGWy2XS4YpBhONp9/ZaP
tPadRduAXylQ+vmucIptUocWATNmsusSfa9TfXf9E0TXN3qdUZuD8inuOm6MWpZZzVyzG2b4QVMn
ZGXQRNoiI/KK51bYTJ8dlwIg6bJ3cbOA5B2KBDUoChtf/62BAxvlLLUNDScLrw9M6BPPbXI+ccmK
GYwnKGooGnmmWckQ61G8KkFp6zu9VQMVpNwWhZ4nNAxmcCFfty8cMhwy+ApcMJXwgP2U9pW6aDEg
1Gvh9ypYGEnUTt+N5FWtjqXVbFATleQ/hJ7QUHFMwYxiI6zlhpznXm6RToUndDqECN/72UOt+Xta
xhCZXQO8neNpfSjHKbg+VtFBAUeXyVrnQXj2sc3Pltcho94sDnhfktxmAmopOhSuWxC9J6BbhnwL
2HfAUc/+fmahJHpPlARJc2rOYdHHaWAUBgJafYCbxc2HOB+q7ddtsgCP9/HnNrm7bJy0pcsVHP/a
OxlQaCnT52FufCnYQhQUndvh7q9+BSWYWyOHuuYbt3mef7vV6xDq0Osuxu4fVsqEUoQDygawHHic
LSizGuqUoYo7VO9K3Pi2jIFE5E/w7sE/sCSB+467LLx5bhVnRRp9/ZJ1J2VOwrTvJAvzUb34tDLo
FQC3C7Te0K1+uRsylYLvu0Dyok97fZfG7hIuadWH1BuVALqF2g7NEqDgpakXGGMxhM7UQ6jTaixf
d9v6tRjzh9xzwyqJ4wCsYixaWtporlo3iDvQSHlFYkhmXjQxiIkQE+KrATnhHG0+GCRLVQXXdD8H
kNZyXd8eZS0AQiM6wgFQwMAR8BxpimeZY5o3xXFNwSSPp+6r2Utet6KzjgsLdWJG/PqpyyAdYgAC
SVocC2T8tfGdVv/Av8ry4vAkjLcHqbHL1TUpnnouMiJoPnloS3MzVlMgTV6LDt2ZET6Am7uuNomK
mUL+J1Dw/Ci7JOjsE65BBiOUqoMKr3qE/tA5Q20JpO3cFeipIBFp46kAs8jobO12QlOVSqaD1zTJ
luLVBfnTft3WKijMlLRGnsLAzJak0B6a3lNltJuiZTz/HO6qsEalqzKQRx/r5AeS2KEK/dXr7lNm
gXs/F2uhDI4FC0QBzRPgmaDQum5BtIbnY+AuBWKNFtWdrjhmuu0vOa4DDQARFT0barsZqmxndtXu
uknRre4gaQZVS1xzuNgv96blTmbjVD1opaoHXAVxCEVJ+1gdFSuIJQTcorOMbiEQECNtY0Pu9dIU
VAPjohzr4miNB11/0AbI2ihP14cjuuJAQgxAK4rvBrzSpY2cWG0ba2xTVl4w0snPAJ/SvFC6/YXz
hksHIBrgswCXujQ0tEa9jNQsjjghQA6tW1N9zaxXQq19TACCXpyI5LLcl/DM4ZoASS3iBnCZ65dW
0W6mKJAWLD74vtXJeqjoFKSFua+Mr9O4RsbyrXTywMlQJyVTGHuAs16fYFHc4qFjyUOm3fIgO3j5
BbiGxlhbYzZuKAGwchE41mgW9LO7XxwaKR0Nr1sUHAobAp0a9qcLUW+eYHQ1p6rS5xIVWYWRuR2c
OhzNu2XNAxuSB7LrXjA+MGXjtkFfFpiPeZLbmA4gtS2wrkQ/6vk3Ov9qf9TV7SqrNYrsOAyGpSGj
an/iEMpp7qBCaxfHiR7M+Jjb1t3SdU8WFPVABvHj+hSKng6MxBTEq2BB/izhkXup64zMWueUur+O
Wh3W3VJHeZt5KG97XwuvHPdT4fRBBXB8oBJz2uYAAm+vf4jgeIIYGeh6IBuxgfm1bGqtVbWB6bK3
TTDWv9YhdBH1DjLqCuHs4rmAO92BHBMftE1VRxui1eWxbUKQeKG2vn5T+732D0z1NhSC/rPDncde
q0DdODM7JpKpU+93Loh0DC/QVt8032guezaIUvHAaVtwcYAusrjr8vzhrMdjG2MGu2wHkiv9vb6P
QctAAlf3i8cEuYxv63Z+B3G+FeyKLJTVAoQr+Mc+j8Ops7ScUwv2MxtvFPWLUqeh5rG+5FXiaUTn
niU4kenHiOHLL0dqJNrk0NEqjlUcKSq6yjKd+pZNNlPl7WjWlMhZ67KDwoJWLhD/EO9Aqg9wO7wq
Lo3qVCGJG0NB3tGm7Hbu1BctBklb7MXE86eigqx7nZebGD0Lt0Oy1lvdnenTnFMCMdxpjWpDQ77h
+qER3JtoJEaHBKB/AADyj1Fziqnuxnl5pMlYbtayGIIUIkvPzqjL4Dyic4Mg9cP5IWTlSwRtXrcZ
qG6Lo7O+2e2yHyGtHeIxtx0VGWZEhF/DHYJuW0hbIygwufdDDVFZbUxpedTadrodiRNHMRpUgAck
SYSXQLqraOVGKerYwaJNwGPglojmiWlqTG0XaRMdAYVQp8O80nmjdlIpauFsAKUMajkoDHwiPO8N
WqrL0pYodlbVNq9qY2tR4m3yyi6i1TLTezOO6c311RYdMAA9GZ4O4Gg4yssd2EHye0VncAlY8nCb
OMb9snxvbbXy1Vgmtc1iFH6z4y6HwBEj+kfEdGlKK9I0mSg2e93uLfuhqGRHWDAWB6raFtqqgZn/
pPlHjcTt1wRLXFuPY/qogIJc04LGlMSwgnVyoOpiI42Cmvwn5b0+BU9Rri1YJ4L71L0t3NW3ZsVf
9P6mmX9dXx/BpEFGCFEdisBQn+DVBTVaeolNNJxGepf1p5LKWrZFBiC0joc1Lnp4Wi6EnTuaF1qG
0XRV7Ua5oSl+3/XO9vowRHNmQAkJNPHszcu3XcW63SiTCSvTsl3VwHivX6cltGU7QGaG7ZCzNJdN
IbTZzGwwAAwh45RHJQ2A9VcLSapQZoj9/cyQ2o1LGVcwBDXsud5DndV0b9YKFJ5/X53AFvszceza
OjO04Mgs0PQpjwPKP8aMls75CRSYEp8vOjnnVrjLDwot1BpjWHkF0NEr/STzCzO8vgWEGw1IFjQf
IlEPYN3lSEC3AaIOCpZMz0SlvsUjMUIVTf+HkVjwACC4hRNFr+Olla6chwrl+gqsJvEPL76PibOZ
cneXFDLmWsE9CVQOsql4JkCaj2+DhVJeajSriS1QN86hNbvOd4hZ7lIzMaLrUydYHiAQoNfIUP/I
S7GpPdsETevOhCpeeXSVIgTJDyjuDYg7geb+uh3Rgw/FXkiJoJTBRE25bW2VFBTqtV4eWd7xUTGf
B/tnux6ppfqTcnCDFYKf/b3SS7aGKPGOxlRIbEIpC0pMPJyGzDGLLozyqFb9biF5ZI6PHp0OkwZa
mjk5VRYUre2DYysSy6KZBb4b4HW4PxXg+MuZTQYvRo0Mm5IpWvUmFCWqlxlKIPrT9ZkV2gF+ywID
vgaVWO6A1RCEnRsNK5g0mT+B0b/bD+3pX9hPkZeGsg2aUFCL4htRkg7Q7HpI6bHQ35vphLZljfy9
Q4IJZL49E92zeF1dztiwIl5VnZIeZ+WVOq8EMCxpt7JwtsDRhDwHQ1jxVfCqVucWzLr02HonALDX
Nfeb9iQtHLBP5QISPAr/mOEWhZSzSzK7+pgtC+XQTsa4LRoHq2DhTAGEgkTU5VzViVbTzKjpsdFO
ABEbID0GrabMEYmsIIdgMjp/VEH5uAoyHmNraxk9auMB9BG+mf8ck+9p9f36FhaJWKOflT2RAEkC
XzXnwBcnz1ulGrHyg+cbbh8BRrwp8vQBwVw3Hth7JJ0av7C+ZkWYbtbEPrqdt18hbzO+qd7X658j
HPXZ17C/n/lEZdHVthkGesRXbMuoS7BH9D7wZM3KAjcPOM9HeAwc06dselIPU6VRlJgLb9p7kZVD
Dr7+B8WPcyN8Nt1atXrpCUpllL6a40tsPyr2fWptr0+ZyM2i/RydDbgZsSv5lCg6y/TUMVG9AtKj
Whx/2mLNGlVlmqOWtV1T29cNerxuVTiBKNowzwfww6diU1lrTQahymOqbknd+Jlyr/WSi0uwGaA0
BzlqhD4QLePdOMq1jkOHBe1P5hKOUxIsVbXJ0WUV50RyYwgivwtTXIEuNqjazT06A9z5CRo61QEM
vX5nraGGRv3rM8fcA+efLkzpl1uctKuqKw5M1VYUPy9NdZ/ZBzq8tvZ9k7/EXi0Zmswe9xb0WiDv
GxezuKgnOxsPaQGmFPUG6bxAoW+ko7tEyrfJxsCPEQlmVulEygGsWJdjdHpiEdcFAh8VNz0L7R+K
FjgJUj2+S3xP9RcFGsvbxvoHOixILf2xyy3j0q9xosYo9XckmLYA69lBF3Y3shq44Iq5MMMtISAr
gFYlGjRE9ptZchOL0qwXP86vl2vH7aKxueseMlX3WwVsEnUTraYRLoT4JhNLD3QH0TwU6f6+vHJh
nI38zP/ifV9qeo3NotP3Sdd8zXiwh9/XD4Bs9rgbB+/8ZJkobGhjFUIiK0zsRjIMsQnES3gBG0hx
cibQhdpVsQcTyJ3qR9klJft17pLKIGtbTx/iFpBsue2SuItiTZHRUwv9OnTD/hsEF7aXXle0RYl6
PvDafh/OfuFXgekXURFcXxBRDIBV/2OJe15VnT1qMUMOFDfLk7kt38q9FxRfgMi5a6N9pQRL5N30
gSxRKPJMSA8iOYZalK7xca1C1V5LmBRPfELBRzkQBRCAEOV/ZF8kQxQu2Zkp7sQmOlHgNkycWG2b
91u0sF6fQtlQuEOrqEvbdg2GUqHGCil1ANj8Ntt0y7AD/8mgvnkyzhuZRTbis5OKwpNB2wEWJx3a
od4UJMQNtRaJdP1719/kwyNdZLk+Ubr1g2OHPURc3MqcXyd11cU0RneOYwTe8bE+5Hslcn5W287/
ZTR+/6juzE0aXp9bUajBiH3+n1HOqbt0UobRgdE2TKLH/l9WDnq9SF4yySk+SMNLYYQfitlVNQfT
VAezdVi7Q5I/6VRDYxWrocsSM6JoAy2C/9nkRqSneK0rpgeAo/6iVSdVVXfQBcKDq8gkuBRRCHVu
idv3sUM0jWTA1zhNWKWz/7PBpWiWm+sr9Pl0IZeJwr+FhxfeohbnEKmepC5Y11EZBIpjo2nTw9Sq
sm0guBiZFeRmQfrKcDbcGbOXopmNoihQj5ttH6wt2Rg0hrXVR83vkl/LgAbVOT2Mz7GM+1HQ0wnT
yKN/ZFPZw+/ysBVzqharDvBN0ai7KvmegVzahOpNDpBm23/TmycNmQYPzHtfs3I7UgeYAa3eLUot
UY35vJ6XH8LPQVenCLoBfzD101QU7AHdGU8g+7i+oDIznHPBg8IeXAoc0Kh5/kZHicgAm5TEiHDX
IKOHmryKljeTOwVG6bV1U1SAWTiNH9PXTNZMKDPArZqrtIbdlpgsu7w1UN201qfr0yS4orEcjByE
QTxRFueu6Nw1BugfYl/oxNzlnbWpu3uqnkZ6ny1gVqT7AuSHySLjsWP38WV4DbMMdo60O25OPu+0
WB67sWeYLaAsdWx/68p9mZZRr7qhFLsonEWb6aehbxrHj5vFOdNoPs7MGHF8R7lHVcO/Po2fHTyG
w4ovaFTDk5LH52WxpZOVwEJObLwRFn9A22FV/f2b/9IMNxAk0ADzZGZK4MYYJ0NHT4s1/NNgGHKV
ydmiwnPpKrJW060hXlFDKjvWY47uRSWRvRHYMec3ALAPEBJDdhPQD27fZQXKnqYKfbny1ix9NJV4
HV6qt9mwNfVXqzOCJO4DsuQgJUmA6JZte9GCnZvn4sUcIOA0LnFy3SXAG/22tL/oaRq46kkpNL8c
Q6UGR8rw6mZW1OvNzoFgYqmgz8OWUnp8vkoZ1Tky9khg2eYn2WW3q9y4NHECzW3T/krSFu3kbxk6
y+WTzoKbT5N+ZopzinNSWErWYNRZS7dxsyHJ7ZLmm2pagjINK7f0tSmgv66fDdHpOx8fW4qzMK+O
7X5clrJgiVnHfKpGWSzyOY5kE+iizYFFP8gBXxpoWrVS1RWARFXFCjpRkz4myVNi7uzt/KQoktMh
8lxg64K/9wwQwPEVQ6c1qOUmsFayssMumcJC+zVbWyv/QoC3vD53olvs3Bh/FAuASLuS3WKV61vm
U2Il/kIpqLM21w0JF+lsVNwcuq1eZ3aOUU3pb7c8xYtkILJZ485bsao1NRf8fpqMZKPV4CyJF2XB
cnX5jT04IK8b0IzvOIXEsIDNAbtDB1CPpfqgJsJNoeO0naPOY3FckEWc+vcy6W9rcup+VcpeN34p
xlY34khNIRgPFnwZrlQ4boNFe0hRQ1mdi3YYaq8cBnhsA+2zyQ3SRdojhByDZnq7voBCL3JmiC3w
2SnLymUe1h6GsheyIYsPfnH0hgT/mxHuKI+ZAt1xC7DSdn4bzcA+ZjTqBr9Aw/91Q0L3bKLexwqZ
EAbnDOmNk9VGDUNz+Yo29rQ7UfJ+3YRAZAwbA1VLhqnHDeQyt3I2Y0PukhKKDwjeImeDCQtWHxJa
ZVjWwQpScsgnBtUGCKjEz57rqPVTzGgbanfpRtvSH+uz/rP8qUUamMtl7wS2JT+56T9fxsMD3YrM
tVfiy7pI8UsoxMmiL+FmOTPAxa0jcDz5rMNAfaOFUL4L0kCVhPkfuLRrg+BiFTA7tVlXwUZ71NEL
fGgO+Q/yy3jvZn+O2qjejIHV+vWj8sXdNaFMq1C4gc5GyJ07dQVXq7HAumHdZP2tOm3U5otkAwlv
0zMb3JFTVKeYKwM2qr3tP5l+vgf0f3/vRfXurfWLIPYHv4va4DdFaiEI3ABSUU30bu5kQpxCJwP2
XojIsF5DPgsF3aJETxoD0ScIDMnJmN5bkMbQndH8BtxV4gOEM3tmjFvXdW7dNWaIb2tO/D72xxSJ
akNSN5GNiFu+ocyNbFAwoumHEVoAcR61nX3jpLvrSyjAFcAHQA/WAJmpBYAst4QQitbSTAeQ3IGR
dAiHeGeYx8l6GZ1XVEWb3g3A+pcDUUpk9RrxPP4xzbk4M4YUiztgHh3yxGhUbeW5a0fJtS70JJ4K
iVa0NjD05KWPM6qYpkqMeUy1Yd4mq2H6iwtdcq1sQdzcuIYUmMtm7NOxRwkepK0f9y3nWiBE3U8p
dZFnMNcQVM3a6INmfggt4zTVg4/oM2gR7EPVOUG9KAeKwpRsUOHeOfsCbswaSNISZcAXqMFkfWtz
+G+6LfYAbziZLBgUz++f0XL71LPJhJdEDCcHXYScvM35FyUGB0j2fH2jikJcEH1A/Q0YNbyYuPBs
dSxg+/qsPFrfSXNTOWHnfKPpcm8ld3rfR3qjSDaOoBHeAMIBLXhIU0H4hec7mHULxEwFAQDFa819
Nxml3xt9FqXjOIHqKy9BSGWvGzzx05thqUiE5j1l5/XdcDfltRFo1Vjvpz5WvlZe/IM65YCyPPK7
VrOApwF9pT4FsUM0lgOapujg7nPSQunanL2Tq6XeATDW5Ob6JIoWCwLMzkf/2WesS5FUSgcIaXFU
3G6DbKxf92nQq3nUujKSEdHhNiFw9NHjwxIrl+dutNIpt8H2erRw3ektuIobX1ElayQcD6jiWZOP
4YCK6dJI1WdmmuvY6KgI0GZvVXtLu1EtSY5LmCFCsvw/M9x5Yq2HcUfgI+dfwysoAqotSnkz4lgw
13YSvy82hgFB6R60vLbDbXTVXG0nYbj6NdHjYJ2WJKzd8cWkaxp41fQjy4dio7VFYJolOC/HJbq+
R4QpWmB0//sA5l3OosKqHnv0hQBlXodI46D/5aseeN/Gn8kI+YFw/JeMDqiNmNQ66sxo2Lo0p7uN
WSUqxlsWO0Acl43lyUYkClMYhhr0LGirRYfnpYnUtOuumRT4qDYEhdx66MtNYZ6I8eB+y6k/vlyf
QVFseW6Ou9eyuUiB54ZLBC7gd1s8afG4TfQ6ssss7HsJR5TQL4ILFX17tgr1Bm615h5iAZ6D1TKU
YKUb5VfRzbcZVLzd7A5A2G9zZUkOnXB4mERUp4BtAnTkcjYXcNaPHRnLY172YdIc7AHtZWgBQfWP
5JKbTOhFACVCqxE4ANWPoufZXmyHXF+0HBj4qmk3jVJHauXtq1p2Z4uH9McMN4nOapsutGiYGXTu
VGQ7gl8FoJ9Qj9d9urq9f32HiC5oAJaYhonjoGLFORS9IKj62VV5HJOws4pQLUMrmbd9p+wRaQTe
9HDdnvBMnxvkvLFKYtB+OmhP0qvnud9lILNsabszE+Dj1aCl1RaFK9J87zuZ4rdoBcFhpqM6jIAI
SaPL3aIVSqY3JlonNKjF2mlA01Na/T2NNKC3f4zw9T97Vg3bibFNCmdHID2QZVU4DYGXb4dShukT
Dgg9QWhbhTAM+EW4AdltZQ7EAuLXLs1g1BYarAroLx1LlQ1LaMoGnO+DBhNFlktTztppzjBO2JbG
aB8ybV3CSnVvdCDCJWdadJGijYF1IOIhgJN2aakyILe41DFQvm7tK8McDuRZBetZXkfXd6JoSNj1
6E9nvGNIsF8aqmlBBnQ2lccl31cg1FVvUslQRGfr3AIb6pnLyHJ1RKAAC6m1UdY8nMZH1fSbJzem
kTuMX6+PRzhxZ+PhbmsCrnYoEgBqjrfgHK2pgRbGwQnm2iEb08F76n8zxzmqfqA9RFmBAifdqcqj
sQ3K+IbKShOCKcQ+gBChhuZeByofl1NoZ5NFMxN3Skdmf1mhqv4TnJJ6v6fNbZlLfJNgBpH0BwwB
gDqkrnneDq8aqnoamC9sdkt3RD84saE9KtPCE7h4VHJw+wNfybwR54eQ958tgwH1cxoNbbCMJ7Bg
0wasKxLfLtjh54Z4UGWOPouEAoJ1VNF2bblBM+wtReYZRKNBnQ3CVDhGFl63lytkLNa6eDnOKyqH
JDEjZX61oVI52K9AG//9ngPuH+KlrKkKdXPu7nBqK9e6VUGApu0tCsIfX28eMlkYKNoG51a4GE3X
IY+cxbCCUD7Oo6zag0ZyHWWhvNAMmCuB9EeeCH2zlxM3KA24UtqcHksdRV3jq+siwzmYuPWd6uh1
5tHo3hUAzlSUmhPTfc9Vc0u2MZLzRDsYVFYUEKVfwCUDvAUw6Kjb8NwpPV16aqKBEfUo6FAT33WB
XFXaExNqJMm9WQSGFw7j98SDWFChvV13JwLFQbTTAjDOtK/Qj82bN5V+mZMOwHGap9s63k/TTaMc
WqKg5Dc+4NbZJN2CJFAXtPOgBhZ9mtQG6gGn2QapwsFS3mJnM+TbabilwPRO2n403iiSGop+SPVt
2d+4Mp6fD8Qwl1/BNwNsgM5IiBup3F3VlqoykLUDdN8JixRFITvZFZ4ZoMGHBM7v0vLrZIkUbQ0c
ZfTxVaPqV+ltPp20OfO71dniuXo3dbIXL9uhn74L4vTgDDAtUEVxXlOd7RFvXoC0Fb1KohlB8rY2
m15SNhacfLAbqdi9aERlOZ7LDZzMZku8OgVIrdirIDY2fuC95Dn3shK4oL8c/QRInLFnEx6DBnfV
DFrcmVYLtgXvC5n2I/nl0BcKYpzKyIJCDdtpPUDL9M77kbVvfflG0vHLoLc+blhHzXdoTZc8BQQn
lxVC0JIM8BBr67oc+MR0rgAlZ3z8edAXw/uw6ts1cx6nWuZdRaagF4N+WJTMIAvEhedjnK5xw7QM
yjQPXXKjW5lfzVngURlqQmwJDxs07MCRe9ygEnNNXbMG7P97722n5ra2vy9S4JPgiQjGzj9GuKsP
JVyFTkMDmL/uhkXsBUrxU3GhrptYt878u9tmFrIJy7hxjf4LibuQxDuIq24S5GSxnECCKcf+70Ft
BrAVrBcKfd/s7r9czkxx7bZeAQhc2+9avEmnvV2/zLL2NcGZPLfC15GoWls9egSBm9/WO8mGFJ1E
tIOjB9hm7esfOMuzQNPSxm7tYwBu+26PXtNyb3mH1j28X3fRgnACbs5A6znuCJTbub24gAoItX0Q
0KEO6K61D1yaHz9etyHahazzE2JfhouTznmuRS3KuGkTYKxwKZp41WT5BucQ1JeeJJYQjubMErff
7Ra4eKgLIRuvf7XWY5mgoVXWK8F+g/PDLrYVolcgunQohF7urNgDNL0sAcxc1p06A+7kbUA8hbYF
QO8hgX596kQb7NwY+/vZJoBXGmubwFgKeesUrO8Q97tuQbg4IL8FXQuaWuH8Li0Yc4vFGQETSh+t
NFpMJFP3Mnlc0VYGywB+n2W7PzXpANXT6ksMG9p3x/3ZPDrDU5Og41MyFOHKnJnholaH4unpDAxp
96oA7enbMWjx1a+q89jJogTBrCFGgPARw90A8sltNAUEHUVa4+DryRx2po40e+eDCdY31VbiBwTu
9cIU58kqnSbuSgHipkV355jdFy9RbwsbpR43s79qiroFTQD6PcpZ4hpEWR0AkHF3YOGA5XY532CA
d9RwE3CPuqVxJN4TadL7LAZvbXxIIYKI4kRWJuEwL75rSV5tokGfm+Z2JS4uJ1FGUJCuiFdX7cab
ftd3UNDQngy1Cwpb31w/BaJw5GKs3EFDHmfIix7hSFw12r3l9MkmM2h+m8z9/5F2Zs1xG8GW/kWI
wL68Ar2QzaYkSqJs6QUh2SL2fcevnw+6M1Z3EdMI8UbY4QeGO1FVWVVZmSfPQZG27uJDnaqt2yUK
nQ4++lMaiBfPGevJiyAhc4c+6g8TafzP2ZBGJt2IRl4cVAgqD4iQjRu1/zX34+ixcGhAWa+Cp4Sm
wUQN+VqD52arTG6v/LBlSpymtHF2/3p+Ccfdoh5ESGRD2sYtf30++HleWaVKsIJy4mGs9nbcuqNh
7yBLvdOaBy17CNCioyboNXZ+RL5VsQ559U8e3bW+s5PLo2N6xUj6GFb0qXVjp/xb67Z2/to75+or
BVdtpyZI/aKjDybb981XMmbuNL3vte4gQZ8LEPyvcJj/zuv7pn+ndcmH296zcvCAaQdjSysnfNIi
/DUth0SaB+aojc70yLgaasaBc1+2mYvguif9L80Jm0OdS6kKE6K6dCEqezJ9FDpLT+knN/C1HSja
N9kDjQdD+sJxJdzfkRSixmsxuVCUupL9LGmNawJfl9DYkNTPXdBs3Hq/0LyvnO4X8cnSng/u+9rp
Sk7R3JhQszEGqr59QhdkHLmh1p5qydyV0O1p+d2UP9dxfZcO8iHyLc+u5uds8u995WM2n0tNgy45
ft8Wh8I5BJr95faSr+1AjbQStxlFCoiDr7/QNqvAqiOahdS+BwYi0divWu2hVKe9OWvTRq/a2nHI
1C/TT6hN7/21tbC0OrVALuGcFMVeTzVUttjs9GBpwYcKCfGmUX/OuXl3e4wr0dSy5gCUF8wnJHXX
Vts2h40JhDDESZ8lK0ee+s6a/75tY3Ue4RJY+rugjBPj9EKuaPiviD+t+Hvbmi7NCguLaLSl0LBm
h4cAlHALGIV8/fVY/Cyo/4dEVo1PpTO5shZ4eXcwg6101tpZcGlIcAxJbbQ8MAlBm7A7ZFXwebSf
UDDp9fY41v5ea4Lj7RlcflDcK5CIKeBzIX4lAXk9MhA0Rd/+Qv/6z2OgP+b6o9x7pW2dMvXP6e6W
7KYFnpyqgU5B9dpWIQ990Cp0S9iRDon80O0LOFhL512bRHcod23xFa+GIJcGhcHVfptOmQmeOsr+
naVDGurPivwDxYZd0Xlj8IRe+c5nm8NG/IZZNSlBLjwRiJgII81Tp2/GjpYvPd+lrq55U7jLtp4r
a9BZFIRASNpkjOErFYYHFbPRxDqY0tpygrteWmDxTTXvrLnTKS/Z0jE3/fQhT6rgIRk1xQvzsHdD
JUA0vVKNRwUSho2zd23TI9m75GMBboEyul7ixupDp0oHwPINTRbOi10/jcFWTLu6rtTrlmwW/6H9
+9pK1Vpm32kKECJ9eDcgFliM1s7os5MSmPy3PaqRs2sk/WR0T0k7H24v7vq8LzU9lpfjVGyOyWct
t8bB4qUQpAiW+Wq/q6Yo3csoebv6UPUeZ1/r6Unu7+JutGngGnOvNXlP9l0pneUZbeHb37Q67yDl
SDKZiCmKgFw5G4s0MhYgWZe6SWy58/Qt6bZortcOC1bWVjQ28aL2dz3vtpM3XTEsrKNNtZtBf+zl
uHRcP+riY9Vl75psI5BfM0iWiw6khcfVFHFVjgkFc9/TkNfE5mM2fFVkeoUf9bk+mVFyf3sKl6hA
PAkvbS1H88VjeXZMf5yXTqsmXJRhVV/aB5NubdyKq75rybAXQi0MK4i2DPnCTKHb6RA4bNrYqcoD
VDLxPgxt/wApHGqx0zDeGXI37bVRyfdmOjuKm+d+fZ7szDzeHvDaXbP0RCEgQNnpVfFbK+rJ7GkA
P+tzCRFvD+IwgMX50AfJ6KVa2KJh4HweorbfOCTWblOevTBg0c9m8Qy+noI8qEI99pnpXnupydg7
+mPTxTt7C3e7tikQksIMyQl0KcU4UE2aUfcZIJghohxbT+4oFFS7dgre8qInNKDkDucxNJHCgT/1
3AJNydVmaKBh6/Yx0RDLTV54/2+cPmuD4h0FFmnRp4KK/3ry9FL3h2bpWMjqj1IL7B0FLjWb3nCe
oNykQf2LZ7zqt6XPHGraniJrQZj+yPvkudVC6252At+97YWr46H2SYEHRCMo3+vxTHPeR6kN+SK1
VTV6CQbDdbZKxmsORyD6n43l7xd7Ti1CJzBsqrjxcmVUrlW8G9N/jPAN72q6xEjswDTgkPG/NgPY
PGl/ARid+in0yx3UfhbCcmH2/Q1TdmFHdAHNyWs75/qLmtpT1OcQ9Y8y2Tgd1o5D3uzUcRcedGD0
14PhYCoTLhKOQ0WDkynb+Tjb7XGsLsuFCeEaHyYpl9ocFGbpH3Pf3unqBzoJ5S2w+qqHXZgR9qZN
AFirNSNJQSMoz51zX/s/b49ka7KEi3Gs664IaI46K6HtSlXlBbK1cWhujUI4zHygKZJeLdzYigVf
ZB3ubNrcII5/ywHjENxw5Zp4s4hFAH7uBJaPoU5PDpr6XUvoQrFfbk/Y2tLzFqDPHUrHRfbu2rsK
M8yDZAATxa53rG+NIbk01ezGuN1w47W378I6xuvXAeAlHpeRWU7+7MAQaBIZpk9R/51+8wKpkVD6
qx6DvTL+ccgCEBxIFNA5/oHj8XpkVQLMwxrYnMlIR8T0YbYbVw4A86vJ/VB//dNppHONLqlfnJWv
abaTsYKfIwcw0OQoXb5MxbkcvgXlFvzhdaQApzO5ioVgWFmyVNdjklJ1ntWalJF6jPY4977cK166
sYderxRGCOfpg2CZXlHNy4WVOU4NZGSA4MOUd7acHeq+5IKbYHYyPU53xIGnu9szuBKPLXzVUDnC
lWqRrhYObUMbpiELSZDDXRtHR0N70QY/dkG3eRLcO4meuGNUeMk8nWX/j/c0tsk8csoytajHXM9r
lMqkgVLqM1yu96UGT/Qw0rS6tQdeb7YrMyLLmV5ErW6Xy2u0atw4O7RUG0zlo2kfbs/lMlXXEfS1
HcFNTKNS8pku7LM9ZPukAn87PA5a643T50HekiZ9fR4uxha1QxyG2EE4D5VqjmNpCIm48vdp+l5p
WmgQ/piCbrHh6KA3iesoo16vT9VLfibLAaVHXlVp81gqT6b17+1JW3X7CxvLOC9ik8yHwAEhLaLw
4p06LyS60vdY2heZN33Wtyr6W8aEwymr7cLWC4z5hguN9gxP2gByx4Ppqy68Idi44NfX6Pf8CXtr
kuu5tBXmr4zlj1rluHZbParDVsJ3zb+5r9B3os7Nk0IYVQeScwghnD/L8Z38vfnmdAE0hRvH05YR
YSxtM+h9qmEko1XYHD4qGcoeeuJtVqHX1oiX7kJDQ+HM0EWnYzhlv5CWLPQOZnI/AiLqfw6KcbIk
6D8y1UuzbHfbCdcWCrQ3GQ0VqBfVumsn1MxBHdSsITPXpF7CIzv6l5LOhpG1Gbw0Ipx2Sm1a6JTy
RrJi2SUWK+3gEPXxDvWnN4wGQIKFGCzPChF/6BgzvL3LaNQQLdjsZ6seN58UKzOmyHRtGOCdICAW
eaoaDTVzuZHpP9ZjKlYnAI9uxivz9khWpkwBh7LIkMjEMKKQTj1EKVQsAHhhqHoyx2JnNzZY7q9v
ILIBdIi7AbOwUA8XuWD93u5yyQIX2nbjMhyqdsfbQ1mbMGqykNnwIGc4QsQ3TmbSxzITRnJ0P8T7
Vte35Y5WbqAFO/mfEWHvQDFcx0MJvBo8fwLTFhGyl0aPlRMcmi0JnvUBLVLrS+kXnM31ngnSUOn9
ksiyMa32jGpYepDqXibz2QeHN8wdtxBPyqWcJR4JcU7vntqn+UKF2rbZjidMVG+9xtbGwzMPyrCl
VgdE8Ho8EdxbWptDBxxET22FxlzbusCL/jixQNkLiXb6+0zQVaJH60FmhtwC+ZlU9d0PZSuJtzoI
1AIWVmNE4MU8TO8MdVcWUDPX4V4xHq38qP85sz4juDAhOHJrxfqULCTTcODqVIXTk929/Pl6w9kO
MoQCGsy3yygvYoIklmS51DARlbMnITueLWJHW52Da4cLOVVgSBo4W3b+tZU4Vwg+yPrxojR3Q6QB
i31Cqd6Ko7es+ZJgBElI7UesAJtpXVpNoOTnqdiT62NR+vz77Rlb2/hwz/9nQrjArL6p9DRR87MT
fISHpYG0bWEllukRRIpsf9vY2sQts8a7Ejd7lcJNLd7IVu1AaB3l97Eee+xHpch34fznnS9ENBeW
hGFFZjbrlG/zM+AqiSxpuG+yx7HeGM9yKgpx+5UVwRE6RSrnoDMhAne/Dhs32MrCqEubMnUJ1h4e
M8HJlBzVypLuxjn9BgXKvZLfzXJ0l6UG/HV/nH+jffjClrBt5Mm0pVDC1nDSp2jXyl6DWuYbvHm5
Ygzei1zItBhejygLijiLHRKWYf8Ajfg8vA+3SucrKHIOyAsbwqzNUxwm1tKCJ39rQiSFm49NVh90
kq9tfdSrz8b4LyV8bXKz+GAHMFMhcNAMZ4eyNGcHnbF30tawV5z+6pOEya3VRirQ6+ST2jxwKwlO
mbb6Z+ZFvbPkzP9zl8Qaelok1bnORejxnNaaM9tLS+CUuUnwUamfb+/hFZ+/MiD4fCS3k+4jy3um
xrJ3jOZhUXK/bWKZEWFbXZhgFNeOUkFFNTUSJjr7Ux88D7bvsntv27g9DHgOr20EWWBbyTJPtv0p
n/6V+h+3f/9XjeTWINRrA0qn9zG8FCyEYXYeclftJ8j5FxLAMfBGOlLfa2UAZ7qJzPacJgVambJy
iPQ2uW9HJ3XjUDW8Lu+Tj7c/bGtyhV1YpL0xhMvALYuchnaf1x8G5/AGGzSYkTYEv/aqqDpLTWJ2
MhHR2B77T5Jyerr9+6uLRzaNqJu3CpXk67ntgUUFUrIIMFA3VsPT2Gxt2i0Lwv3Ra1Fu+RO6HgVd
ZVkko7d8vD2G1WOB9CMo7+UZJJYzJ20086mecfIStvDS69SD/Gki53nbzOpyX5gRBqJxPwWmhBkp
/h6NJzn/Bqv8n5sglwqBB7nARd3jejUmvxsUOeKt5egl9M3dY2bKj3GQvNw2s7Ykl2aWv1/Edrrc
9HHVLR2g3Xe5/dZsUrysTdWlgeXvFwYaMwniwWQcem+5rfWoQHq9VYzYGsTiFRc2pkHXpHFWmaug
cxX7s2r/e3uW1twK2Yeli1ldpO2F9c77zpD7ZTHyQb1THPWnKb0rLRrC2/nPEfk6fVGLuBQtNctO
vx6LVBrOuAgwnf25eskRK3HpMyuq5rOl/z0mj7MVbiklrs7ehUXBBeqsnztLZfaaNHFpZE67N9wK
l0MSXEDJdSsM5cVA+WWE7bwwtoawljZn1rSFHRbaPLIG17PWZbFSaYO1kASk/a5Wwp+OWu/mpNFc
zfQSIJYwxcaz8XchT/eyv5VqXvUPlIrgMFJpPxCfFI3azYUpcS0d1Bf9769vOJjpNPjv1wXvQzCT
ypjJr/fGc1z+7PuN318Lii9/Xwg+8qmcpxFSB4LikvxrGJ6qXj9Z+Zd50I+1DFjo9m5aPRIWJVsy
O5Zhi+JmRodCFRkr5Lmkg4HSzyQ/pJvy8auDWrITBPmLQr0QimgBD67CCmheneIfVUp2mZ5zs7lL
VX23lTRfAdyzacEQWnSCk5sXqzZK0gVDG5ERGdKeDlh9Ctx+Cua72Z56TzEk35Ppdf5ktzTHhVoR
H+Kmeirj+GtvS61HbxfkCEEQoAkbO3cJOEFaoUsIZp1u3HrDrU4+j96lFrjE9MJmzMyy7qqWGh2y
6W7zM5Y7Zub+DQtMagiemqUYKDYOx4qjTClP0LPVnlqHfrVPbfzP/86EsOGRs9SlIMxpbO1+TOVz
X7/r6uNtE6ub+mIUwraTae1PggwTtCUgjggUtYT1cytVsGVF2HxO22mZqmOlDHbtcIz0d3P9bP/v
Zkts7RvTQrfqZShK4KOyvMCrDHfcoh1bd63/ll3EQRqxpFnDsEyY+kQ5x1FO87y/vSarJsAzaUB2
VdTbhEeMnhdFbId1fvZt/x2d/REE3XIIT9wW8nl1WRwee0g80kUrUnTTe1DNUs6DetDrgzJGbh4q
dKT4e9o/bg9p7fpdnu5AQhaIg/hmSu1pmMsGJTpbltzE+eJvKvIuLiQ+mi4tCI8muy+HOpOwIAHn
q/sPFWTVrXmqbNVt6rPe7pP46+0xbVkUghg5buk4bDkPrZZ2juBgDzvb/1ea/hns+A4A0mRt1a7X
jvtfpw0sauh0iPD+NIBQLnE4ckaZ94s7FV5q71Ah8z/fHtmaX5DxJsNu0jHxygG1oZitssIBZ/uu
jN+nD918SJINI2susZT/CTSpxzvidUJHJpI7s86ZYP3UYpry4zdsIxJgdMERVpCWFk7PplPM2Cq5
HBHkzL5aaVV7ppWF57jvtrRsVzjaQNiDC7coGcHcIPaiW1rrt9LMqWDMMF8VT00uH4I42svquZSV
p3lR5zJ+ZvbWY3PtqGBw4IbIvaNkIYyxigurbELYIqxq2pdx6DnRz3jeYBhYMUITAZ2TkGETrItQ
FCuMh1EN6WWxjNT8VJfBeNBGbTyVbe9vRNErnkd8C0x1SVvryivepqGHfNABkAJw42uIeHwEsMaM
4rvY2jiR1sKZK1NC7FRGdTcEi4JaEfmHKozeayE4XLXdzdVxtE5+MRLUyAMUj88q5BaW0z+BgHfz
RxvdwjZRMld1Iore/hZP7wrWHRe6mAThKGun3AqNju6tpJsOiEhXIZRjz52NkqP2XtHu/PJsjunO
jPZjEnP9bDUUrC/Cwrwnw0Smimi0wujl1CdTQkzQuFPwoibwZRj3avr37WNm1a8opf5fOyLckdrk
hOQFMKBsmPz37ZBl90Y0fYZ9ZItebdUShHEwGLFDyTVcv5xsY5aMoUR9TaN7yDC+hSG0FaN5uD2e
FSElFu7CjLAb+4rWj1KFAMCcPTr3I490hjvn/mFW+h9JD7uVUe3Bqz72gf5OLoZDU/aHfggdN5Pn
vR10njxsCY6tDp2tyzFOWwy0dddDr01zrqwBN4/61lXvfT9x4w2GypVriSOPrr+ltxVUuzC7cyoV
E5VudpJsR3fQyO3gVno26+opk7svoz1uSXCuGqS1juCISh1UNddjGv2hCnmJJueALtHC2MmzW3zt
kmGXbHVUL78kRBWUnH5bEgJXzSDMNyssTdNnVfksxYmrSLFr2uT9p4M0bNyJa6lfemtk/rXh4MGZ
rkcWJ04cVouy0xDLsydXWbw3yiHcpZoceFDZ++5YJe1OCf3Rhfazv8/7oLrTS0St5jD54ZftuAvr
0v7zVCCfpDERaGdDSiJMuD2oY2/IfFaTn6gzu4velNp9ur19Vj31wog411PXhcoMZA5xbn8H5bTi
3TawTJ6wmLRIsf0t2lsW9sHryYWBuS9jhc7FeKqdnT49dUsmLSifQmqW+9u2VqKbX3rIVFOoKr/C
wOa+QVsHRFlA5bRvdd3ehV2z0eSrrEwYNujlQL4HnnNDWBXayagO2TaEPIn29xzNdykABT2L0M9C
t/pTphpurvS7vn1X1w2OI3+P1eKbzrmU6NHGxb2yJa++RVi81o/VSQ6AnQGr0+/pcbFcOZnKk9WV
vptCFnYYs3k43p7kXymn1yv63wyYwkspLvpetnJcpp2re/TqXb8n7WAinJN4uQqsqvpSJF/mrHBB
cX9Vh9gLxnFnUSMZlMLLJ2p47caqrC6KqltkYzhwX7ESycFY2l0AvtQKj0783mzuc//LxrCXYb0a
9oUNYbKHqHFSu2Sys+E5IgZRiVXk+sUOXnzZ9moa2ENLu5OqrRbLVaf+bVckhcyjsBzagemujLjx
yrDhLafI8/3t4a1uUxBkePSiCicmh5NOrfMOFNZZl49mdgr77+0zFBK3jawP5beR5e8X2fQUTtd8
KOhNafb9B+nl9o+vHeOQ4/3+9cVJLn69LMJqnnXkoqTIUMF4jO0+TSNaocpWQW+7V+YHy3Tqv+Ih
ru/LbpTekTpL9pJUBZ4i+bFnx2iIFLHvb0S96975+8OWub/4MLNrJp9DENimnKOEXO2m8ecbOrdJ
SF6MfjkrLozIeeuEuQTidR4Pgfo43/XzXa1tPEq2vEQ4/AY90ZraZg90QbAPAsvtppcmpJEJLeLb
q7k1Z8Jua5tkoH0Zfxy7UwU5kenf2+mf8xovSdyFZNMAW004dT1nZkD2e1I5Nna5/E7pPxTm8+1R
LF/56sy4MCDMV5D1cdzGzJdCt1einLIK9S7rQyx/Xi7zhdkLro/bJlfvhAuTwsQlXUVGf4Fyt7Hv
Gd2BaylufjjpKS++37a0upv/s8RFdD17atbOODTxiWINp7n7GEfmxqG0PhbarOHVARUqwtLNQvHj
cALfOsMbdJwbP3hqMv8YOL6bcVgddbWLN1ZshcgFnzB4B1MVcWAtE+ZvNu1pzEaTq2QIz/roFfFu
yFN31GVaZUfYHfTGlebmU0dsONh16A5J4yb5CCcYqVwna/ZQ+7qDEXh6Pe400FKtscs7nzRI98lS
8i1Ol9WN8vt7xZ6HgnOb1eb5U+lfE+QKzJjmkS3I5OKnr/yYvmQEBEwNKh1hqfuxX2AxTEpUhq4J
F+WAgo52SuW/20fT2noKrzqWSawIq/mCCBa2ZagSYaUmjpXId2DPu+Ntv12dsYufFzZl1MYsR7eE
+3b9KHPrHdtO9Sp9cDZgWluGBFfqrVFus4JQEWSCZ1hPVstDJpg2NvxahVKnqYfAB9lYBX6d630o
NSDP4hozVX5SqtxT8vsk7zzYIDln8sjcBe3+k5VvvQfXV2nhuQBHS1VZCOxjXU3lxOKErs38Xm2z
u6J6y21Dku3/WVCvBwZPhqxaC01dNWhuNwcfoNN43+qmq8dbkP3/zyT+tiXklafcj8pp6eBIQ+kO
LjkYDPo9LGlEtIHbhM6dOdzHirybw/SvptrK/a7ur4uRCkuYWtAs6LQHnzuncEfNctVI/hYFDxKq
rq4dnkd9I2DeWrzFdS+ihU5q5RkpXqb2NB7vbu+vrd8Wwp0u7EYnWaYyolLzuPVg3fp14XAo0qxs
eILRoqc+6VbwaPXORri27gu0UyDSR/GEHM715PSRVAxzwgCKqvPquD/2hbkLp/keirW/o0IbPAqp
n2qn+xTW4TnstgD3q0OE85tMJ41fvJuv7duDZEnK0hjTTGnjqnSSfMyrevzx58tEZ8eSaoQcQf6V
EL1wgbLNszgaISeQ0VsOGpvO6i+3LayhO8mQ/zaxDPTChAP3mpbGmCC36s3U48dM2c0Gb+VA9Qok
zwu3RdFXP+nD56id90kvH+j/vWsTzQUydpiU6r6OFfjUovMQmhvxy7KM4qUGV4K8dCTadIALB5jW
Ib1TVrTpZOl9UDf7OKrIC8J5dEdwwGu2v8v1eHd7StYimkubwpGWmHZewBHFjATfY5QLg6TzsvKz
z2CT5uW2rRXlO1Db9LoAiKAQo4gntF3EYWYH0y/NR/ggkyOlWvrFqmNfyY9t+zGQwt1oAqKtHypK
NPkAaQ4MlDKyA7uwqw/AHA8OscTsz56eS2/ZZpefJ8xFr6d1bCH2fba0Lxno0axy7otg/Jr0Bhoq
5qPe75UaCufQ+BYlxVacvHY50wQL+bitgKswBd9UwnYIMwPrynSAlzr7nDQb1/9aSYHiKEaYXBuk
iGgibWDMUWUOwmF2I3iCwuFd3v4cy5/V+FPTZlfOwXlVDxIRpOLr+2Zri69VyK6+QDjmk8TU6sLh
SVxUqZf6odc3HxWj8LJA/tjYilf7/h5qcB+G7g3fW8uW0OJssf1NeMJtYXPJagDfFj2/504uPat6
Kux8Qcx6/TR7swpm3clOQftQR/3G7bO6w6BBWRjMwLm9yotHtakgDUIWQINKsXIea+W7kp0yh+Z+
xMJuD3PViS6MCZcRSJS0jhYd7DT4SJf/UQqfnM2ukq0RCddBmxlD3wcDi+ir58yg0wdV6q6oXctu
jhUEULfHtPbGhxEasi3CfXhKhNuvTEZuhiWNEmb9QbJO0JsdQMV6Kc5629LqwH5bEhOJdjFU9OOx
P9Ta8aJhXxuxF8vfStKYc/Tjf2dL8EdIf+y8XkYV5fu44eXY/Jgkt+MxZ+pVuTGw1QjiYg5FZSEt
6uVAllQe4Wh21MVDoj74BjRLMcpa1g8Cuj4GLF+dy7LfiJlXPRIiIBIa8B9SrLm+cmcJcmcn58xX
7NBrEeCMKm8oN4ysugivMxV+O4TCxVKQBdLLTAYm06nvM/UbIpwuHcNHyAc+3l611Sv6wpDgi3bq
FErbYQi6kaMdnJo42yU9l5Z/aPvP5CzdVpE3kpSrg2PqwBRYXJ/irUnTmw2pWcUVnY7TsZj6niCl
nGFyDRy37YqNSHx1wWzCzP8pP9vCJRG2QV21A/dQCmsaHDd9BGXlFq3jatUCZWGY+jR9iWmFM8SU
475oFx3jwUl3rd10975FOdYoFS/rbEiKU0hCYZqe/4mbFKbC0O2VA8y5dzMUgpO9VdpanWOHq1Gl
9ZspFta1buW06xy8tO7eVU02u3bRubo+77WYGOS2D61NsEpNYKHGQtj+V8LnIggNDAhvfXXRNwVB
i6m+f+7fdJRdGhFWURniQW1DuGSGIvXU7l+lP5qh5rZUYVVa826PaPkxMXC9NLaM+GJEMNa1TTQa
sDWE5a7OkdpVNiysrQ/EyYviNZKAlJmvLUwO78+A6BHwSeFVOVyg43TfhHACsxtuD2Z1eeCR0iC8
B+Es3teZBSlnaDJzhvOc940bRfsULqnbRlZn7MKIcCrmCT1QZW3z1hk8VJ63+D63xiDsLt1XBivS
LOgf+pMtKZ6ZP0r11p7ZMiLsmRIEDNESY0jM2KvVXd4AQ9vqYly+9JVrAXRflCCJ2wz1euHnLo4N
Z6azsDerz6RXvXpOnrtOP42qfGyK8p8A3MTttVmLAmAXIOkKySTSsoKv9WovJRovxXMUVWfDBFqj
3Ucl1UyQzmRSbxtbdQQ4kmCCpehtiOMrNd2vmha6N0VuuYtlazjasVZuXCGrS4WUyEJSSb+TCPHs
My0PpTGjczJxcm9R3vN0s1O4j4f8eHtAqzsVXpiFqZJubXFAoxQ7Ri3TrejAJlTqX+owOIxd4lrx
BrfyliEhQYb4EG+JGSIrw/Jh0bd/1PaHMK32mRnsbw9pffZ+D0k4S1uwsZZf0PFWdo5b9+PeGZ63
KT7XPAFRGSB25BcXOohrT0+mIm10mErPQTuDuDL1LvmHTosth1vzbp2r/RcF5NIKc20m7TW960xu
n2HqHyaJK7YMyp9hp3zU0Uann/TT7clbrYJyZEMCRq87MGNhO2UW3QGD3EABCAWOp05oHlhOYzw1
uo2MlGwnXjnV7b0eJD3tEc7PzvQDr9NkCVYc5xxLlek18GW/wU0vv2qZposrS4riqB9H3LTUvlj2
v4r8nYpUmHUbG2/NSS/NCAcxdExBUMm0E1d17eX2z1gltSU1h3xLynPNR22D1+WiDbzEVNfjUYc8
Q3G75RxBm9FsT8uVNbRbtEJrpzEUFeB0wXmB4V6+4mLWzNS2tVGlGVAt0Omwu13QFd+stjo1qrSP
OzLTkbKx+dZmkD0BYyuM5osTXZusjaDNqYnCh9nNmhv2H1TN9pQuld2x2zomt2wJGx1AWWsbS0Ma
WJO/82jfpfEuICHg+/Pu9q5Y24Wk+eAzBxekEgdej4rYrJClCbVQTR3PsaGcfZinYNI6pql5KNNk
A5eznB3iLQqWDNIPQNAgugVv15VaL7MWEPSUQXNldua7ZkTOwXkIjUW97sj/dXJGc+OEXlF3oO1p
kbGj/wmueDGlpYepOUohbbZGSE4nbJ/8qHmfk/jIbO2oGeRT59zLivhRroYHc/bdaGg2jp/VJYUo
AhY9WoBexQ/qFEeTatGH60zVaaisv7JY88qkv7OqrTT9uikUlxeOWITHhQMcn0wKxaATIIexbnSG
dxbgwH4yHu23hMOLbK8OlTu8Wwg9XrtPDnen40wAze38i13PXo00a5Vb1Nafb/vpyphIvPBCWxDt
0BULG15VSgMdEVawUh5p0/6QZy/5dJJM688fnQZhCf2kBFwkcJbvuDhYjMZOSCLRt6FL8n0ArDGT
m+Nmy/TK8XVlRdgG2tyGZbjg8/teet+DljSlT6rULgWtvI12vtVuHP/L9Aj77sqgsE6VPoaN3dOq
UZL7i62nyAjcuNiK9tf2GWYWWh/n1x0gnJHlNAxGVC4dPJbZuamJwE3yZBpfJogb5XJf1IVbBL1b
yX8FMM3RoHN/20vWholzkNInb81+Fzy/cHKpHwqZfa6Pbpm98Nx4C/mPcWFDhIk3JpURtcNGpqMO
ZT1ptu4af87vu/BgUg8hC8CdIwZHUZpS3S0hs4nVFysnFVE/xbA8356ttT2loqfFgQxNP1W9a1/v
5kruqyItznOkF8duMkvXz7SfpVy9h72r3rhpVq1BT7GwHJBnEdemQ6bAQJGA3pBgvq+RQgqq6lOn
hbs839KGXLnUDO4WjlrQMXSICpeabECoGOlBsWhO1b47Z/ex+WANd1q8MYNr/gbvJJVCIDFEIcI+
HmNEMFUtKc7NzBPmaGWuM7y/vUgr0Tj9zb9NCDtXtZsxN7S4OA996ir9S1dtUbtuDULYNJWslqXp
S/nZrIp97rcnUs+PSa99vD2Q5WfEI4g0BuEaSBlegEJMY42tPUd0RZ4VuoOR7utr12lnEAT7JBof
rFHfSVX5IGXml9t214f32+7y94sTvWtCeGU71sisvjB/pvMs9y+3Taw9Lcj50iSEQB0wUbELs8wJ
DlvLgGSjqLWjUyLqXkZa50Z+m3OD2BzwBFrHcVSNL4Nm0YJcWl6SxxpqWJZ+T+kz9uRygrTy9oet
7TlasRGFgGCWyFV4Y5X1EA4OWduzWk1HdMB49cyHSXss5q3M2xr2GTJ6BYVGwjquaGF5R9QmeRDg
RUps3E92dZiTe62y99bgeHbrydQqh8i5gyPHCz44rXHwrWE3FdGHwR49tf5k6m8ASy3EBEhSMnzC
E2Fz1hPsEUFUFOe8MirXrvXAC3X/z2U3eCdfWBH2Zz0MatFruPU4NjXnZ214KnqLru1P5eH2aq5e
r9yvNBFquk2LnWBLKwo1Uua8IBn0YlWKNwAzK6OlPDrIMOA8lMrdqD5MOWBox7o3q/ENRziAOpiZ
6SbnBS3MaBlksZnldUHp8jSpp+wbegfuxl5a26686xCHQNaFkFLYrsaYwYtgYaMAGkakYk+Vi1DN
7ZncMrLsm4szYRryKmu7CtdopF2UHufa34XjW4yQa+Aq+lXvVa+NOLLfaKk1MpLwieSDV9WPeT+8
YUnAwwACpdpEv5Nw1TlDNheEPCWt7E3hWulj2cc/VYM+wfQt4QJILPQteFzTMy14XxNDENe2VYkU
OJK8ufRjUv9RsuiBzXt7dVaub24IHT4Bziwo1AU3m2I5gnepRe9cb33XKaWD1AYn2+JpEQ87I/vr
trkVZ7gyJ4zLav2MPFhTnO1ucv3iu5JQZyq2NJvXrPA+WgpNNoGdWGzxx6ySQ1/G5cA3521zDO4i
I9kIFtaAFaYNnmJZH51ORiEA9+WQbTOW5bmR7OPg6B/C4LnsokeTptK5KXdF8R28rpfHtdv42RHs
iodq5YbjL0e9cNMzyl8q41BRcAALjm8YeRp1TXm2i/K+qOtTvqXmseIhNPhxnwHtXE4jYWtRGunS
Lk7Lc412XeW/C/VjAMG+loWuj5robf9YGQ7JaiIX6mQ00IhoKAuJN/v/kPZdvZHz2La/SIByeFWo
cpXl2G53t18Ed1KiEpUo/fqz6AucrmLpFuHvTMAMxoPaIrm5ueNaDllapEY0Yw2h/d2blWWIoK7L
2VoU2gVAcQzqABX8IefbNptjsq6LDnvhDQTMb3p9sOe62E21qflJizk/d81MSWC4sTj44qgwYXUA
zhaplSvU/eYJ8HGxRdqo5KxhfaH/h9F3bB3eK5OPR6LKer6yQXMtxWNei+EIz90PrVIe88xTjmbD
eskN2NhEfkoggkaM4cCInIuqqToirYl6SY7/w45Zk3E0uzH37dU2dnUN2lmnGQxJ0mBrEyEQWTTA
+IMASHiz2OCNSpXUHehF6LuS8T54L9lf144N+4EpQQy8I1OHyUfRxcwTS6UsMzsQb925gN6gXguU
BxkS1pYU5MjcjwZLZD+Eh7G0kqJunILGBtBznfUrSsJUiT6/klMZ/AhPHt8iZaA4LEoak8YI9h2m
37RS0oaxdSDoHEBUC2/Jg2qfiximRe/dOad4FYsbd6V/quK/DHEDegozYWiTw5mIZsEYNIuORksx
yWzvU0cJtS6NxjG5ub5bfMfPjSkWAd4i1AERWlygjA9FS/DmZg2mLr44xY8qwXyd/VAqP/5vYgTj
Uze0B0cKQubVTmNqvtka9Wk1+FMuQza9PBssCHYAR4PAFvAU52fTAngpHeGyxEoJxj4nrEs7vL4W
mQT+9xMF6wvHHhZjgv/wE8zGgyzol/28cNvBwJOn2Yifn6M+GA/Xv/3yAiJUAbA++jHw6MD9Of92
tEQsQ2tjd2iyd7zaH4ZXN5PYyK0F4IIjYYGhFQ4Tci7D0mmfdszGWbuLX0+vwJ/7D4s4ESAsQu1q
ZJ5TBwdAn9z8FdjIIHW6LmKjkQxZMVhcfi/wYooMjC0DX7kNaJiYToG77Ns27L9OXUTTnXLM6ztt
khzM5T08kyc62mldm0xFBS22m8QIXLNLDqxSftQqWlQNWlGJBZOJE+6jWavZQkyticsenMmZrY4x
1Vp0HbRtETBlXiV+APfJzs0MXx5QIDDjBV5CXVDqKlGyejRWbKdizGENtkrfhB+gzTTSp9+dMYRM
axQ/WWaJfbt8sLlgzvwG9wrEecKLMyVr7hgJoiQ0BlVgQ6zTEHD94EEP8vLpus5srZHXDzimOgao
xMI25tOKsdbhYHkOjSug3znNMQF3g1vtdPD9NK7j25936jiDFqcfRNCEkQXBU631wplLQ+3jmeVI
DNwnfpE+NLlfupLFXV7qc0HCpW7KxoA3BUGG8WfgOOGSnu0NhcRDh22DB4JeMZElmEN0esaq93Dq
f8/kHroAmlDwXci87Q19wLMKMQDXhp8jEh1UVW85K0v6OLOtm9YBLsrLqDTB2k1HYknqgpfGFnuG
7DrUHWSclogj0YD2adXVfMCjl/sNYG3MDNHEj+tatykEPCQ87wmwB1fQANooa+qaEJJiv5ridRp3
pH+9LmNDszGm8U+GcPiKBkypMSUDAGXUwCXFsUNzKwNNxJKrUdb+MWZQWA16LolYNnXOdeDycho3
YLadPyR0MhN7WaoB6CPPdf00z7LU9KbSIZo18PMIJMWOa+I2mGpq+iFWu0fCEiSCWAiLxHQ9ur6B
GytBfdgBlzKeX4z5Cz4prTvVAPHqGOeY5o0MEPge+iH3JEZ2IzxHOZQP1WB6Fh1QIvrNoAxZ4o3m
GC/1GhCPvDaZezdp2m4uB9Cxz8/LWD2ba3208r1dHjX31Z7erq/0UlXQdoX2Hg4Oi7hPNPR4P1DZ
tI0J2ClJHWXoLNgVio6ssD4nmHEpSZSlKM2D2uRgsaU6XJd+eaCQji4zoINoyCWJkdLQwi0cOneK
McIYTN7qE3WP191vbUlIdmlGzgXxDznxAbXJrZM0caa4LG5qspvb3YzZmfROsWVnyjNs5y8nKu14
uDBxCaxiZK3OJfV5Qt3enuZ4mIuuBIg36Y6qUbtRDeDcIF8Bxul5VRKg+5z6LUu1naL2zf76vl4a
GXwEpmksk7OFIN94/hG5VtnFAA2OqzUJWQqQh4L5CjUlF37j+JCXRXcPLgqKhmIKkCVJvVgz4Bjd
OSoe+5QPn8ZZW0vEXOooj90BagkmBwQ/Yg64R+2EOCUFqqDVqbetMa53mYJRK2Mi74MDuGx7Ufsb
kyxf0IhuSBySjx7E8wMFTCumcwAxh6ZwR1xku06ryxpHiy0AFy0meKrWl5bckd9zEZa33vq86IWv
TkEy7qzyODzjh/ZL8jL9rc0vZXJQ7TyQocNd7juI5DliFoigkEMUnc9Kry2MdmZ6nLO+jRaqUufJ
q4upC6zMajCY16KiIzGJGyNSANfjQD4YmEBhS3wdp1En00BW0Bk5k29g8q3yRgwfuj5QYH2z88KG
ONGyFhG1P2+O0fIMHg9wdyERdmGOU60gTU80LTYqBZRxpW3FfT50L9cvzcauohkIzfagCQK2qehq
dIRO6H9Psat1rh3UyaaK32Aa0B8NRMAz8A4kRunyluIN+3A5UHXHCvnfT4xSV6zMddpFjzFdqQNM
0AaW1k9CLVrdFazJXYkmb60PyF282IrZd/y3c3FqkVh0dhvtA2OjnR/HsLG6AIDj17dxIxRDjvdE
Dr/OJ8tqKGo0RdNrsWqHVReYDvjc/NYIQQQAijfvvsK0D5M8JBsmAiixXCuBNwlfXjB4ZYegApk+
LXYqc6LBag1aFZCG1ohbSNk1AfK44A1x22EN02zFEFqlAFDx+sovHxn49v9veARGCnww5wsHp5ir
MGXCRyiavkeOyQ0ZMM92WkGdg7Xmu3k0c8m13JLJfXCAsiF/gif8XCaA8lcGeD0tZosbL3Z2t6AC
6DeGR8HFocapV0gWubXTaA5Bwc9B+xzGHs4FEsXozQFYhnFdz7+yDMOKwMHUK7RYAhDzpi7KQGl6
vyupRHs3LgteAZ4HR4GVV0zO5Wo002nOYPPQJahELpuH90avvGAo+mmRPOIbNwUAHpy2Hdy2aJkT
DtKrKjiaYDMAxlP6PEwYYy+7aLSBRQTf5LrOXHqaeNVQP+XdbPwpFWxAOSstnQAIB64BM3vvbDrt
dIWqks3bloJEMZo6gTH3YdtPrmRq5c2qwQLF6KvO/Wppx5uynT/fjw7EHDjMCD3AlgHv5/yI5nlo
ZuIURuySao1VY/xrZukQdOiklFz3LWVAgIZRYbTeoqIqHFCLm1YWJTHihFg/2Wx9WazhXplkJN6b
YvDqw/mAiw78yPMFIbOP8impDPTz6AAjYqm359mSm7ZTV0kSjhtfwcvAWtAzhMkELElU7zVTLaVP
bR2Y8OSIxqjA6L51VA2q6dFQlD3+dV3vNpaGihyshoapJQc6fr60znH0bAQiQTyyH/VKfA/DbboM
1+VS7Ty0W6DyiL4rFL5F4KMRUMZjpc64RxlqVb6ipa8Oev9+XV/KphSeO0Y1FTbp4z06Ue681K2k
1jsd6CcF8HhrQ6d7Debwz3UxlzuGxXw0MoIwAdaWW+ITMV2rDWlbATJ5cAgJCw+N7ERRjaCzNRZd
F7W5IjRFQwg6o3Flz0U1ua7Vcz/A1pn5FAA1c8I8uuNKcorbUjgdKiBnefR3LgVAlKvrZhNGpYvK
e8bMUbGz68wNr6/lYttA2ALfHXMdaAxGdkXYNtPttB79TQ28gfImdwb0w4BeLvJ0WXJAJkhwb+zO
NZLaQn8PsadQr/8285PT5p81pFgNCs1IC6CnCc3/wuuXJEuf5Tw92dgDIuWmeanVsfrswXAhcCAA
54M8B6avzg+GZgpREhf58nHKS+Jb6ZjfgzC+lpGAXCgAl4MuEZwNr46JWQ7LIwB28Vz0KqV5cpgr
QG8CBUGGZSh6KMitIttpAJkV1SpAZwtqlg2VS0f0aN/aS9BqZTCOhZ8gSnCWPfss6wVkoXcVdZIP
qBbMMZ7v3GwvjtVaiXVL1Ed3YEEXOsMgUeiPgO/UVH8IwesGqwlnDxC/50IWsmDcBZOBt2phK75B
suJ1NUHVMhHdOnaLl34fHJof165296mx5oELl+mbOtopCHsp2Y8KIB7QftYf65bATavMX03jGRit
KsxUht0iviv8Y4F8zPtMEGlgSPX8Y0GznRQuQEJuYXrbaGfttWi6m35cv+MfkYqwJQiS8fRxnGXY
YOGMW2NdqFsR9xaxRxUk4Ig4aKjoBwja6B6lcBaCEqyLBtaBAsjNy3u779leGWwQBy7amBwb3e2i
xGmye6fvkztHyZsXqjbDM6ncNpyXWdmva5YUIWpVajgM8PYR9Y9WH5kOGg39TCNAP7++KtELxNYh
iuEhhQNCX1W0wq26AJIQZvd2Wm9TfQoMgGtV+UM5vf7f5Ai1HWNG2pkBTu8WGQy/afea3h+U8a2s
PMmCNm4i3Fm00eOpNDh18LkuKE45jjoi2tsSHKhpiNHb55vBkAjZ3LUTIYLCrXo9DDlwXm4dC1JW
O/Lq/K01u4itzu76xsnWIxjjxR4btcpc9xYNF48JOoWdbjcsd4MF7jx9lhjlrXV5SFIiAIGPd1G5
0cmYG9NSeLdkwnDQjJmQQ49Q98ZdxnvTWTSJUoi2mSufBwKKj9gOg0r8c068DXUyskRrIG6mHsC0
7XoMqZ7LMmsfXfZnFxdtlQiqEDkjlEM2Qri4ZZN2hed0WTzr4DIIMAeStNGUDdO3Pp0cjOQ6s/7e
wxeBLV1IxgLWAwg7UJk+LEHZeOPL6Kp1FlIMcGCCYy4t+HmqUiM7tzSlCeqvdFl/TnZFnlKvT5Qo
YzY1gwGd32vUZ+g0ulVbahA0FpSTd4tlanOkNqluHtDnZak36Byx2C7X084NrmvPhWVEuAUKJmBt
oEUODULCDleGyVarsJTbMeq7r2DGs29ULVCKfSKjKrxInWGWDkOCwGlEmzuaj8UHvQXWZO0Cdzl2
gcOx6+7hpP5caHisHmQNOxdXAl24oCBGPYFXYNA2e642FUq6WpPPaTwox0ot4Gt1e6LvndkFS49s
pPqizx3rOpOmn0vTljFPHI2lsVfU/jy5T8TLb0xqQQVqBYgjb1MHVAyMWZh99W3F/1TAJpjjFC2K
LBW9vXBU7dBuD9pnMS2B0HOxsmFJ45x8yw0lmpa/U/YCbLjbiX2/rjiio/mxamTWMbVuosX9AkYS
oGtj36wpWtu7UE+OrHL8RdaUcWFuUBXxeAMeGoq4vylsrWc1AMRqnDymlXs3Jq+JVu6Bw4XdkxQ9
L7DnsBxI4jEgCOi4k3B+iJPnJUlWsSI2NeXWcpo5MjIvHjqj+TJ3xrIvWcMiomEq0k618pFlbr9b
MqRFwbY67ZNC1Z/UWVnjRoPf3cGteUzg8z+MtfHcTJ7zPPczhruuH8HHcLZgt9DHD+cYPh6OQGwh
NBPdrvI5L+Is8TXzoKUxsw6q6VeP3lErQ+u9/50k4S55qv/gm68L58/KpWxQfcM4o0lBnKKw6yTr
NbMAMFEVglYOncLrU6P5XrFns99J6uwXTf5YHlb6T5qgCEuu1HlnQFpX/M7SDogPS6iv5h5mZueg
Mtctt2jYDOtvMLHEWSVr3RTPB3QwBIkPgSd/rh1dkzV0Ua0CYzoTsvxNH2EK8jhYk59WGib3GN4M
6xEk8Sn9NvZmmBWTbIxw42p7p58gPPONVgJ93LKx38t7WiCDMPiJEk4g8zZkfOEbbwLiLRWJTeQr
UPkV3oSMOSaGZLDaZLmZu78sWf10eqsAI6anXy1AEF7XpMtLjtIrdhZeGUJklB3ON3euDbTl62MW
a3k8uXZA3TysPSuyqp/XBW28QJAEtkEeVGJUQ4xZ3CRP0XrSAE9rZ/nA8L0jfhdkSMuHMjC/S+sI
qCK0tgBmQ8XbetG2rLSq25hGFpezHnid7lfK10om5KLGgAcbo5DwYXl5HgkSQS0LrV/pTFOgXUYs
To528GybURoqIQ2L/fW92zqkU1GC+hWkHsaJQFTX/FGUIH2qvduBvl8XcmlT+FAfCCHhnDvoGxYC
19Ja+kLp+xxQsFEe7Sor1CL65P0xZViS3KE7N17nggSVs4ulz5sagvR992x8V6Mi833q7J66nwQl
4sf66/WFbanD6cL45T7xY8tusfRihLxG6wPShgRgWtoiLU5euMvQB6S3MUrP+eERmp+LUZzUcBLb
ymODfXOM6lFNm33jZM8uLXctyBZzDEFR87uXtsx3B/qwLsrfTu18Zby5vt4Ng4nwClEjn34Dc5wh
2OsONfnWAXtc7DxoD/ar+9sOfzWhekODFP+8LmxLNU9l8cM+2dyVLa2XF6TgxDet/gGZR7sR7Cqy
mt7WKeI+8159GCxN7AMneZd1xJ2L2FaKoJ5zf7SYnxaSHPgF+Bq/1RwD9GPKB1RYwq0eZwtprn4t
4iF0n4pH+5iufvVcPU8vWtwFSdiUtb/cjJIndmsXgR2MPCg6v5BuFe5eZjZKtppmEafq6CvwVdp1
9JHAmUyJq7VptZAnQWYX/Qwceeb8vBxkEzSoaR5/t3b24q+38yPQRqP+YEQy33zrQpyKEi5ET1V9
GFyI6iMrmmXuF1di0Yqc/rqwZe1aMI0o+PU58HzPf+v9b3BBfEQ3gUzW1umgOMvr1WjuxeTV+Z4h
cNPslVF4epiwsdvhoTUacHQ+pdSVHM/mlp1IEkyjqk16liYNblMxPDZaNfvcBQyvX9lNISiToZSA
JmVM6J0vRzc75nnlWMSFUxU+VYoHVZllkL2bzz36QuBUfODuiPUx1jUtpQT3ddEntqcZgmrmrVZI
gSHnU8P9tSiG6jupRaKhZl6UzJ6sLf7Sa4PXCshCPuODUoKIDW7qCUOnpQo7mFtZqHjuLe31OcpU
4+/St1bITMQW1/eW752olQDiQ40YoBPIZQhvDSqolCUlv8iFt0cmB5RTXl4GBSCVJBdgQxK8G+C2
gO8UjYiGcIro9x9bs1CK2NJJREv1mMxWTDQvur6gDd0/EyNopN2qYzfXKYhDrL8Njgmeh1HSoMgd
yUOy4X7wWNMDeyaSQBcDdGnpDFOVl6CtmL0uapM6nf1l9X7aRdUHKMOC3tdNNB+IR3Ma6u28SG7F
luU/+wDBMq5KDjy2rgG7mqZ+B/zxflStB7IoN4lqzz5zzfvCNr51YJNbRiA8wYinkVkAq7kq0InE
SKX6KM7LyA62jhkJOJgdTKjwxqfzy1o3FiF1ga/KqOU7rIjI+uy01mczi+jGMZC0MXROT4ii0rmU
rjCAIT5g83utv+u69ww0mnp+4yF3cl2dNq4k0k+om6OKifyQCHukjoYzJ31VxiOQuIif1V+1/k8z
lMHX63K2tu1UDv/7iVuSI9+Vqx7Bthk00szBB5Rv38nqShuWlJfJeJYLNWb0oJ9LmY3JK2YKyFtF
B3YgndoGIekcfX4pp0IEvURbQQvgECAvZyQwIr32JRdva6sAlwS3hw+vID47X0SVUqPvrRbPQf9d
J6+FfkOLv9eXsGVEeLsOgCMxKgjgq3MRWlclwDfqICK9r5JnVh7GJLRlnbxbpwHAExSB0NEGnhP+
95Mz70Y0lzELpspo1vZP4fV9gLlfW0bis/WymadyhA1DG+DYOmpWxkhA1b9RTrL/uD/aW+qGWRNl
kiGKiwZtOKRn0gQDQPu2UWYN0trvBL6ngnlirQaNX+KraGyhnbpPKnIk6DoAtBZxsvtaMyXWYevS
okPjo0uIT2AKjxqitby35gL0pUq85NUDI0Ng9zdzmaGTX4YJv6GOSKAiVcC7EnkR9fwURwqIDKcA
V2rFALhv/0372ieOFX1aI9FQg5YDNATwDJqwq5PSZXNCQfrauj9VcE+DndybCbb1s9xoOD7UPtFG
gUo6sjpiPFGk7tj1DJRP2khBQ5gG63pcahkQwobq8worZqWg/Ng8QSXnrs4xYwjizsy1oR9poPb0
P+wYUrPofUOzE/C0hNtFZqAtAFcUzEX0V74+TVOO57nzS/rl8ydjwxShGw3Mhjie8/O3i8REixJ4
3rizbcyZb2LTDLJHc8/nPShuKIBni2API+fCiqzUoGzAjEpsgf5yNL95TQoo1s9Hdtwk4VGFBwoE
AkGdy6mbkmoCZLiFgZ7Ujbz0QcvuOiJrPdlwn1BKQi82Lg8gZi8aKapFYX0FOX0JrMC8jCjND6Xd
hUMfT016zEb3CFCW/fXD2ko1QB4QDKEWeNFFL59UI13WWcPjFOtPToySuLqvH9z6XQ/H31MJ1FLJ
ofHjFxzsM4HCfrZqQc2p5AJf9IiEytc1qiPjcH1ZW0IAqA0ELUQNUA3BHUIFUa2qCZDnq/ZYMh8g
Re3T0O9+m+2364I2HkaOpoz0ITAj0PUtrKZW205BIhPaMaWBXf3EHLI/gcpTmq3kPyRu26kg4Va1
tmFUzAPJgX3XgqIq6n/3o+/+vL6arZfxbDnCO18AxrazAT0UwwpVkVs/lzv0djuv65+0DBZZBUay
JvGUphTE7qkDaazfvxXv5Y+1CZJnyZK4d3Vl48TOvrVJtcxSgAm8jrerQ27YG17deo4GO2jKYCpv
82IHFJOxO5a766K3HkI+yYaiLc9ziPBVk0ozDrtfxf1Q/G5swGCs6q1l9+H/TYzwdCi9yrJFAf41
qLpu6jo7rGR5c8xC5jZtLQcuILC/gIaIwFjQDfTBJUa9As17BsenP/ZVtSvnlBcaLFk2bes1xPuB
6OKDy1pkQES3B7qjNI6zbRR2oCUGaO8AhHd93zauLigKEJE5GCv30KV9/k6xlHrevMJGIGUeZJbj
K70eoDSKhjmJpI0at46xe1hZTk/EizTnohy3c8noMhIX4xHgcT4ajXXyrQNAYou2jF/qdFzyn1X6
jtJzp1nBMsjci821oqMNjScAm79oPCkS2hhsxk1r1BsHwVSLOYIkD1KZs7S9UtRU+DggR7YRNhVE
bktpzjlAlPfTTj2iDyPK/WzwH7Vjd2D7OrAk2r9RxcXe/pMo6krWV8WKfwND2Td2ZrCGP6sj8//4
BjLldWQFJQo61xVn4yJAogEfBsEQOh6FeE7TGsubVFiUhFT7ptMjVKeUTFI03bCN8DVNOOv8vDTR
7RhtMCyrQwICAgOjGOt+JSCQMp6G5FWR4dtsPJZoQsVoGjCbUf0QXYChQ/OOVeK21Wni+lOVFr7n
FdW+WkwG6mbEk5Vl9Hf5kpP/sJMoBGA4FmlZJBS42p4EfEjW6HqFf8SOCdjaP2MMljbJ3dvaR56M
Qo0fWoJB/XMRxgRw+yzNsngcfrYMTSVWgxGaY7VkvodC9Kc1AxlZDtrDSQIw1C4IY0tvK+uSx2vW
BjWQw1PTp4skoNy4y+i1/ujyRycsxqTPheQOyBFnE2Uqx3q2EycclfeieW5mWfJVJke4yhPa0/TS
MlFONJ+qdQxV6y/Ijv5Ll4oObxd1N24aeT/s+XrMXjPAFOHlceuQwER4rBdgYASStyojJtnQhTNJ
+rkkQBEwyhQ3x5xTEbkITcLc0tAEoMHNrcq3dWplAO8bpuJMomAqvBGYKMjg56DbQ2XNKIA0h/DO
loT3MinC85KRtqg1cKrGRp+gh2pWsTj7nY2OJBTivyO4UnBkkJ4B/reHfKNwlwCdlpSWW6OJglps
72nlzWRgdP76HdqwRhCCtkUA/SPqEpuNpxQsjURDNqtU+4iY70ZNA6o6N4p2ZxMjROAVXBe4vap/
AgU9L+feUjH0UfCyL5CK/jrl8vvzEhAJoyz/EeJfjLCApa5PbEhAqfehNuYbkEC+XhdxqQIGPDIN
jUy8RcMSUQBQXUiYVsGGK60bNFkJkJ+fINS6LuTyaLgQkNQhFwK1FYucGB8Bmhvy5HHTJjviWfeF
8TW3zduMsYesGo54yG6uS7y0QegWwgOB1jIYCTjT5zeWJorpocEb3C6z7U94iNhj6r5MMjA5mRi+
uyfvkDl6ZFBGMFlgvEAbwER8v7b3tqxLTiaF//1ESt4mQ0ZrUK3UdkSIlYOlEjm/CqTD1Ptzfd8u
LR32jReWUL1zUCYWbKruKcQt1LlCR9ADuJZfBxAYtqzHslKfZTJwrC29AAQFEuhwpPks2PnCEnVU
4KPBk84KVPZzJMcU9tqZmNqjw99sreRJmQt159fVARAq5k6QLBan+ZXUAdnX2o6xSQoa9mjRDMty
am6MkTGJedgQBd8BQGnoW4AD/+F/npyag96qZsk0oD7kiXlXMfKdFam+Wx1LRpXODc2ZeUWxVbM5
D5jG55xEwIUqIXZPW0jCXQJb4qiOkdJ1YIaty+EGrXVFoKhU35lW74WsZNrX6zpzYQcF8Rd3zdYh
bppiVHRDxWnDjByuS7hMNnEReOI5uixXS0FRMgyO13BCp3j6ZepPZnDQHD891OjxRO92QINeIvBC
MT/kIW2CmAs8JK6QBnKrxi47FzvK+qD5k6FLqQnbMVyVzzqZghzhuqVpnnUTav/x3frrMQu1o6xJ
57K2KUgQXBdjNAs98SABmt69VoF5yP940eDTKA++/lXDcifRhgsLIggUPJepSzJzITq2ju1SYF07
+ksaUuNel/UZXFhFLggcich8omqMGZlz46Ha6PadAV0Qr7+aPFiDRg8jidptavaJCOF41AYjK50F
fJosfy76MKePpukPN3Ey+S2mBl7Tb8zYl9ZvZXddsGxpwqE1LVKdFVe/3r4l4KlIgCxbOMGy/rou
Z9NEnaxPOKsmydUlL0ysz3ic2M/ZvWuMt+siLjODwjEJ1gGdd2sF/FiYwawKpyr0ssD83vZ+GQ7P
Xr1PdMmVuswkCAL5ok/sbmt16UpSHJr1oHutrwbzLuuCb/POUG+s4w/63voSPZFto/A+r0NXapmG
JQ7qa2ncmekrMT4JY2xhUYYBFw1Feo4QJmhiVuSFwVxlitWc+SpwN5kho8PdUvZTEYLSaaVT95kB
EUPxpg8PxfQs0QSZAEHbMkNT+s7M5jhBdgBgzCzqwFX5Pr9Md+69evs1fygC8nRd6NbRnC5K0D4s
SNWKNJ9jnfnzwb6V4frLfp///UTZyJCipdVJ55jUXdhoXdCgP7GWcUZtSgHyGLBFeLblYsIxr/WK
1FhFAnoCH40ANLi+TVvvHejR/leAsE15hRIoCBfnuP6N3o2gsF76aj9NEc33pix5vy0L85oc4ALj
zIKeqfZYzm7RzMi7LX8932d/3yW9dJsmAEHg/4oQNa0moHTP6jletDfViD1rhxyYn/l/SeAG5hvU
TLJ/Wx7YqUBh/7IJdNzU4QKD1ghUgC79HECPPYftihxceP2wNrQBQKmIcQFHBfdYTJW6ozNrRgqd
a+lTXbwQwK4UL9dFbDxApyLE3Kg+tpgT7rwprkiPvMC74f5grhponw4MPfjg/5YihhtN07ZOCUin
WNd+NOQ3zE7XPPTAgn3UGon52fBLIArFXpRiAfQrDhsiw61riwMVH8BvUvYYZqqVqDQCBbxatkTW
9vb9kyWoA7c582TgvkIZvNkFxyGShipEejJd4L8kuP4APQGkJzg4OF6q8C6k6qIvbktmtO6Pfm2u
/oyc1H/QBQBg8TAafKziqCKoodahbHFfZ/VYdenOhTts2jcmq26uC9o6IZ6wBmnyR11esKVux6zZ
JCMDIgDYatiBtN/c+gfP6GkyZOMNG4T0OMrzCAVRmReT5KQp5jwHRin65KeXXvFrLWq7AP0m5adb
k6Dhp5L4l5w8EHrRpLNq9owjBzkBAXN2MNJaFkhveVkAU0DrE6YPkQ4V0W+UDPVQC+Sd8QAiv1iN
kmavKjfM9ley7w6NbHT3gmEH/siZPOGs5kSzQa+Gs2qiadcHxUPz1bnvwsQffA0d35n/uwqzO0+i
IZvHdrJKwdGa3cppFAapmVHe2r8VPQ3z5ZueRpq2R3OzZFxly86e7qkQdC5Iu3qsxJ5aUxFWDQBm
k6dplBhz6ckJCkIZAyuSMbBYp/eYabMDxwume7W6y4DcP0WKJBW78VLh4JD8ANECzKGIAUw19Bv0
A2Xx0t0CLRKQ26As7X7QzjeS3y7ZmaOstLdxrVE/QW3DwaQUHnzhvV87WpKxnqGaYXfX+u9H2eN7
2SiHnrxTCcJzv6Qk8VoTB0VDbWd8N3bDz9g6Lt+HKPGToPl23UxtmNwzaYJx7w17UpScsXgGdxWa
k6kMZX9D784ECHeLzd1ajgo2TOvwfFh3GXJjyP5fX8WGHpwJEa6S0bhENUcIsUsWzWURoKKcpFFp
GT7RHb/gBMgSVd9eF6fhBeYszzmfm8IEPWadNeL2vjwGMriMSxCQDx349+OCliVNTUEqiB/H9D7m
aNw7s9RDININI8pCwAIB0fvqhEn13GWRwV7WGr0bPloniReoyIyM+6nbNVNyMMsWjXp7d90N3n2v
Mcm2b1137Pu/7xR0tVCRf22RbAQW7GFCY8xq2Mh29tE02n5ZhCqePgfgoqr9ev28pRskqO1AzaEy
Z2zQHGSP8346wCn2wRa574HLYoZ5lN72exo18f3K8IRgGvtQhc3u9/XP2LDgZ8sXdHshKi3TCV9B
Du3LHCU/xrh9lgHObfn/Z1IE5UbLWrFWHh5dt49JH2rQgTnnid63bvxu5E2kMstvvJ9mafnL5Pqu
7s9giL6+1G27B+8C9Q7wsIgIV9QuXIphBVil3az4h+N4Y0mylP+fdf4TIZypwvQJrbhQpiFE0Ibz
1HaOr4XZO+gZs6cQSSNJnCNbk3B86ECclsGD1RjVfc9CdBf2HgYzokRW/9y+J0CLQeMJxhNQOTo3
Fq6WjibG+1mco+eZkdan6G0hKPVXVuAwf0rui2E3gkLn+qFt5UsBSfJPrnA/M2AZqdTEqRneu0v2
5FGZ9svXsv+wItmPKX3rw3Yy/HXQ8Z958OmJM27HTuQLR4o6IgiwM8hn6hcvbXzyLTUTNClLPKlN
888ZfFBl5igC4g1prbQgNrbXzdXYyJVobv8ClHK3Kn2g59NOYV+VRKaufO+EYAXI1P+Ecu068YXJ
OA8ZaAJZjHTGkwsgfQuYLkVzBAKLZd2m4M7QX02HHFSY5gx44GsjcX4+npiLL4CFRZMRKL9RJT7/
gpkWgGk1NLwStrWzkiocvMdk3BssTOjdDKnP2nJokd69rlWXMBf8VE/kClqlrW436yvkllZV743h
ZTTKaEj6N63bmeoUjc5y6IBYnxphVqLLkLa3pfZlyhTQNDSHMr2l65vj3Y0kOVap5GXY3hRwHKJl
CCHRRbHDWABuuo74OOuLcvOSoOOKHfXHLvQOucR1+lCri/0/ESW4AJnrlWDYgCiwlB7WdbxJuwCQ
wb4V28U+y+56U8OfXg21CWoEsqni0/IwrTA2VDZetW08T75F0AW9yknWMXxLX0Xa7gVjKaG1v48Q
Mu3JfZxIXoNtg3YiTlCBusvrAheRxYoWLmugraEdK3+VKmyf6iDbX1e4zWf2RJhgReqqqRI0Z0PP
E8wdpHtEhaRK76jiva/MilxXkaTcuOG/PFgLXUU2QkO0Mp1fLHt1lKZNdRzsuNenO0t/aQ2JiMs1
YT4QADto+EHftCrmpJq+ZeCE0pb4O9kN0f9wdl07kuPK8osEyJtXUipv2rsXoaeNPEWJlETx62/U
nIczXd3owj3YxWJmZ7cpusxkZkYEDO+lGPK7TcQAgAWAChe/QLL96xz0LJxi5hggyNidgaIiCliN
JtA07boWyZVnm48XwqG/QcDXdcNQJ0XYE54TRdyzjbJN6UJlyZlP73abyj+ZIs5qfnBiixSbIFFJ
sRaLjz4JfNIh7RtHV9Of20vp5R9X9p+POPPq6WyOUmf4COdpUkSVFNxpV8OxvJRJ+nkc6C0AbQln
8vdG/mP/kc/0lddjgW0fPZY9dbdGnNLfT/73g4gFPWHpffTWowZ45mO6Kmorqwnnv0kk6EmkvoC0
zoVBTt7x2679M8hpov9OJO0E82t/3jUhTZESAH2gVcbiIvPB376/3wY6Hdl/BjKsuuDSDDCbBVR8
E7mQsbsE+dEmpPOBaOol0ekv2icMWIVqyWG+NoxsANMleO1cfGb9uIP/nfg593/lTFr3rjfvyjvT
J6xfGkB0P/bmNaj9LqzxDwbztJNAq5/EXCB+cHY1It123Dewk275yMDktGTNwkV4UjsvII+OQPXo
KO/CoD+fnv+OeXYTOjXWTjZhTN9dSA56I41dvcTheTqC55sKwWLQ3oF453smGnTE82hnGCSoFmX0
NpXLQB54RKPmEh3iD9sF8ltcNjx9QVVwvl2z1bgOFx1IairS30FWqt6mx34TXWg5/mHVwEsLQmrc
a7RnnDf4Q1JzjipR6R0IP7Exw5FHO110ye83+4c4BUkrtPuefAywe+dcYQOXUk261LugPbY30FPE
rBqO1h1SmEcVEmmMOByXvMIP2SUMC30RdBmjbehbxgzdjCjISsxOV4s037t9Tab+bpw26U0FPtXA
SFwnMdx5NecK6bQ/F2b9/bR8Hd75agICxI1BxTB8uDfIka3lwkzaROOxZyQfw8LJ6byzkv8hp/Z1
2LPbl1W+MTEJJnX5Ft5PPsL0lREsVsCdLrOFVKRAaKovhMnfj+vXMc9un9+0euIepipcEDW3Wwbu
PkU95y5De5gsVr+v7KWFPXsCyQ691i3EAXes4NQ1nzr/cX5Cgzadps//ZSR0WLonZQ/Isn7dQlcM
NeymgX0abkvj3kxf8v7TST+QUv59oJ/PKmBDwBdAtgzQrq8jhdE4gKIt18CLBBCoLpKqKwgcroFk
ohgX6CXmaR2PAPNaxjV/GQERvPAF310j9hAdWrgTqLQBmPr1C3StbT5DqWWXr9tE5nGbrziKr0l6
m99Em5TeDrfsOv+oHi+MewrOvhrV07hgmAR0GKQJ51RxdjPIpg9hHGZzb+hb8dpSZILN2C9CUOqs
kSm54Cq+R4tfBzxzzXZjSjPKcFhnn/g+GeylpRen9iBZ0y7Y2De/T/DH04r1hAAZpOi+kX6E2ill
nnca9AkNvwlTtJgc7S6u3EtPB+vHHfxnpLN7wcFg1QbQ8AFb27jwk31/rGhx+mvtkpS8l9Qkl7gh
Thfg2+b9M+TZoekFC4WKMGSUPhfRn0pdWLwfDcs/P//05/+EUeHgKJFNHLIQ1Nq6cbDx1gG5lLmx
7QuzODsRfZBVY64xypCwo03vNMmpXh1v/ozkOYstioc/rZdtXMQOff/9dFzYM/fs6RLMQLJXJmyZ
1ODRdTsChjqCnvF8Xv8+0A/5MRz7/y7lecEZAsfQGm4xkmsuXdTf/EbHnl5U5l1bP7H0jude0o9L
28wo59YazZV0Fms5/Pn9O37IqKDP1cRdQJgPip9z3hLWe6moeyy2WqCh7EGvFOEruarjYHGE+PrG
oriWC4jXlUQ8XrojPzzbvo5+lseYskGMRonR/Q3ItGhHG5ovin2/CtBWqSg+gEJkLXb35d5Yu1uk
l8mlVNZP9ge6eac4Eo9WmNqvZ7phYGjOBAyCXIjEOKpFmGQLLxYJX9szksD+RNGCgvSsDcU5wgCQ
vRCP/XTmQNoK2kDIqZ/QkF8/YNB1YLfNqHcN0jdy2+zqSxAs/+Suzu3Cv0Oc3dvAq0PmmpB165KO
zEt72a/7K7VOP9EZeY0Mihtz4iwz+vrM6QNIcuKBvs+kTO6Xh/v7kBQ0ojc1ec3o8/JOkHVBUFIl
giavu4yqZHfoD/bCo3J5ez9t/ZuLkeNPZuffzz/bItTSZjHmWKH2QQ60uunv2JX9GowxO0yP9lZS
h454uLHtdJQXvNMPHdM4oSE480CrBPRIcGYRuGD1XAsNk5fVe8i1NVQ6IlwZplkn3NbGvpkGiAUz
MdLW50kdtN266YcSpZHMWfx+WX8y78Cyn8jSoC0DVuGvJ0WaozV3ha13RfcW5Ed2qT38u2/EJCGH
AI7AEwPXecxRo+sndXMv3EmXXoFgaMc29YX+yx8aHsCCi0Z+NNqc+JjOeTYKW7h1MJXpLrzvHqBj
umgpnqILRc2FvZ5jnyQ5qZPp8feV+8HMYdgTjQhgy2j3Ou/18nJzZMLu092C54l+bDqyHv+4dwip
akGXnMxr9xGUtGYa6xJJG3XhZfeDT8P4PgIr3HCYmXONTKPJnGloZLrbRjX1N/aDcahe2Lsi9jp6
ifZT3N51V3JZrsTKo86VebgoE3IypV9tALj3QC8BCRcXOfS/NuIf321JbkWtF6SoW7bEOBavBlGL
6Ggvp8RbFDeC1Itq6ceKIFNH7m78OCNXh0efPB4s2lxNa5WYsb0YlyZq2jqxYSR+36Lvl/zr950O
/z/fF+ZWmnLbT3dZU8WhgZzBlWdcIXeG/PV0SYvwB/eLZiLkziDNAqERHPuvoxUmr1OpjGjnLo2F
9ySW7T1PxP34GN33h/aWLa0rYLh+n+H36/t1zLPrG+W6CtoqS3c564gr18N8ITz7IdXzdYQzO582
TdoWCiOIG7nVS5z0hFFQLNFLLQg/WAqkQwCLhlaIDQrEs4HCieeNCvH+UdAfHrpDkzjVtQtdGLn8
fc1+urgReERwaaDfgZa2s5HSVk4yyC1j18wk3edX49rZ1rftnpvEXZvrdJUf5p13726zY3owdpeY
u88nir5aIO5AUWyjKRD398z8Q4J1VB13jJ2BhoKseGd8JDXEOcH4RdvuwmTPr8BpMEQBSNJhroAg
nb3b5dz3Nq+rbO+k6bpQIYhMO2PRCaTosqwhJRIFJjj9fl/hn2b476BnNyFF56Pf6jLbS7FmV3Bp
qwaErSHasHN9ASZ7Hmqdz+/0Kf9ccTVnvGcNhurvjmEZF3t/XcHa4oheiGq/XYT/jAQwy4mnFQnC
s23zBeA6w2AY4K9QZMjufL2cplW2L9aKf2baAv/C++/L+Jet4l/7ej7kWSiLFKvDeI4hASdEHy7l
C+iLxf0WueQaEZRPVNKTdtEcoyux+n3sH9cV4Tu4qxzcSu9sXefWTgNhYF0tubS9uFMmMZ/QMEmC
9GZeB8WlkPnHI4NQCBVvmFCo63zdx9pSvelHGC/KCbJpx3Qz7Kv7ecKNBMPZrjzUh2HN94VJLnXd
/bzK/wx9Zg5a8JHXusIV0UUNoeA27kZGLJEhu7V27vPm1i7usxRck1s0QJcnMn1OxbgcWU7ymYz8
w9YXyUV+urZgHEC57m9btH+287mc2JBXPNt7xOr35Rt/TJ/5cVgGFIIGG+0sQDhi7Jz7eWGsL/Ga
fxM2Ph27fwe3v+6FNXUDGpcxOLQtkyZRW3lsXsGsQ6t9sfNyirAd2gKJeXswrkaDTP9fEheMj5Yc
NBo7aGSFuOJZbO6waba6wc324nPcaHrBYpy/jc5++vk9bl0Y32HCT8/YshmOIr9W6RX6zy/YwHPP
/HcY1LhObczudxZKoBcLhvgDNjAcn9OiX2dDdSGh97fqeWYfUKMA9hIlBOiBnFMA5pB7wTt7zPfl
OlzyRbjRcbMRe2+1NxL/Xewh6Vlvoljv+TWk1Y4pkhurFcoNKFXV+whNBL/bjG+B+GnO/37P2U2q
WdgNvjWgV6B/GMMX1AFJO8Ryfuufw+5+FjEOTz8lRv8udhU4tTpSNPceUiK/f8cPl+fLZ5ydnzAq
IBMGkMm+TlMSQaohcq5dI66GjVMtS+/CaN8SDpi1hwJLhHrYiVX5nC6sb/Kgy1pV7POWQBGWWo8S
jBpg8c5RnwYWHH3XPHGPKkHC4XPemnHekXabCrr6fdrfijD/+RCkd12EF1ANOLu3U1DPTu5PxT5S
t7YHvcvDlPU0ACotX1VH5Fr33qUnwLes9mlMhFBg60PlHzxSZ4bKqBvwRfm62DvZ6wQmf45eyVQc
G8huoWC9HfidzWPOEt8dqOE9XpjxDzv9ZfSzGVsK+iAqmot9I3bBolMtCRZ9sCndRXGt2MqJFm4X
++ldXbxni4bk4Q6vsTa8cAJ+8JUnAQ30UAMtD0bOs/OmwFAMUx2U+8p/DPOApB71rJRUL21QksJK
EwZplt9n/tf/frn6aEuAaQHgGuQ+eGuchVhAzHS8qju1b0iL1ImgPoVOILWT8cqn+gn/+uXP1fMc
VziQmjz2wHTmIGFXCUcHgUbo8GHQkTxqgHPRib0aSBRPeIXR2ERwv81iUN3gtxO59GA5xZvfvhvZ
APDooOTinb/VNQfH+YD2z/3I7wrow/MenWYXLsI303taG0T4UMoEkSTEob/6rzrPR9C1j2o/BJxM
J+RIeTF/9JeH8nwiyO2dBACR8Yc2x9dBBmlMdZTn836mL/vtGK/oUx/rtyHJVsh62vSPIo8FeWmw
gk9uQo4LFi/9NXpa6fHuGBGLkPXL3fptJHn8OALyfXt97ZB4sxvp82dDNtPCJT65QmoIr+Wark5N
NQdriV/28edIXz+HpCIeqelEP/2jS+yFg9++n1RcNhPtF7chUTQk1bomB6TfvCMy28uds3yc4mdG
7nc1SS6J1ny7Blj2f1fkzBSEUBYYpznDiiy1uPOM2HxTDEfTBFPsOmIXUpx/c5i/bcDZ3WdjmmbM
xXCLB4Z13T8dWwCKtxXZR1jkO4AXKQWY/mmxuJEwwbtlcrVZ7m4fHUq399dYhPeLh+JbEHu2Amcl
PhGGhQUY1rxv+ZWJBlV0/NoVKSVBUOvPd/m7kW5bcIQIY5uhRQN1TXAHD/xCgPM9oD37jNP9+OdN
NOZ+UUYTPkP26xyNBfBGn8OH8eYPSdsQhtO5hsbe1j3WxbUBFHbMni4iSf8W9X7bnrOHpzG20+AG
+Ijt/mVv0rgiDy1Z799f1subfbw/rvsEf++SzeZ1ufvol0+rCyby0macWUh/dkFZrPEBFemSp4Be
omj8S7/z2wzPzExTqLKZLAzgv8i43/l0/XJcfCwWV0mMc8fJbTKSpU+WJFklhx19WO0SQq7Ihixf
4/Bi+8839VkkISPANVFuQGIZBCpnXigdx2jmxVjvGxtNOGsh7kXL4u6lYI8WnIQATsrcZdCRmvdT
CipiACsEkcjRiTgqL7Fy/a1mny0O+EDQrwcCCNCenIv7BkZQTp6h6/2TQcY4lutsy2LjUB9VzELi
rUp4pi62lv0qXON2ymWYkRTGMu5RwewWn+Ve3rOLCI9v8QJS3MiHAP2JbsWTrtLXm4HUBxMWy8F7
x1o0MbddtoczquKUp+YyslOZ2F7WLa1ZyUT2Wr65zI7WLGqbQ3US965nli9YaBdQXJib5SRaYw+C
4SzRhXkJKfHdU+JbXXAhn7KryFad2Tdluzpo7VLsefs8OAL8DLclKE9+jyN+XBCwPsGJneTsz91x
F0QgOYkwiH9Kit5FmoCuFWV5v71wGyGR9tNYKFCCPxptxNDmO/OYdlapABCj9tDZKr+vmlDNxJRy
uILsVM9BL6TNMhkyMxxXMjK6inqZbLyFadU2rpMTGh/BDKWQWDi6PMg5dQqih1y4lJUdFB0RoaZk
nGxsLIAIs4fHeVG/SM1xstrJYE+VL9NXs5djH8+8Yi/AS3h4oMwNegOLOrT7mE1mQEMjmB4Rxs4Q
DTTK8ohqXlStLadji9JiUCiXvaj3ylf5Y9n4YiIeVG+Q/Wln/lh25dgvkMXEIXLr0e2e1RB5lBlu
hZKryZwnnWWiBZtw5dwGwRjm1C+7rorrxu/VKhBW85F6Q5bTxp8UW/s4iVARBKHzqtN9r0hvqbDA
H2bXUWPVkANmLooMYmQ1DYQcD5Vu3ZfQ0zWyKOUokeCDGlqDFYrqmvC0M0CqLuGdGQTL33CumUtK
5pig8IxUUQNF2VufHgRf7UShcQx9U0iFdcQcRC+p9v1bqYdKvA/QhMXDAp+xBC8q3uukNDXY4zLO
IYXXQXHKoUGFZpdF2zjMOAS9bh8Y9JjzZZZO7LFWPjsgNmAmLfkYIs4UBYjYAzcv3gbHHSAo0tcq
2s0qtAba22W0AR+u4600JlPduIF0R1pCgBDPyUGGSGFG1bQPXOHYsS44EhJFZ7iMQCQ9A1PpWKYv
AkfK2pXFqaFoCOf3sZ199aysE9PnmI48Yf4IfRiLOREZIIQW5yCBLigHilCteqW7biXyYS6IV1ZA
R/h2iZa92cWjgGoeTAXtPBa9W7lw9mPgQadEi3DyEsjTzv3WqLXzWkCbtCIt+kfuK8/GqUgVhDKP
rTWJ7kYE0gniJpRwxMIA0C+oYMh2tcNkBQQC855kmc1IbPo4kakxV12Sz+H4hP8rRW7QZjpbjUYx
MyDmZtzlaKxGI3HarGZJqfKgJZClx/nBhQJmuzbH3iBIxRfhrqn8jI6Fm8aZHoq4yUBph8zwTZi7
jaxIHvR9ddtAHCQ6+MHELA6ZtHLkJgWPpWGZhzBVrHYWbdl5KQgcwsETf3SDDuA+bmzlSI80oOCa
1AIIk9EYruu6sjrrCurImeMvwZvSzDJpgSrIZ5B6h+VgVRrITR1J5cBXGXCuYFhD/7Xt984mdKsG
7MS9P+GBAvGMQ99aESxyoMBZMzDjE6LD1c4PW4FSBZi1r3iDG0PsqIPkcF51fbBM+dC8zdXkTrGa
p6gGksGaw2UTBeVHVCmfbz1QSn+YAKoNNArG2iNczEUFYuSU90Q1Y/ZmGWga3w1s1nniDdVobq1Q
AaVZB4PAjx3hqg8DenFdSCFnERhhpDWhFZnNYXPamhTFf4+b15lqXSNp0X9+m/OwD2mHNsqMQJZo
hAjjEGTdnplAIq5cNqo6CZxJVNTx8/S1bkZVrHXoo3htVI4PXTR3hP5VxqNArqIytZy7wMnSfD1k
dvbG+1L2kviVlqBHKhtnjlk/p6DfGwIwgg054GpkzJzhKWOTVYJbhJVbtzHnJLS0axDP9ADG5Hnh
X0O9rJ0oOMtOQutGK+2lpy19J0wxFJRlQ++QMpLRSEUzFvihYxngSPdu+uY5Xf1h9A4oQHPlOU3i
1VU9kQndYflKzS50WpRo0bscGtJFAbfV+euUC68ig5DBRpU94IDtPCOANkbpwz9EnZhJ7WkbCtNB
bmx8ZYeQY88HZFhsROID5TPeoKii57qM616hT9+unRzgyqqTN0YfKIukaG66Y7U1+WS2wdSc8Dnw
r2Yz718V4+pJVdLVFOLzxTPe8UEYy0yEuwm+4A+o3Rp0OQTwIVtVpuHGVpYJ3DZQNPhSs4cdd0UW
5LQKC+jjtc6AFtgTvg1tssB6EMcCkNWTen71ZwtlyWEoPZfawsN3ym5mQNZlHAIzfVqMbz4L5tss
q+0hNnxpknwqYbHb0oBqgTvbOZjja6u9bxgDZmtIIVlGixJhGHV01+KBGEVjkww5K16bNJxRIq9G
zoibeg1SFa00X5jbjd1aZn2qY5NFUU/6KQieqwybhxSGsvcljEKcBdK/meA7Yf+60jWJgtPVtANa
/a72g+A6ymz9rn1Vb2D2jTxR5lRgbTvXuIemGACf8DhVThrIG0XEw5b5uJk52FiEM5q0x8260U3v
3um8NnPSsmE8SKgtJX5lDegkLof+o4AAGw676QKexZ3Kjxur53dBLdemn1qfmexsdOK6GTQsba8q
NXFDmFA3VXLHDbNYuD3EmvrBdmZgBNjsr213LM2VoduyRa93JlHOdnFESagmv4Z7kezKm/P6CQUM
L4p7EYQLV2ctjAczKoj7ZjV6Gk2nOvqdXW0DrsKa2IPOXALRI/HZtLb+FE5XFSCgsbrbphPVtfBD
YEEDw8bUo4GZyLangX6ABqgPNQr8V06mRLTV3aCoawFqsOhSoe4nI0fxDq5b3ERVxY9R2BUp9Ucx
3xYoh0/LFFDQ50A7ZkNrDx+BPe6cD1bauUeEyyp4R8uBaWon7SNL0DTFSqnZJrNjoYicRqH8LGY0
wvpVHap4al0+kSgr1JtCqb9aWhN4yQDY9oxXqTyvIeZUTyDUMbl/I2YFnz5EJWIOayqDVY0V/egz
c9zLqQitxHSUfTvl7h/FYQWTyZqChTVHEXqX5TxDuETJ/NEsIvtZRS4/jOBP7MkwRWZFM7ModNyB
tfEZcXcE9ng3S4aIowbT2pBSIBxKGAPRk9/01Jy9KoshCQa5IR6U3R7gpAwJEZB1Zbjmrby3T7n5
OnNLAHjgBoI/HdpXJbGDGRrCunRaQZH5lDPJ89C76kALXmzcHCEd+tibEdevKuy1gchmBkwZLKCI
GrixjgCiaXDFS0j3jSUMdYeABYUTKAKB5Ej46gMOBQItLSsq/DM0ig33G/vWaq22o5Hly1MUELbX
iNJMkFvMAje3AZiDC16/m7UX5ISfyDMJkL72uoRcy0dmaH2VO8PwCRRAFBHNwsZOEMgMMkYGDH0p
OYK0ozA1qG7gpMs/aBoIYtvkwVtqtuCwm60CTDshV9MC/rfQlLUF+oNhjFEfCRA50CoFsUIsG1G+
aUTiKMtB4mFECTn0tqZ5Unk3wqpfhvbsvrnQxroe/aZGvTmbbepxpzkiBI6ebObrY4eA43m052gi
jicYT6RpTzNRvtOiJADgpYfqqlMfAF3IPlohh3fQX6FHGm/tGRh8qAeSnjenvO7gtknhA7S6Alf8
eCibNP2EhuKhHUIfUnA1YksyMX8wiHY78WgOZrmyGbiBaRSmvErQlxzdRfZUwbW6gzHC/TS+BxW9
qHiNRtt/KWAUOmLZqka4A5f4aLtZdZuGeXs1RVWbNNqNtnXWlDgDkTPAmtaOvLJruNoO/sImoqi7
ZehmOBPo+cKzKgiGNxu/3ftF1jW054G6D32B8z+Auz+nls0Q/MDmMFQSRNQXSe83rkVNPZrQZWyG
7qYvTRwdoDDY8+R7MOHVPKb+yh7C8ZD34IN1ZBV+eHAMt45ugqtAlLZDqonNn/4cQoSoDR3oCA+p
XrpGGTZUlXZdU+5Po7FkXYius6Gb5zfuVqUF/1+HsA89NzkJ2GwLMkiwxR6MyVEr7qVtSw0Z2GLJ
pVMVb4ZRtc+RLU08cryIO8gqz3mFbAeIn2+HdIZkVG5PWC8oTagNDyG2TSsG/wxiB7TG96bw9D2c
sQ2q8Eb0z509F0C8SQdYiqquNc1GW6Wx8LV3sNvcLcjIvO4IipFybeaGpWkpQqlwzF34uQZ2J8yC
8DErpW8jJBgdtNW12U1a9nqkjcrFBoBDGJeeVdUMT951OchuhbjNEfijeKMtNKD0PYJc4vZmdTW6
aXQzCzN9sgblXM2ZhM0oU5YfJ7sKKmKXWfBaWcgIZIY7gAP11PnW+iNqD0YEHWVuVn2/YIEzrxwt
MoTus2TQOSqkjwpdVaDyXJZT/uamtRttdFubd95Y5NtGKf0IgC4yD2UwQiI2L2fEj1bTRLFn9s52
MB1glGXfDitQEPp2XJSFg9MzO+mwGDuBXVXoXeckCzIXpW2zAbVS3Vfq1jBcOdMhG0/0UW29c8Im
XRrV8GD0oWGQMMS0uZxZlTDp9CUWMBs2vT8PNgW4CI8q4YYBxEod6yNsq/m6SWfm4Aj3IAYIuNMb
AKz32aPbVbJcNHCfd06fhm9AQFgOndIOwst1KIYXYTD5nM6Teu48FybStmU/rfrJtx/gF+VaOtlM
VZc3r2aQFTeAtMpunRtjU1HbhGenmWUNoAVpT6MLsLPFovC9jAbulE8LbvXBYz0NPTRwpGM8OGWm
N6Mx97s+Au8FKTPTxI/w05BRyE1WiqZdA9CX0rorErgAdqdmjZi797TnEw/orZ3WYJXTTg6+flgv
xODu7I0tiQogZUkI94mmRxxDPoJjYhTutMuCmr0NHgtrvLiq1qB4rEQvAbfCP2ywFQcfHXPujKYX
T25nmCyuQg+1rQJ+AsSF6YBtKnR4PXhFDeXoys5PjVIgdaWA7s/PtVkPt9C6bpFvdhA3JkgbhDrW
nhHxYx7pDo6yynI7KZreGCgkFMyHmRkowjiBqHVi9Q66dPyytf1lysLMoy4LfXScNE4J6Gk/d7fB
5AP3bXJeOxSKsebL4I75VQkqR9AjObMBuJfIsixpZ+3WKICOw9Ys7W6hFJQuQMOIaLlvytKI54M1
GR0ws0yGdjyHWq/SvsmOMlP9gz0xu6OQREjvJrBZ8bjPiwK+Ps3aIYFNabYZR26H1PWY1rQde/+Z
Dy56ZCx42TpWkGV8hIiTfA+CvFL7tuon6B1N4xAmRWUXeA9kviFIgQP2UZ1oq8gU6hKVmLrhziJH
fsemA97Jb+j+zNqFyatgMQ6IWlZpnrM8MQ2R7kpeeW/TUA2vduGjXuY5wyJzRfrptV15NfSey9YC
bU+oO6Kl6NjrUK4Kt2BgKvYNqydO2L906YC0x9BBTTUGQql65ZlhH83JVC/pxPFcDwzXXIcap4oG
ujPA59G6zloL03+F0s7sUGU25W0/ImeSuNrliTbHaIgHLVFx8JycB9SqkAk2AQG8Z7JWVhwZU/ei
nDayFrD+rRVnY2pCnVEUzrHhI0Bd+ZQ7D2AzC71V35fKWItMDWZcmk0OTg1IF1dxiQ57fauzskcq
RDnzgzv6HtBZmrtmnEUFuCNYHsx1ooG6QHSc5cU6HEQqNz7QfIm27HKt6ql6wGtVHzIjwmOl1a1+
b90aZ72FNklIHTmYRRLypihjrFiPKpnSk0MYbyWjg22n67LKJpGAwj6oVpNv8m2KHJsdW+ZsLJVA
tZb61hTiIVPKdKJd3uaLPMpQogZ2wW/wh566ntHllCcBgzwSsdOiAp6uzFxrpRGugfYimwq2gdRO
FySu3QW012KqFrkrunpVyDFsV8j3QFcFictX0VW9RWop8N5qnNREVtDiRWwKe0Tush3+9E3UfVrF
ED63JXcCMhq6XGa2V0iSQYTVJFGYyRsfkex7A4qaLSBr3cOUcxh8jqTGtAj11MRe0fZLD9lqRIF+
HTyOXXB6fiDBymEmch9q2w06MciofX5QzpQ+m2Wa3ftV746LooqyZ6MenHve5C0yNqoW4OBpJ3Qs
TLDBR1s7Rkci6SI927UKTsvArFzCqjEUuISgVE2UbP5jcCtJtCMaTlURiF03jf4KiTA9UOl53Ysx
MhNvM9kNOwO34F0aVopTU/EB0fxkvKBLo7vF5e6emBRQ7nC5IxeVq6IChQkQX5HJcbtX03PKh3Yy
U7y3p/pgR3hoCp2zU3CX5u+ZclOHZNIpir0KZiOIfT8Vi5xpMa5tgD//FO4c/Rlb5FsXxWiMA3EB
gZniDh3c4MAeWMhjt0ibTyQ4R7VKfYNdIRwwqqUI/o+081qOG0vW9RMhAt7cwpQhWVWkRImSbhCy
8N7j6fcHzdm7WWAFcWYm+mZ6OoJZayEzV9r/z2fLboqxbR2fJIOKh19CaNJpSWse/Z5Og5eGWUN2
q2nj5AymHN51ohi1rj/LUuG0ZTsTRQRN+h3A1Vjl3RXDweXBrqYd5I2m/yCKPuWLxKjio4y7ukRS
qZ0WJ4xFG2mI9ghdKR/As4lo0qt64TtSPmj6nuhH+1jJeet7qlBIxr6r0umlq/vMcMLI6L/JSR0d
FJ06LtglUj267Fb3tdPrc985mtCZ30wxLn/KSSEzC9D51p0Rmfx5M82y0J5SK/V3VSCkkV1OilC6
ctMoT3I45qxDUy7Ovwml1RefrSCkbyJGplbeaZUiCns9zM34i0FYOV+s0c8Lwe2kVjOIccvUYG4x
NfriqbNmSwMGrKi7/dDF/sfKh7zrFJNCsGGqLCodNMrwhwofIcJCdcSeRjxP38p8jD4Ymq+/BKnV
1bueSSvJxk4TwYvgMtNdfa7Kn1BVC3/aQCJA41TzvT+oYXcQTD6gnU3TlO9mHgongifEWMJ1mYfN
ypJfUdD2oSPoVW7wmklt51H0phXFsEVGZ31II9oMXOXozEyptfs8MnPdAbm0+mUk2IIdD9XU7EPe
ppewJSp2CvyqF1ZNOLuSRto8DH39o2y65DcvSz6RqlWJ4IZiF6iuzGLIh0JN8pc+MoX4aymYFCD9
cqqfjaIRYXEy/Ew4FX5Swj3XdkrpmqPAJunUpCRoYkKJwUiDEt7MkFSlsMyvWoiXzq2o/DYMkw+o
XC3fzeXYP+d9nT0XVtP5+2bSu0/WGAC2VpRd/qXqSO9sco9532ftIDKcPDJSpIVW80OrxFGn8K+X
jDSpxvQ1MsbGzfOKaLwOw1Hdz6ooZbzUGZuu8WARaQYDi2ix3Aq8rLKQ+84kJdmTYjKuZGtN033R
1LJLHMg0woPaWw+yWlOdlCiCjcS3ed6TR6gp6UhRUGA1q+CuAsCYrGo2aW5ObWzcC0FQtHu1nBvW
7KBT0C+BipLGECBgRINhfRs7tWX9jsf+8xRa5mNWxiG0FgOFILfl66qO0pv5syZPRrSbFb93lWaW
rKNmUF6y/bARI9sQuzD2FJWHwhn1LjVtMUTR3T6q/ZdRlIqHPqEk7xCazJ/MXiSmEds0jfaFUTXV
ThMK+UdidHASC22rd4466zWLx0ZV21U8BGD90Qh6CaVQYUcu1LsvUzJN/acm0EKCJY2NaEUrP5dV
ZVDMt3TtQczV5lH31fk5TsToc9gmWU6ExkwaTLA6o91B3jGJlkta+Mz6QtIfekkhdvf7usj2laIz
n6H4YFjbA39/2HWGTocgbJqMmE9HI/1UIPD00zD+2ZrBKN7lhYyz6jWRulAqCsJ8MLOpFL1uNqo/
QddDUkjhKFAc3WjgZPIT0/zaNnH23CYxp8pLoXhMfDH+SESRUS3N61HaNYmlAx2m9hpPHVwZ38D5
ah+KwaDkznOakdq28n1m1cNe52UfSOYm7es0zBXJjAle0L5WLZLmkU3jwDWkJvtmmIFpOJlcSzte
Q6mgLj2mNg2KgsFpadLvej22YlubI721x7wC1JPi3GA+SL0OivsUGF2MXxxGRuUTns2DpeXtb7nW
xWJPbxYSXK0GCnKn0H78YtZxbxHEGXqxIx5UBpsuIck51TSpcks91cqHehrUfBdRmAHcqqq6b1R2
OoO4XcmGS0AdIjoORjx3e1HM629xqfVEZ6qR7yvKg6U9+xIshkYcVr9HbdS/8XqVPGu5FDtxbyaP
hT+YpKVR/M0Q4lq2Icm0JFcyzEZz864YFbqHRfKtHjpBuocka0hIEq2op0llNcdkaDXT9uc51h4q
YYjT+xaiK8WJa0oFdhblBrA3g+rXrgGJe+F2qqBJTmkpgEnEdIB6Tw116bEOlM+UdaCm0acevRP8
gBHhQOQ9ZBRzGmFjNDp/9MxB+lEwAvyFT0UC3CetRv1rAlHFTkStntyyyaTha9coDW33rBiDg6mW
KvNTFlZLtjHyhjiCpA2hZ1aFckwLo32WI7N+0oiHTzRoWiriWdr+zI3ZmFyBB8P6wmp+nh9npW7m
383Uj5/HPJI7vomqJCxhqHNteTO+qvhp+a0U7Kk/Dq6shyk9RuqniU2UPnaOGfkA1zRVkcuuH9b9
DAQRg+KFpYelLfk0c522jytq0FIvFK6m+fmTMsWorSX34p0qQcrHw16FH8HtUIX7WcbDuPFIheTc
6GFGsaMuLdVl34Bl3akcWkBsNCryVqTzwmCSZkxZQmpfwIprdKczZuvZZxqytwvVHF/8qAuHl3mc
dcmuZT3qnL5edH0IEvU3zSu+VixOkn8Qu66SHNYMZr7lOCuyY7azxvdWewBk1HzKXIPCPWXiYem4
+POSmVWBoiVOY8Vl4yhFJN5PkcXsBqhd6nMVkJDavgnCra3T66aWGAhCB6xW1z2rY5mXrpHWdGXL
IvJ915Dr4R6cpZjVFy71QnuTGnrrs2JB467IHK3ohs4jPRN72kCqj9EJLAo4UdWI8PAVunxP4tN9
g324H2hFxNMpo2IJ0H/i+3BT9oYFtndZiU+i2dS9q3bU8aGH0yj6t5nS086kD/1TC6gp2hHM9Geu
MR7duc1h/E2NQPxkxnpZOhIFP/ZBe5Wwzp9So3GiYq4fG6Kz1KX8T51dsPg9nqbW5ndF6UzVlWRy
Mu5S7ihnBCxa8vjO1BKxn6zy9LjrW28QsjF1RDMXdzQZKYRZPDkvumHpP3IxLvh3UYlf2lQU4fkk
/XeKetQ/B34vTY46zMVCfuPTTAhKgiCTTPrBoiqs2kNJd5FYDudI1WnQf/IugBDejZGJ81S0UdmN
VH0l0sR0wk0EFtvijZV2ximaxfYxiITpMZSlXHQlk5+71zNr/APlHZlzrLVdYQN2TcwglOWnQpGJ
BUwlTbSD1Ix0w+ou0H5miT/19pwoPVU/PUw+MMHOzHdZKd1Zo6SkfklDgQ2Dsamyj+pYp7LHRkAR
0Yke4zsfTMKeXpGYHH2z9MvDnBfQkDJdnEdwx0qKn+c4+qi0TsaYCyxo+JrMflMpCYQ61Fx7Jj+N
YWri71FMzcphoEbN7iRVqAa31jSLEfgAnJEnES4Z81GtcrO+w/31f5i2AbCaOlYX7qtMy18ghxK0
+4KXrXkOC3Hy7ZC1XWZ789Q8R0kzkwBEIp+aoxUx0x00GBikUQSaErFKJSQzQ6YcprgTLK8JfDU5
NYVcS0cycnXwsnwc0s9zpgWPA/WmFtrMSvyQiGZa38cW5JNenNAwtSumgSG6NBqtvvdzhfhU7SyJ
Os+oV4JNj2T+GUpSy6A3m4izQ/HNb3eymARfTbIrcjrR1/5Q6ylYEVXCwrANJdaOWm+2d0zFyPGh
ngfTcvJU9i+MfUed149W8zQIo6Qc1cIPBK/Rmtjf+7WvPKtt3HyfVbZFvNnqSoDn01KZ9mk6sf1F
eNEOA0zMWQL5Y5dYoGQahq9Px1pMxfk+xVTMp1igaaXkCdH1GFfd4FqtHLR3TWkA18OjElFvIGrC
rtPYFNy4rCuWaaNB8T1ZzHiQAoz8UEVK/6mVc+Wli80YcK2uBcldbXTThAw3qL/NpqmMOGQR3vMJ
A/heM13w1coTAZsdKUzaIwtxv2TiU+KDJhFHJxissX8ZKIOicB0+dVeYk6I+NNKYMQ8wSi2sImJK
cmhBFAUscJ241lSMKmzy2RS4PXXs4piVhXIKiDWUM2Mt4ujSUA51UCXJnp9KkZkcR+yTrt4b2uAX
Tm8MwQdB0fv+MuqD1e2ApI8DWsGlEAEwFpJnOaOQS5KdpUncOmJV1MpBVcKADlNYjIZLJ4oPWMG+
9JwnWt/vuq7VyOIaw/cslIoCqqDK4NU1lE+ZoDHqr2UtNA1BfpodyY+61JXqSNd5DPy8uugBOJgE
k+LXEqRH7VGk9kLFJ1ayg0SD+afWinXmBZ2mNdjdOGdOH8vyXdKpcngYKPgFd9Sifeq8JGfDl9wa
KKlq2ZBH58TyrfY31ZicobPUZ5rSpr+fGgQT4XQug0z9zBtmFa4SSyMI6LI8VB8n1VLJRymCFPxc
U0s/R2BaRUdm4ftfEMYFDd52JPQtS0P5quXCdE7ECd0soqJMqIN35acxHrOPRpTOhq2RqX3riAh+
qUnaz25CEHifhxHJLjvtE4UkRWQ4zDBH7aPmT3roarWpvKTMBg2uEFti7ASMIBTcKuGoM5RtQZBU
tQz3UvnNKW/yOw0iyXn8rPVlothZHQWfAeGReYD1qR49pevTwq7w0OnH90f7/kL2XY9gyhTnNbao
RLgdWUy5HnZM+kwy6cq2J3GiwfBRTjMvS4FtMnvarKI9C8EzbEy7rpCOJuBRjt71GzPab1aimfIz
TXnhEVlWCNlMuf4JFTML5WjxE8C+mBiKB8TcMV3fzU7ZkbU2J9hZx41TL3/yzakVEI4Y/Idh1ljN
YAscq+fZ7k5DWk1eX7OjWdP29YphAISEAiVVdoB89slYdTtBN75S/hmOYh/K5Itkbfb7v+fNthnb
GbIqgYoJ6jVjnKspZK3rayksiu6Uy7XXT4c4+20FX8JhY47z1k0jh5UQLputzTXOGzOIoQzOZ3fK
vjOYVrbAATHJgr/7pZ2GnW+LDAXZoUT5c+OAf7cpVhf+WvKajw8o006Woro7mU9j+wwj7ng0Thpj
ko4hPUf5qXYV4uh7mA4LMJEu2b+9ObrcML58IamEfevv2OmraffZiMA6EduOzVHg4WH57O613s4D
cV8GrpXsLK08jtMftaZzXnnlTIujPU7KH3kQdmWRbKj826ld3I7IAiW4N6BpyKvvXbdWDlS91Z8I
kS8BnQ+jP8XVh/eV6qYQZqpV9NvQwRK5NisSagXYbbM/SWr2RMv/Xuk+xOqG/7gpBBAbgibGRtCt
lZA8UFpd9ftTqvWfwUz8DT/KkxkqG9sKazGYxbKEL6K0eFPNXP77q8+nC1YDZlgJS0n0UksfZOOT
Wf37IiRm0HUm5GFfEa3V1HfYK5pawPtzSaEvZUaK3ssXVX96/5us1w04x5WQ1Tm0MEnJkeRFiNN0
FwVo08mD2VOvNxT+xoVdCVppWMRi05zWnKapf8jRL9O6zFtL9VtnWW02SGVvAdjIWXrWSluv7uxO
P9Tpod1iWFl7x/WlrXQsjuRRtXrOMviPWnBO/D9iTHv939TktZTVZkTE3KYaB1p8UWI2ooTfNFVp
1F/e//7vHwU8mGs9luRSa01TjS9x+dQmHziKbP2ouw0pi6q+drbXRwFf6lpKKYx+OEZKfDGiT3Lw
uyk2tPj236cOCEAv2K5/nf0ra6QAUwqlqMeXvCThJpm4E9t5aw3j5lWBVEtsAm2svt4ZzSy/oJgS
JJewvJgycaimOVL0qx62aBNvCZI1nItiqBJnWv77q9OwgwTEcBiml97ay9/znqFDkyRnS4y0fNv1
V3ktZ2Uv1D0txnmC9JL0hp0xKRNS+WqYJIysvSq7ViURce0M6jfv69x6o2LRhtdyV+Yz0lyaBD9J
L+Ese2lLexu89pnBt1oomf1je/PlfYFvHvu1xJUpGX0uiQxqp5eofdCL+6h5MLvEi9Lencuvk6Yc
WpKnJDB2s3zxjS/JnD8rADGPyw4yow3WGG7Y9htIxOUXARfBk6dIEFX/DYxefePOTCSR+aH0YuXC
RSolxqcfZcYYk30W2MLH5IPxI3Qi2PLu9IdMpb0tqluriLfUjC0dqqlLpMdW67WaMceqdRPdtwv0
yp0XCvRJCkfVNom9FuNeq5lJhCMvC9fL8u+1nEkyfXqNbXphdpnVZ1uLvDR5mqWvvm08qbtZJFUM
NtFm3yg3SHawpDBRq8LnSxv/Wqo4EXvRJphPndN5gzfsQZc90g+JNkO5RXmuzockWZEVy4SQCt+j
XEvKNJKlqA/EE2M37ngUzpFj7sRDtLGK9OZzrcSswoHJMsIspm1x6u5GNzkkPAaH981k+RBvD2LJ
EDZoxOTrkDT1Y2YixL8HGbzQMR/wARuHeLPsb/w9xT8yVpY4UNhjwh4ZrTuAwKftTFf9acs26y3O
+6e5fV//J2m96RxS4o+LGUnJgR6UIz9Ix/cF3P7u/whYPWpF4Gd0jWKRVergnlkPx3iSD/SMN87x
JiFeXZkhX+uXFRmZKKgRV3a0djFgZKbduD+DR+eO/eSHX+8fakMH1soclA1DS3IonmQndMp7xQs2
DyS/CQWvdcBYaXIlWgyjDMgwPjKxnlXOACzQh/GB0734l8jx+VyDGz2G9+F5+Gk9+fDsxnawMx42
7/aWl8By/1fljZUPFFImy+ucnwJdlju7oVPhJfLv/X5LWd7sua6/4sofUegf6IwhyX+yDp23mDCF
wKfkU3lvneWj4lQ7+cVnlMbdgmzfFL1ywHPVJ1U2oqjzztpl40H54T8mTn6v2guHbe3oZ+uRzRUm
sIJN4W/e+tW3Xr31rRbIVTYgu/Gs3fJhrbvI3QLMewNN+fdyFygTQBupJq8JAZmpmgD8TUToITtv
8pKDcfDd/BAeFK9wU+99E9mUtnL4tZo0lRKk4qnnI0ZehsqwPeU5MjvAm/w2b17P5QJfHW1tLHms
RlqIMKbiPf8udeVj5Rp7cxe5Wzp60y5fiVoZQw6+1dzEiDp+OGwE6G9jzeUYum6AXgfuo7LGllUF
ZsZCpRJPi+I3tu8y73HHhJqzpe03Fe7/BKnrhMYvhU7RrXIRtCicfCyhrti6qZuu/5WQletn7VpO
A4YH0OrRVZ3lfTHuWmeLG21LzMrzdykD9X7CpXUYT0oBkgjGaZ/EjbrMxseh6Ld6YZQ+E4QcOTUf
h7agB1fUY3nyNw+0KWmlzX3eTYXJJA6m0x/HY+xC7vrHYdrivz3SSpclpn/FajnS4PVHhmY9VuZd
9aHebxKA3XxCXunCyrHTcLGkWEEX6h0VcUBtrDNgSo562AppbzzNhOmAlUgL3/SbzXoKZxq1RI40
8k7F6ML0kL2879puGM+ViJUigHKjRRRFF4Vr7MoReZaGw5ZW3wporqSslCBg1zeao0Y8VSCfgCkN
RKAEQGB+iBz2uUQuztyKoZYfvgptr0Su1KFjhpR2NgdTLvrT4rYFJz+wW965onv35z/RiStxK52Y
Y1ULOvOv9tF2du3WtoujcNwMX248DuCOMi9lUB8033BkSX4bxEVvLI/DeCy/lvcjmmd8j1yGPbeu
cPkqb67wlayVbmTstTCf/1fW4sFTtzn9yyFVu/5UOyGJ1vvK+LfT857ElZ4MVpwYZftXYnbuWdv6
MOBuG6CHDCd5kD/6F8kpfsmAxYn3/oeth+RWqrIAkLLUvoDDgX167RVlwCBSJpS43MhWiYVBQwOc
R4FlKnW22gHyrS9Jtgo5tMESPdn4tTDWaoVcYTuXF0W4sA1Xg+lvOvPDcMaBPcifQU8ImDd1Jte/
tN8XKqZmo9x80yxf/4RVmNg2mZC1TSKdsoxlBHabE/1JI9/4Mg9PGrSc2ZMs7HrluUlMe/AF2xD0
jS/+tiqybBG/uoVVtCiFVZREOrcweLKTutY5/yGDhfXVPzDn45ig2kK+/EMUN+Te1DRtYZIGX4WB
eWv1ngtNGjCByNHDB+3Suqf6Qb1rH6LDbied96wWfJcc6Q8cuk6+f1/H34AeEbmCQveP5NUT30sy
Vz5VElm9dilDN3yOPkQfFv9ueM0ue5gKO2LF40N+XrDQNl3x8ufXJgZUJVgtNFoVthiu1Y4d7iZL
xU7CL7ZucW4cwWGo0FkIicBS2wqbbkXO0mtxKx9iGaOvCn6z3HPvZmdrFxIHjiR78JHelRtf9bZC
vzrcyn/UHSXb2awXbVoSLp83JrtjoQwQb3bHSXY2z3cjYLs63+qZMQM5Cmodid1d+zeZ9MEL6i/D
niUBVzhJTvNYEbhbrrCZyr5BdvurSa9Ou/IgY7ssMhktsrGd/kjPwNrNbusyxujJoEP7drUTntgf
x5IM1zoEbkoqtnkFWxq18iLkmY0uTGgUO0+lnRyUv6WRxp1cbbSHj9bhfQN6Aya6PvbKZYg6QBNK
xLGZOdMROjjGx+W+GQg6NM7kUWeiACjZyv14ZMmc/98/zI4F3ONP/yeDM9VuO+OWty5h9XTEQhS2
woyeWwftYj7V7vDU3c07GYD/0E1FO//R/Jzcfl86YFmg/otSvH8vtyLt16q4Ln8ZtaINLGtJp2/K
/b+sbCmygZ669QEWm33HhRgr36nDeWplywc3n/y76swte4qtn4OX1pV2JYZ9IfW/0Fc8WE4Y2v1d
+lkHctBpvaq3jbvOTQFJhtrl/6cucCtmeeVv1qUzxmwLWZz4Dty/px2aU0jC4R+WKEm2ZfAit2KW
LQ+3rp+RABusCi7qj9YttQjIYB3jQ36YXBU6hy0XtziU9y5/5eJYvo4Z8+KAo5u6IS6uOIEKfGSf
+JCfBCII4XnTwm+GKv84mnXNLKuYttN6ZBbeZ7bYKNc97rUnyBC2DndbEN0RnfmoJZ6+fpxiXfGj
HGCXE/PxbuPkl+hpeZzGb8FlK0G4HX9BQvS/slYPYS10g95E/RJ/9a70cdwtfPY9UkPykuCxtQ0o
fBe9iXk5jM0y2RtA2n+5sX/kL1b2qh+EuUpjzlAKKfhSiOyffbdfnAMop7KtbudgW3e7UhzmiUAX
TZCnn+afxl8P0d8t0uLDVs1/8cBvdfSfo60eRWMuOvZgudrujsFDaL8WBxxvsancMnWLiTEA/PmI
/K/rC0yVlBrGJC1SWjeG2pCtJV4+Pt6xx8mYu9B738PeDBoJ3AAuNOD9Rua1xGwwgiwfBAkY6+nP
6Mqflfb4vIADVg/C5EWlfShPxS48FSS0wl7bCtdvmT5WyBgRnWKDn3Atnq/H7GkfyGiM/1Sce149
7d536z/GXeAov0W7ZVLt/SPfTIley1w97t3kW1ZWhvLJQmNMrEKBdZfBZ3hhN3Po5W+t1ea1rNXD
LkcMWKsxsowLezbf+2cD9EXfBZjgT/09P8NyTrOFjawPG2e8Uc9hB+ufe1191qozYT7TuddpTxXk
ZDnjh9aG/mcz57tlFxYgYtRDdVKO9cMp6UUbVXPLZR6W/mT0uzn2+8044Jahv5aysosIp2ZqTPhg
6EswFniLYwEmwJZO1cv7V3cr+n0tauXDWnmQjTkd5L+N0DQHurQ5jnyorTNtyVn5LqjiGsgEORK7
Jw9LQWAxc460MbF0M4R6fZ6V40oyoSqkgPPULoBCZ/AUqPKHB8Jo9/2L25S0smWl96W2CZG0dEVF
Mt/Mme8mt4bybUPSTa/xSulWFlwUUgMAEZK6u+WdSQ7q9+m8xMUtTUX2Xdy52Fu/NoRu6eDKlOup
lI0s7xfF6C/N06KFBaXFfq++RBuTRrdd1KsDrszX930pYfeLA3rAV1yKu8DDTe2ZBhLvt0pEG4q4
niHtNa2WkgpZy6O9hAqkHXuNIPv9+9sSs4qDtLoZFgyJ5UgJfa3+jt0u2/f0jQftVp+QwUmRgSM6
aXRFV/bbsHSeicDSne6/lI+yl9zPNhP6Tu8wqQEaqBd72S7dbynHotsrP38lVb1+xxqIJmQNjteT
YZ9YHLwvd5fjo1eem8dPh18bJn0rSb4StjJpIwN6NQV2jvb2cE4OzGs8KO5PVq2pd3DK75+4W6/6
+DFwn542ZN8K8a5kr4y8NSqllEEsO0E+6ACwvbSnOrd5yB7Hs07UpTy/rza3ApQrgStbt8YxatWa
m/3CZsFX0QEQcTcfj78XCp6vX+Vd4co57V8f6Pz3Jd9Q2CvBK3uPZ9BC1ZiTAgZAJSuiWhvb3UHb
sItFM9aawywhBUPdgDZiPUPVREkrW2OF5qjdOavqT0ma7N8/ya0akiyJJvO3cIRLsrxyJ1qTKICH
NhzF+VuTXABq7SXyWdJ32r0Ak/xHic9roX9rHq+SgYhhIwmiR4Qy6rPUApNTed+el+GArdb5LeuT
AF43dM3S6JyvbL6LprrrpBqQRB0iBtMTxK9G9kc3NqfAbkQ7sizCsa6YOgyW6xKrKpVgPhiLc/lx
+qG4C7Hefv9IVXPcfxzszTz8lgq+FrcKe3y9l+Aal2Qw3P275P5H4gWeeFoe1t6uMLvBpcB9Dgfm
W7a0/81SA7nc1VFXd8qGamCoiSqfBLl1+p6NQ5C670WfVdDCy/szLEx1+QPY12OpvZgV2OGpscGx
c9OXvz7/yqtqicpqb8pvkC7+U/ahg2xA9BT3ubctqLPzz+mZxfaz4g2H9w1m695XDlatZWOkz7ao
7kAPMYbKsqO8tfUkbp5v5Ux7uQNkplfkv2RPyRkuvAfo68+9DSmdDQQM/Jk7xasdvM6GW73VpLj6
vCu32mVdkkkxV6vue6qrtP8p6x0/wPjnyTvKSq7I4/z+rd7ydK+/5sqhktsWgl4gMsp91hJ3jfb7
fQG36h9Xh1r5uazgz7OKS9bj6PvZ/VHZl2+pexzha1vqEKyeLnWI+8H+tWku73sGcz2xEQIGzVYw
n5IteVQG2MPj5Xn/uBRbvrOETqXuaavcc9Otg6OkSeyIGEDrr9SH3cYWtF1NPoUAvbq703PwV3Hk
L+JP7U5wt0gib36/V+JWKiOrghFlTDmftKQAcvSsFrH7/gd8O+K8OJ1XIlYqYtRCxF4/IiqPzbwY
qvXL7hLZv3/XXu2xTw9l8Z8NkbfejtciVzpj9QBxFf7/+3Cqo3qRVzjIW5QlPdTOH7aat465+O31
m/9KprVk76+eRqWVFLBQkUnHmxGS4g7UFIdF4A/6AXq7jRrLTc1kTJvknIxCWpePmyaYVT3S5RPI
TyBNT4mtsrhiB2yqbVnBlqjVmyFQWalaAVH5lyCzg94tX5jwrRQPSND3P9tND/3qUIuuvrpBLQoW
OFZjKQhEmd2cZhGgJFsBr+EAotN/J2v1GiRdMVhKxakA2sugb9Io4EQ4yJ/dr2grwritjf98rJVJ
i3pd1zIkFyeQN+OHD2xl+Fu55fIR3igfwM5wQsOSzrTh9dWB45VbmRkrJ7B6IGqv7CxwwDASdyb/
UDq+wMCwpfA3ylEY9j8yV65DSVPQxTVkZrG/68MHAOqtPt/5c+Fa4S8rOpti6ypltnv/y91qZMjk
gKJoMLivMxB+fVaNzd5SSkLlNExeBkqdPaiEDs1P4F9VmeKR9XXrqDcVk11TwKSg9iAavZbYxFWt
dnGinKzKBYdaVN1cs6Nf03PM8vN/opgsI2hsJCiUUFcptS/0ogRctnIC8cX8LL0wzhCBz/4kBY70
H1QJZBZ7/0/W4tJeGRyw0GBwgZt3WtY6EuoRfm4Xzyz1FxtRwq3ax5WklRMposZMgdxRTt2f4EN2
6A/CWTmPn5PnZKcaGze4fI03tvDqVCv9EAKVRdIhV07AFWj9rvk5/ikrO5U39PCmUrwSs/IgIfR9
pZ8ihg/l17ZY7gwGIR7jD/Wd8Pi+ym+JWll3U4u+OSsZTBgZYMq5B/o42CIg5lXhgxDDovry38lb
6TvAnrMGeBUWBltqYUvPgIGz2/6rcM0f70u6nZG8usVVcJCotS4DpYwK2uIp+kYKC24vyDG9kzxO
h/pT88MAw8nWP70v9+2jRmLOrCKMdtSVGE681vxwmJOUeWPrNLamA84X0KelJ5cQeFXwOQNZV21o
y40aC7UrlVk+TVKYivsb972ytaSKS1Nif+6kQSwg1PSYffOYS4Y9TJ2bc8FGfpcAySksbOr1YxeA
6cpuxYZtLEp5bRvXv2KltKUQd0ExZ/7JkH9Pyb7IL5Wxf/9qt0SslFWQDZhSptQ/gVmxi9OjNdwN
6lYWfVPIgiTN99PeErWyuDaJoE/7pwaEir58bKuHztooiy1+4vquFnIl3JbIYLhEPH6tI1NRz8wx
SOE5UALL6TLggIRGrZ33r+utbV9LWWkinCaClILVfTaTO+2LdCkVT4x/NdYlzXW7qf/97JtCh0oT
iVoq+6jm6lBA0WZxaUTwPc35MSs+Qqia0iJLoZOYwIP5nNUBMHmJB4ZIPR8HBax7MK7h/bnAUQPE
Bo3YaSvnWTTi+qKvf9PqCiq5FFpIT+NzDER3lX9UBusYpE99vqX9N4zQhF+Sc6uQc5FbrU6fdmyX
qeCgnk0QRSvjpcwLJyQaCyiPP0FBcJYje/xtaRv++8YokCkxqLnsSyiKApnctSopzBS3gCJBue1N
+8nJPJvBCzfeBfvAk1xQgFzTZbbNrvegfsErGu31Hfw7u0/SL/P8vr793dFd3fbVb1ndwWzFbWz2
PbMtkMmEjzNjfAwb6QoQD919L/2QktzJfynaPgbsD/D6/QTFVXqA90EWvjBwmnyLMtfs7gXBAyBd
i1/S/GMWuhJAQcGlrty4usAVln5T6mMCOIn4YoH19v4Z3lomu6FEgJrCYLEk66sXPp4TiGVqPT1X
afHLlApiiPHj+yLeOphrEStHqfSRNgFbmZ6h3UzE+ybywJz+70SsHGUIXpHapogI2DMtWDrQ3ane
yBNvafzVVa00TzX6QE8bhIh77We3n1sbTriFyfc0e1BmdRB0lN60FYLdaBviZBT6/2SnBpnP6gs1
AIzkZdAVZ0CCDHonpleB7rXggu/bE7jI4dbz+raRdy1w9b3EIQg0v2mKs1BXu8Z4lOqPKtRpwCTZ
+eSm2hEKFeCYk324hSCw3ODKnq6OuvqM/jB2yly0xTkzP35TitozGarAXgZ5Q+tvuEmVqAWfzYA3
rmSVGYijmsGGWnKnHWRtgC90341iDx6P+75e3jzQKznytbMCZTaDcKrgQOpXoa3t3hBQkq9VboHw
vpWC3Mjm+HBsxrHpTUon6ysFhUpmrpOO6wuHymmkox7eEQQaLbvm8Ql061F/hE0gXCxkwxPeVlIT
9aRsQ7a1TpqtOQfElE762Z+PdSi42ScGIOti3zafDPGx9h/GeOMhuDFUDRTEApyi0SlZmpnXdztP
ZTCJJSji8XHeVeditik/MA/aO+IX61Q9xIc/h9wRHk1vazjuRoPxWvTqlYUHrVVLXSnPwkF0/oez
L+1tHGe6/UUCtJLSV2rxGsVxnMTJFyFJp7Xvu379exTgPmPLuhZm0EAaPQOkRLJIFqtOnSNZgRW+
iBt/1e00M4x0SNL4kK4GEZ9Z/OpU9y4Dml010ze5XHDkmRT51adMU2V86at1H9DM7utP+Sdu0NEL
0T0OkD1uP6Rr0prOtxisZPWhfexD7aUB4UH3ThuTQAfkvrPPZCevv2Wyq2gZZi1YkzPb/xys5PDF
6e1BBqeaCZE7Q9whTR+9UGPpQTyu8+TQgAcQDd35iC0pP1kMSDiAHiBJMjvNQPCk4LXTuzooLQIR
qS5oikj9wpzPGiRIFQIBCaKDqZht21euJ/ECitfKGWqiOt8+gMLeCIhdpi0oNhbMzZxVoCPBW0dG
36uCq/Taz3M6cGB7FDM77j2w0CQrzskZ2EeDWluIn+diKwU0CiKYjoDGvOmQcInkCUPg53ZjRafq
NKCkLLDgkTNzo9kB224iyHrw0M3vWJ3+2TP3GQS369hKVvWX+6xtiqWr6DYvhpzUxQdNzs9RJwyd
avigj7GbNFwhW8Re3EdxAVc4EwTBjEZA1A6dGTIlyeBJEuDwinO7yMAElgY6ZJju7405CwooOAja
a0VQv00GAnr+oAO9b26XfizsOqp60Mqpl67uGUi6qqDcIUmIFPCam/JiaWnWCEVe5Xa2EXUQE1rh
mjdlU9l1bO/qZD2Y0THTX1r0Fr9AVmnhtpvJQFybn7iqrLRxURcwL26TE3f20fzOATJsrNApuUcz
c8DS93/9srwyqYwedJELSDUuzRJw2NoZKHTBVpoJB0jP9EtH2+z6galw3O8StNoml43iKrlagZbP
1tbiNviGGpzzTozCLPeC6ezIl2vEX//BYy4sTuaySEB7OTYNQTYXIjPxDvKfCwfL7HkNLsL/N6gp
AgGtC7KfljDhbZRv6Yxlew2M4ivZ+RuIyWrb4DgCatFNcLo/tLloAelfCRMJ3D5ClUmE6buBX3oa
trUCem0JKniPkWPw1UpbJe6DgBBeDfKFDfj/sUnA+KiA+gQvnWtHUZLSU0Okn21IIemiaR0iwBK2
9X+aU4KOdIwPfX7ToUWgyeakvs1ttEes0GdtcSYiIc/Ryz34ylm9k/60zGN/A27JsjRzD+LY/p/l
yQCLGITYwgDLCnTMCxR1lWO0kx8H/VMz6h1dWMNxia5uXXB/o76kyDguwVynTtxTydI6KxMcmYC8
pnpBIV9BFIjqFHgmLR0rNw+Sa1vTGAcYto6KUoila/+ixcn5G/c6CGAHCXrbg6XQ13R4FXJtac8v
DHFaPoD0givkKswS6dyhj4xuPOGZ897zwdMh/hlumnAVUMONda5fDWhJEhauP/FmSScDF6991nOg
y5K4+IK4O8XBn5/+w2t0NHtVux7Cvar8CBEnPXtyEujYMKV6DD7wd/9VdNvmxd2UkHFxxYV9dPOi
GbMuCnYv8kwiIqCJl6EFvvIbUte22kJFA23WwlakiR51Kfid/tw/J24WQJEQZWlExCGBfk11Ek/6
VIKCGCGFncfROQtdK8nQXFXXr//eDIp9IFZVUAa74ZULS4w4rmGmVcRTkKIFNdYeBjldGM04M1c7
BqO5NDO5QpJOaYGAhJmyBzJWevaVbNWmqLylC0s0YwhBwJgcA90qHkYTr6FymSng8oWhzM46YNm8
F5pZqbZUi51xBTgC4gwEuUgfTwNvwYcIo9z2hQ2JrQgImeKQyxA9tf716lxa+T3XLy74UfpRHbUP
bAol+DI4+OaAbO59G7c1NQU+jVBTU0AtKGIs1xutCkAPrghBaQtoa3xIm1xK2CCAkh+vTCMNIB8W
lk6oZ+DY0TXoprOu5EKzgZ7Jwmjn5pRgg2kAT44/Jh/CxyAFziBGbfMUGCdFXvH+N1BeukN9Q4b0
1P1x3x4wGDeuDHkkhEUpZfq2CJKgFSPVLewhex/c7zQHGZhnSCJKYah9S2265rJDlHovXWZpH23l
rqrY6AXb49eK2OioRRBasxTi4g3UlMBtvfB9N/H/7/chPYmYfCwyTW6ZsAih0tWquV0X2rpKEp18
e1CQlqQPYQtZhvCUUeZJa47fRqFvqdIm6x5KD8Q5jtnLD4UG2bzX+58k3+5isBgjVQpNJ21k97v2
lLoewqpTKeLNPn8DtaJehfJCSDtz7FFQ2o61EpBWofno2gS4BKFj1eaVnQmDIfrbziUsJP/+NEIT
vKoKsoSG+JsQLIIAC0lIUdlgDdfFGnSX303245OP+9M1489XZsaz6mL3+nVJ8yEsKzsNt8LwN9c0
IwjA0wblPYj0LmRobx7mCvgbxmtJAqMmKgMTb0GFpWsKL61tUn1x0ExRQWopuCIDXkrkX8CCuxAh
3D638BYATSjSiNBgAdnlOPqL0Umtm0kyaWvbU1dSFaD+4EIBrzxXlcgkzS43CTjPqNl/pyd+F27S
k9a8aOEWnmqTXSmv78/1rd/ISL4h8AT7sqDiKXv9NVEc9Vwk+0BJJ4eK/KjxPoAQ+b+3gfQiwNLg
LUUtb+KbnpxGXCwltV1AScl3H5MU+a5mIZt/u45ozEK+A4uIoiCZIrIgsq6UcpUhxuiRXeNNNVgF
8QpCNlAdvD+cW/e8tjSZsgwSgGVQw9JggaQOh74LfBuaMZce5renxmgHexpvc4jZT/PNntTKGYpF
NaQWoKJSCd2jCBnrhbWZmbYxlQ0uTF7Do2oakpeQsoSwn9LYiWGNDR2g019I844b6DqEgfrgPxam
gXhNci3wFFgAlsHK9VSHcqb1tJTH/n2KTc0glawSXoSADFIm147sUw26exJUsyM5fmhPpEUgC1rE
Iod24EvsPQ11dua7eNOXoEobzN55cDrZQsuTXoPK8ORlZiv5LHpIE13KnyGvsCfQEtBSCD4d7/vP
LUwYVwFVweaCxgFcCnTyqVlRQH66Lxs7BmWnqyeyDi0yfZA/vYMcd7ry6LbQrdfSQ8cnr9lf4lnB
YLpitL7/HTP+dfUZk5NPRWc+3gp5YztqyUG5pfHNpux//rURBTziEh0L3mB2n+z9JoXAJASJejuA
SofW1Ozf45MVnCigjB8jSh4E8pPZbECOw2dx0yMhkeAEPYfH4FS/dvvqUOrxihgRcw/+QUUL1mCW
G5H9WeqOmjlCFR5BMy+NYSAo7K49j/PCNuRKEUJXCWr3kLoS0h0U3o37EzleehP/xuWO5wAainH1
/lJnXlwbJErjdOggpyUk3RqCJdD6oHqSvIlLCbm54YgYClAdBDg/ebJiQCPXCZS8BvtsHPT7Y5gJ
HWWg6v753ZPHWV9QDroH+N29/hWvAnASqBt5k6yHVXkujc9y3a84i9hIDTMoUxqOmS74/G3pA95y
+QXi9WK1VUL4qizGLxjAjCXtsueRBGVkmknMftcz/wA4dLAanu8Pfea1cG144iWyGIBLv8DQNSav
vppdhW4ERX8KrSW88C1gH+liVDYQo48KBEBbXA9xUAea5KC3sLu+BZkn9ZnDvQWQepR/FN6Max1F
RZ060Do8puJrUVpp4Vlh0j76Drg4kDHMyLBu0v3Qm6L6r6+bsWEKxwGqE3hmTh9mhRcDNO0Ksj1w
EZS/BkE2BqjRraMugzqnHBMomPA1auQSWd1fgPEYuN4/o2XEyGgwQ1++Nrr9xf6haqpJoMOQ7QIY
kxbYiwQ6Yny3cjdpefZVYcHVbw9XAFwkUCUD66OQm8chHmkBpJAD2fYL8qBwmVVxSw2tM5EkKDOh
hgOmbkQJePVcD0noaYwinibblWdmhwCk2dVmUJm6in/QxLPPbCjAhiJr90VsSLIFGismHISRHlSH
hOH96Z251K4/ZhK0B46WQB5Nle3+iYeiHtkJso5eMdfX/W5T1mvVivPT8ArByr5ai5ZWbxY+4DYs
wwfgHlAIuLbRTDb5gFTN2x6M6rINeT9AMnVJePJ3Dk1eskBkpN5G3oNYb0N1qwiQt1KhJGcFyldQ
H9uv+19yWxEbqUzRE4BMrjzm/UffuHA1TslpTiA7adNvNQICm8nVMXQfOd0/KCAZV8yaW8X5Q74T
t95WtoMn8lhso+PwI0AGjIlvAl0DeqWtIRmeYY8sXCS38RiY61ASHAlxcR9Lk4MohBh8mgX4ur76
riHoWWlPsfT3r9wYBUTX0uzt/mzcNtRgNi7tTWdDxmFEYtjrmhXdtntb2zrs5dN+/rMwsNuLC4ag
zIQpBwIfyb/raa9CaL5REisAgjSMQGQNMiKKfLg/HGm8ICbnyJWVyXDcGDQGENNWbOkR5NRqyapD
N1ju0TdDxSJob1m1aBnujoAsFilzd/krhOnFh+Z9+IByDmcNsilW1kCfFLJOuE7P3MEEb8DKl5fE
FGauHEwISk/AW+OYUKdiVaIndC4tW8V2eshvDpCcxivi6IsK6yATDNIhWa6YFobWUkR0CyoZ1xwh
rgrNKllEUHa9FBr0UvuYaxTbz7+VHQfGZcFISqOJmdSvK/+xB8i45o+Dv7A6sy7wj93pS1PpHaFW
ykrByfda+KcEi5EtTevcOaOo6KjC8BB0TmtCKKl5BA3Uiq1EykppI6LTPvsukC2NtCaGdES9RFc3
O6oLi+MXXZwnRdVyfZgOil37lT3QcA2BwxUELxfetTM3JFp9UcEf105Epe3ajBDnTgSMkGJH2XtY
7PzKKkPlWOBeaTl/7XWceX8rzU0kSHLAsE6QDxGmXR0pCak0uESx2y5hsvumiO0KqukQxWRdEf+H
+3gE3CIFNwbP02p97BedD6ZDxQZYjjBu0KiZJslSz/RMgAuicSQdx6c0CKOmJV+v5pQ6IaJsE6j6
JWqrK+Exjl5lCPTwskmwbJ2p8awz28aEjC/qLmFi5dqmGiV4LU16DwC2qniF1bG5mLiYDRiICp5g
PMh/u2muV1iB2mothkS2kyDaVjnUkUHoCaHRFoB/j4gMKpW64nA6qDJSffiM4gEStatY0CXp5Gpr
9CRrMnOeIbzW1PvIX0qN3UIBcGxAfIOiCkFxh09hukU/VBIoxGRb6AvIuOpiydqiBLFFnbFPEBi5
rFaO/qHlVKPnX8qlnrRZh7wwP3lJdjISdnB3BKddnLPK61vTD/LcKF20w4FsANgIrZcWdsF4X0zv
EyDQKfhFNZzR0/wj5AxpS3vcJ44I2UokuAJD7rXIur/X5o4Q9PDj2scjUgB+8XrlUTyQyiCRZFuK
3mVkrdrCqJcCCzr+kpuhXBiZnFM0gxxu2MJIdcIrwgQp7lHT90eXWR8as75XPkPP/Qb/pDZn6Ka5
376ZP+xz//nyXO/0nv3x2Hb9bK727+v103p9Pv19en5NmbEzXPu8AyP87mkJljW35JfzMlnyTG2b
quyxI6oBUqTBC+13LQVtsfAoAHhyfw1+N/+9+Znciq7DZ1nVUdnenVPWWcChg+V6MFImrqINBUM4
mFXMjqkgMT64TIRu7B7vQ2ooy0QEs173z1JN34hO7A6l2svwB3QUZMUW+E4I1UHMXfjiwJ8lm/GL
tFX3QbZzoEB8fx7mAlAoCcLpx0w4NP+ufTGUa0mKoIluu/1H2q2b8Z52WTU8+uWOV6wiiRcMzg0W
NRF02uH0R0A0hnQX92deqTlX+IDa5VDRUNBn5y0ULOYcHzlaHF1oU0HIPzGg9p0sDs1oQNn1tiO1
ePZ8oAhv3J84eW4XX9qZ3NAlcb0+oRGxY9ZvY3Y+a+zr8Qu88qzYn7+s00Y1fmLdBepN0w/fkKeF
aGbGkNXtdNH69Filh9bTLjXr3WutL3GuSLPTfDELk3UFuiABlg1fZ202nL45DeyHGDL7pibVfxzj
5+DruUGYCdlO9rymm+j8GjN09h//LHWXza4H2soAswQLDPLB1wvOKVWheWJJ7A5+rQL8KKgQjGU0
/VxYkJkDD6W2/9mZpLNKigRqVdXErt0ugWZ9iR6OPOwXQpfZVb+wMvGuIffUxM9gpXEkVvfbRlqn
cbOwR+aN0LExByUpVZ64Fl+okC1uOmJDXQAPhT2UXQVpKUkwuy5YEk1DjETQjHe9LiLkuuUiiEEB
q+2Gbz4wshwKHOVSvDwXyIJU8n9mxrFe7HdoKTeulyTE7lUgM1/RiZC90A4NjsiBpF/3XWDuMNNG
CCjSbbi9p2JiQlO3BfFyYmdgIw+kTVnyeu/lRtc9IZjqUEzUtON9kzN3FtYJqIORdAj4g8nw1CwJ
3CySoM2j9P1OBTW6WfnCasjIQ4kskZ4P/oLFmXUDkyT4LJFAQ7/5tOOb+qmY8NAcsYVQZtBq5KA5
LA9WHKdLJ9zthroyNBma1ss0djkcpFIhvAkBUklNebo/ezOODrU5AY8A6LSK6Ea7do6h4qlLC4yl
Cj8wlJquhW4BGbxkYrKXosF3q1CAiTz/A/AJqOtZ3y00Es4uCZKZMijisajTTjqN9E1U9dhKXUQS
1gz9iRA88WUQ1rMQbRz3J23O5dDsBeCeQgCW/02KXOwo0U3itBxaYnNi6pmNl0pMGNSQOaWHvqbY
91Z16i3srN9CwyRcQpoYksPo3CPgbp2cFnXmeLUQ8xiiFTNwwFH2GqxewZhtjmoqoMDQH132Q83V
8XB4P6jGkfVWwvYgcDb0lols/Rd6kez+RMwt7eU3TRw0KKDBgsYxYqtokyyOgbiJ/IV66excXwx7
XPmLuY45wPdA7QDv0apT5XeqHqp1YuSo9chazxolkxcG9cvlfzPTOE8IMBB4dk0xc5XEFzVS4OhF
2PZbMDfjMapXmHQ8Q/EnZMV5p+r19iyxwkLoevpJwRiHFYGSPAPIPtWPP5sj/G5D0Lfh6zKogaju
eGBklllhhpvglSAOeWv00mI8A9vb039al4sRTHZ1m3QxhJcxAnl4bN3nAd1urbpwcoz+dm+WJtta
c0sw6VQyjvqh/e6E6ptLS/O+e82tPRmVtsEJATDKlDi4KeW+61MK91Jc2RLdiKzcOD1nPdmItRg/
EvRMGfdNzh0ko5z9iJYSpJtOfMTp0J+jEbUV+tJHGzwJ0iDQxTRciGJmhwasJOIL9PUj7r926yhR
ilxROKxQWTwHcvMqd+Ib9YWKEbdXdK/uGuv+yOb2KjJZ/7M4OT/APN+3heBTRGdomuATCYJvDer9
bam2CztInB0d5LhHhNeY85xEgm6kYnh+TO3zyD5U4DX3inQOxHYCPPJGwcQIPPdgHbUqQ4UQwVk0
BYZs8RrFgP8waAibKujqQ88zP37oxemRKEreRXJBbY3bcuSJ5380xFn3bcwOFrAUghZuRHK/NdYL
GxwNlb5xU2rn3hDoqIEdyhQHhaIgpywdhmB139zsOoJSB1Kq0LYCUuV6SAAXDKLvVNSW44Ap6ItL
1c9qeLlv5DdtO93dqJoiT45GGERzkxOE9p7M+X1N7cLpmdfu2gqNl2sB/N3VgY9Yo1qaiuZI/pAT
ZOjkVV7rkbMD4TCDOhV37JqQoc7BOs5lvdM+uB5YhqCEVB/4JejxbVeCgn4jbCLATgH4QwnnekLa
rirKouqp7XgxcOSS5VW7Fm9OdyNWhiLoBO0ZeilqC+vw+waYThHFKshjsxcKjpNkSdECvc8FEjaU
3lgd/iio0vd6ypDBQOMQsF3HZNMZMd6jIInD5dyxUHf3jTmgszFiB3f145ps7+PbmAfJh+3TU61r
C4HRnLdcfuQkyVJA2gLcIvhIoW3w5KPVEwTs4pWDlOgC4mzWEmAfQHQC0HPjl0CGJ0oEBhHbH8gJ
QdCJFDTXnU7kF/bbL2H7zcQj2EcUBPQoFHmuF1zIk8zLXI3aEemZXBvauU//cGB1r1ZOsiOxHXil
LhFksDR0xHxxUJOpU1aUmz415RaaL0NngQGICTmA0NxOkzZAChsZ2fXlWgp2aoBXMkgKq5BJoMDw
tnHng0vwsaytktOzFo9anaiMt32CmlFcGi1xQAu2UTJQAjYL98S4m++NdRL+cEFXdUNHsQ8btBH6
4NpZKs1L42F8z8TkjPSGKIv6GNOpIH6JNiGDroM1Egw+omC3FoyRHK9h3xHbp5sMBMCj+EGLni3c
Ugwee//gmbt/USoGGHR806GwdL22ZRhm2OOuatPuUA2QLPNPqpToab1wG84lj9C0BYJVPHtwxE13
L4oWru8lGHWBHZqyMzh+DIoQDzU5hlsJtBgaev+IjtEfnb1r/nyr7PtbZoTl2MKVqfPfYxTXM9V8
Cg2kOxhEp5YKKDNPdwrUCq4ulA8RCU1mo8nFikpeoNqS+8n3n0lXgkntM08+NSU3ZTU270/+LRkH
jtJLe5OjNMi7XKoy2KPqF+8+OJKVR2uwudnUw62d5YzP9bhlMhTHdn7Q6lpnOcnGQ2xL+qdKDMEQ
0+mRYEq9hO2ww9tcd5CyjZ/L3IiE917QB8fVY45l+TFqXtXmOQRj9gCRbm6ps2Ku0E7HeRubOIAJ
0aZuTUOieXms2k1V6UMavynaG19D++gR6u2u9pSpOKNBIjD4JgmfwLvnKEvEILNX0+U3TK6Irm5T
N1fwDdFG7d4d8CF6KHht5HUDznDZ7hbqvbf9/Fi/S3uT017wQFQwdiPYnfPIe7qTPFMRGK6CgfRC
01bo/hDlJ7QL6RK1hlj32s6k/CfvF8fCW2cetA4Wu3ZnMkKoe6MfBIV3UA3QSShY8R5f+CFcqsX6
21KODFD6nUHPiWwjd50vKm+MLjo9zRBjobNOQryH2s71AdKTvPRKN1VtpbOqkuyarAMKsdHR6EbK
ldeXelU+SmBoh6yzaJTpUpPk6Fb37E+2bN25QQU1JRXv1WwrcWdV0im/4SX0EkLU6f5+nYM0YHL/
Gexkv+ZllnCpm6l2rKAH1FQOCpB8ttu953oVl2wA90i6kPuYq5pe2ZzEnygpZA4ZJ7gDrBx8RZan
d2vOBFMRO6jsLcGhOCrw9cyx0d1uLAlAzvoTIl/0f6M+iPL89foGsqf0qlNgS/UCA3uUrpUQCotY
QHccOYhSrodLlbz5bfyPzSkGNJIyqZAA3LUlyZRXLY11CodCIRg4BEaqt+xFcP7eX9q5aAq1dzwP
wSiEvoiJG6lKkEuc2qq2r/BGlZx5AGXS8HTfyKyvIlcLWkewV6LJ5HouwWguyGmhUjsIYt0X104b
GdQxK2icc+5CY8lvtfpmY8BVAX8ewXlTYWvCNcCrlzgI0IptBJtgw+voRGQDc5mMAonLThruYQ8s
UCgBDgbHvlAFW5P9Id3/Sg68fDos3uxfwKwc6QliD5CjoKAjWi9/7s/KrIfhLYfEAyZG5ScniAdy
2TJpcWgrXmKrDnZtH+5CKCNRsGD13UdY5MxNzveNzt30YOcHzBhwUCAyJkvBC2mNejiMqqXEkhDR
yD5e1RqI3lLEJMLLfWuz3nVhbRJV5lUBTSQFDk1wSmTilyz+6fFau29k9g2JeALtjQD9jdXGiXtp
cZiInIejn3uNayjhkq+m3NTtyXXPUbWOKlYD2Mf7uI0egsSOhXWnUJB/gPudfgXaQz927dfgiOoz
s5Cyt8qtVoW/ytRVtsTGPrMT8IAE64+CaBAIrcmah7I0eG2P6XfLnpHuXXaO6BxkYXsogkU2qpkr
CuEImjJGUBg68iZRQS50XST1OMK86COlVlnWm8YHzYNiUYU17dMIbRp+sihkcbrplhKqc542IgLR
vi8gszZtOY29Vh3KplPtPtw627j096HzJ3eP1CdG4jfr+04we3ZemPv9/xfZEVcYqjzjGtUWXNNT
zDRdgWS/0BUkLzzAr4VjuRQCLAzw99K8sFg7aR1EPY7OPgzNQUYgX5266DFFv7AbtabMLSmMLRmc
nNU0lt0gwLTavo8EhDtw724SmqlToXHtuwjbc4s46/60zp1RqLPhkQTEAIg8JyaVWpTKAnkbOyZI
eRQ7QV23HCPALoIfVT3XnH7f3mxGD53XQE4CyqWCevh6L7dFmwCwAXTaKBShQm2D4m2YHSQLfIHs
QzZzRqBjAOPsFIK6qWGnUh8ont9mEi2MfW6vIjGlYdjoasXT7fpTIi6LwHuBrHDkfFR8wcZ3iaBC
HjNEpopb8N+Z96h6aWxyUgpu06MVDcbgxyZ1v8SsXFdUZWm7REM1awk4aSg4guUGuiXXw3Ibz82D
xqM2Sk6IFQNLFl1WklQX+MX87HicTe5idTySQbE08olO30Zh1gxunvt0xJz4wQbw/4FuSPoNPUXu
PezM0MuM8KXmWPXVC3u/7HWQIACBU2+k7tSTlRgulTpnFxUi4ugNGFN5v0jCi00bIrdPugQZ4yYE
6Wz3A+SgUaU/Nfo0UKNcuJnmDiWM/x9rk5spD7Ui4WJYi9sYpduXQjjKqumRj4yLNzQ9SG76Kklv
9/fQ7ALjGkSZFfc8oGvXC1wPfsQ3Q4YEmbDtY5StUGRq0JXehszvl1AS4y+7WeELY5NNwnMSSfwa
I+T9GArhEUCKXJT/e1oRZD6R/dTQLwl0PyTZr8fUSqDmw4WNVNy54o2vwWWSAzIfyEoe3dfo3+OK
VJiAvsAIj0V/27WxQciDKAlKJPODd7XCSS5/leWbyC2BP+bmjiAOA1xGA0fH1Bd76kdSE/fU7tST
P9hq9ee+I8z5+oirHaNgVYWF63EUtHEq9ERQWxUapuTvHagftOQ1l13WKp/3bc3cTYBwgpQY8caY
CJmcX7nUBkGADjT0gZqDWLBUfI4GVF6eSqSDl07muaTalbVx5Be7GFWQSARqmtpJqW6k9IFPwVoV
vBfcRkg+PVBpOXqh4GTzol0QeUZWCGD2GbZdVJiaSNkQvnVlq/PlRvVeaRczR3t02icvNRtH58Bx
3yGJ7u/CfCvwm7H5dyi3YJvYgINcbXBcHNEYDPIRlnDoF0n2oK6ue8bFR+r6TOyN+zM7cwVfjXWc
+YuxgvDZ8UF5Qe1S9I5ttVIJpwOWjv6pHRp92k0lLBWa5vxSxU4beUkA2uCnm02LCilErdSOaaAH
Cf+gctnm/qDmzii4JCgosavx/plsMc2pa0jDKtQOU1lmTSRqOpXQ/s/HyCNlrksXrtdfFP30nBrr
n6i2ogfuBmhFeS+M68qh9sNZYQZANEB/vo6J6PPHw1dgfKVIyZ7x02Wop+tj+lnGnxWJ9Obl/tBn
eiHRJoNOKTzBUG4mv1RfFwvqgYxaakV8ityZUs1iasRkF3prUm/4YdN0od7aVQl+7y0PHN0AWSyg
MwEA6lm1RNox1z529UQYne/iW0KN9imWG1kOVCaQNszXnrca6LqHwaDz0MaIazE0QsARGtYN+I8i
1FZOSntamJTxnpiuz8VbZXpWaaovuYKaqzaXr0nlr7ncJHgb9ccUBLraCumWJPjrSHqB590PuEz6
pUL53CtybB9AfyTSh3CQSVyk1lHDpU2lggwb/cyFaNXx8CwDd1NFz4H0KDoPomu6wXcV/1WkU9Bu
+u/BLZmCamPwzvu93mVMkEpWiApKkiUTxD/Ve/zcUXNhqmb2DmpfKHmjNMVDv3xyINQy5zZuXqq2
o53xjnVjKFCi1VBNigelj3VVhpJhsIsr3TtIWqJnzrofDHSzGMLSE2/moICuM6JS/EBjzpSQunGF
2M9aAQ/vARwhkORdUmSY8QoYQEUCXAijBOb0JKr9MncSWbW15KRoX2MBrJKshfmcCVKvjEwW3nOl
NCOlotqVuqqpoa256klQHkbOmvwpIzLLy52/xGZxy1CNaGZMhoHIShtRjJOhwUuaTE05ZAL4APjc
GMzzciznQCekLwkOKr3xusDqAApDNbUL1qBMLB74oFafCOUIEzLtP2SUcSwBVosFpeDAmFyqpZgn
sVBhNSvuQchXzoFTdhFS+PHx/oTPhArIAwLSSJEYAGnYJCwpqzyQ8xCLGiIpxOMFIIa7ulyjROIi
rvOWjpYlc9OrhguzeuhhLqiRrE6ZmllCITExN+k+WApU5xz2cmyTVe2FtHfKQkJ6zX+oxM/Mf1BA
xX1//ub2/1h0EATonONKm9hQxSoKaznV7BjtxKFwkmoUCLlzLS45xFw/IVrZ/7E02RlymylpmCRg
xxGztwg9QH3EkkJelY5F23KXaozmn2WNR51RLYGW564mhN8AEqF7GNxN0w0ipFKp1X6u2eJKHlZh
eIggHuDUuiQ+hoKGyt5GqY+Vts2kEwdG3+BFQqN1vRA3zM31eMAhbw25P2RGr+9HuZclv1RKzW7Q
01+BNWRQULQvXL1UF/LWM8E6gAYAe0J7XAKj72T3JanoV8HAaWhISgzF3fdxzapgI/hPavt634Hm
nPTS1GRQCZQQOq1xHTvmt6UDggK0jAOmcN/ITJiDc03UKHKPABFBsep66lLHD3ougPP40XOuGEmk
K/VZKPE08B/cdhMBF+Fv2viDcoDs5KYGtsh6Bfxbxa2XxDdvVxHJDgHxFv7CTfLrahdRTgSgXdUQ
7Jgo499TIT8DTgM1GtpakVT+h0c/OrzR/zvK04Jr4TfQuLDG5wLgiq2AlRQUHexSWTFGVAqCddXP
9D6yeCZnC0HB7ZLCJlpt8JbUYHYaE7Qhcv1dFTh2hRjRraxa9PR2AXgzk824NjIJFstK7Hlf9Ry7
jP4GwVGzkoSBTZNsiuGbk3gjGZZeyKOPXEeF0FKAqg2YI1C0QAXy2ofQSN/zDkooticB9Ou8pz6x
Cxcyn96fKNkDJXPfZ+dmcVw10D8BTgjA1bW5Rs48oHQDzebRp9kP23zD58FCu+/sLF4amWz0UgIL
QiF5mi0rtSlI+xSiCVRD35m4SoKnTnsjzp+eyxb2/EwJF1OJ+4JoQK2DOXMc+4VXJriPy3DAHmgT
OxWDLeQNDch9sGJTj6AlarUeVHBd31gE8P7+6ptVvDA9mVYtTitN5QrNLlDG7MKXpw56dZD6hiKU
E6wSQ/2jVejpbyyamtyiOuxteDcOHAllAAMw7uk5RGWw7kfeON9CUrOk/QmAr3qQxHUy4DYbkPbU
Jdd9KQd5wZvmnBc5VvCfiACGIIt8PeNBHkuNm+DuIC9KC7ZNVxeJ2SARKIjv8hLDzgxBApJjF9Ym
60uUrCr80Rq0ao4nsCEBH/5NdQKJHU7vUP6E+Jzpso+B4Z/InK+Ko9HvNAMwMwhNAuxu3d9LM/V7
fBAYq0EJD0AGyLivh+/6AMMRtcJmUiFs4ONB5CurnD+3jmYVhaerheXIOKwEVS8cPDZ71kkPtBtQ
jVJKvfcNvv7DFxaNkEUC3WW5oku0BbfPl/ELQYkMVgFISPKTBVIFKXSJN2h2QsjB4zyXFYV7vD8N
t9c6bEg4fUGND2jwVGwjFaKqbHtcBhqopUswfQTdsUwheY1S3BLf7/8xd2XLbSPJ9lcc8w4N9uXG
TEdcLNwkEdpsWXpByBKNfS+sX39PUXabLKKJbvvhWjH94JHNZG1ZWZknz5m6ctGZQjOk4BdBQxkT
r6HhP9chCIODVktWLKzxIvQBqNX13KyhLB+hn1viXD5ehlxvcmJv6eoyL0a0TMVOrWumrD/4w1yv
7+QsQxQHPdZoBkWrw/E+CIU8LYwat4baxi96ABHVHkoj52eZehDWw1A1mu82mJC4Eat6LHkET1wj
X9dhtkIf4kbGYzGa6RKZM8TMsJxUgayFHu52YPaUSw/5QgFyIjWZ8R1zdpitGVYBKG4rDGjoHcUw
SboMAmsO4jJ5FR1OG+MzZDyLwFgPK6NneUDZyUsf++bjqxbZfnMzaHMugc7OyTLpGu5z9CGCOI5Z
JkWL+EQYUm8bm9w9D+Bj8NDbFJzxAAp0gnybtlTBz3WlbbYtiGrO7xE6GNY4GOtoV5MMdhS29xr9
5gLXphlCpG6pyc9lelsqMx1oU4f90ASz1RO5lykMz9tqSmBmCC/R/Splj3wN4HU7Y2vqdkG4hxoF
dWDAhjPHqvYSDzURbxv0AN/ZRiSYTX/pSWtB2qhzK3eag0Ycz6PJCkhZA4UzZturZYb2q7EG0irl
rxCcWOhcsbmA26lIiVe6eCV2r1U38yKaM8qcARKSsFCHwts2QwYMNRKkxmXF4+UHdmwyJmjG1oBm
F4O5oHPSrgA5AHBL4OZm25g9HIk8rioPACJ5QwocPnMcLE+w640y976ceGJjZg+MMVtGkggYNEUY
U73ebcm1DBgIr/soQVz7+V2B/CfYaFXhqu/SRSUGq/NnYsoDUHJ4GWAUKD1ixMe7SAjCQBqLxoMq
XogL2gToNh0dolNpbXLZyKDwmqOEmTyHByNmNm4jZ0Ua8dhLfva1iB90+a3kfibGPpxVZr+mXu1z
coRZVVQgmTfiunJkyeyH5yi+Bqln7ivmzEROuTYFHPsiuMeBdmHBIHmqFuOQwqKOOpgpqM6QfimE
F8m/NYp7IV0ZRDJ5yUziTTxIdnZ33vyk4zmwzszpOFIgSkE8IKAEswSwSem1ldbZKcSAVeu8ran7
HAz/+B/YSxDbMVsmquQsFnw8NVFYg6RCsDz/8ZOnD233VBtHBYkfcyAGEIsrjQI3HSKCtDRS232o
aFbeesu2dfrPJLfwj2aMTiSbcAzpR6OtBFPCMljVXWnoRSrgGIbEysFfCkwWt+pHO4FQlVx+Jvqi
CKzQfw7ROLeIcqssHxthThR1Akt+/DWYwfOocMdqh68RNxJ0o8xGvR8Lx3eGhbLsbbDreUC+gF6w
xKxwM3to6kLRoBCCBImsI3qkC3PwQKz10O/zEBfKEK1I/AQ9LUB9zSKpzFqwcmWOHWQiAQ62Icpm
DmYQOB8WphAFGhjteSw0gCNWr6YfW3ldGpbsqVaeXRESWjyYgSs+dgrA1XjwlTYzV+iUJ6KN9SJt
+YQ+Kj1VByPWxbbpFAEXjDp+pI1c1TXUwmYcw+SsHtigvz+wkRVDxHMjtaHwlhAtjGKJBiCvtEXx
Si9mbszJ2+RwRMwa6sk4+CkH34r4w6sqOxafEwkE4MJj6KWW0PmrFG3UZtONiyKzsz6ZO0dTbhCb
B/PJa4i02JZmr5HqJEg1bxshX5rIFuA/NvouAGNCki+9JO2iSb7oxXUWQpwpXGjcp3/uPQ7tM44Q
/KXozkxUD3qYTlLjxd0nd6U18ItCae95JBzCn+j/oHA14E+xh0CSxVItD3wUca1o4Nx06jKNt4r4
OlaPlXfJ58nSkzu4Ls2G1KBAvpR+5IAO9Fo1ZrPl1DOw0S3iaoQroMNAIoDZZyLhSQGebQ5uE50f
w33QrPUSRGfgZPQJ6Cz71tTAUVBK0TbPhfvzsz7RD4I6BFKsSNjj4Yki+/EuF/WurOHTuW10RfUE
+wX4u5HiwQJAg2MbL/V16HCpI3aLzCpXP/OOQXcemqjBCAK+BLZMGDRdXcWizNFtryaxHYSLVL5r
ndg10GXmeOJc/wstUTGzDYPoCkAHIjwXO97e09IkTkRuW2u8RUrOAcCmGaBTX5u6t9SKr7zRWdLs
6ZpY5COz9NV44EyEVJALrB63zZP7XrgRG9AYazpwmSZoLxZgtUSsXNtVMMdWP/EaRZQI0RUAlQAn
FplIPMS27/UKUeLAgSAd2lgBdD185RLsE+vzO2nCXeqIn0B4ATJ5FciQ4xGSvOnUiMMF2Ob6WkeW
Qg8v01Rf6WpoCdKjBpLP8wYnty7lrAE3CRoGwPh/bLGI+rocZBEuk0MZBIUl0M+hQalX16Geoo3s
FnrrFsQaHCEHD54GCmfg6GRkcBBi2pH4OfPvRf+jNHcb07uH3WECgCpQVcJcgFr6+Gspgu83dRNw
W80bU7OugfRRtmphlq0CGrk5VOTUxYH2+R/mmBUOfCUUpSzitm0C0SzOUTL8dxVJcFl4YQqZWQ/N
0q+XYto5ZT4HQ5lcddBIIBkHtBqQRceDDZNKhHBMgcFCCjSI8BJJm9Ughbjy0aGQFNBFEmbz8BNx
LFrYQByAygJNmDGHKSMN12A9OeA9oKAnio2duQZZ5J6beYWJNgmwzCJvFoBBNb8USzdLL/N+5rqa
HLhKyTFVNIAAR3E8cCnukoYLM27bq0u9JAutDG0NZWk8wCrpDWJdM7t9IuIBnwhkLSkVJ1KFTHxZ
q+D/7pHxgT61yttGgQJOyAmZ3Wr5HLvJ5NMSIgsAOOJyRIKC2VKk5z0/9mvYCmvPwu5acQHfr1sA
sWw9ya99Az37cZIrmy4PBisQ1LlLcXJ2UevAMwIFXFQ+jmeXG4JkaAKe23o4OEaCrEGAktVlAzqX
iDwFyeN5VzJ1ZGFMEAAe1fCWYGKPGExOjSRgMdPKVMfCLJwGmKnkizfzAJuc2UNDjG8YjW7ovRSG
6vTSi2K7/iqrlkIUF/IVmhKbePPyc1XNqbkUwT6A7QMm1xMNwa5qW8IpBretVO8pK/NFkYAyE9RH
yTMaK2Tiz/AJTJ1OFMNRecc7EPkJ5nTGYch7OV27rh/NsAHy/meczqEFxunksSA2aQwLjWZFJFxy
br0UGtHiy4c+XZ3fGlMX6KEtOrsHF3eZES0jxcBtPwVEdFSrDjmHA2z0vBW6n9k7A2AJXBdIcCJT
x5w4tVKJkBoIg9RSve71ld8/6N66KME/L5Rw6U5we97g5LCAQqP87yiw7akJD4alyHlUU9DCNhuh
FcUZFvEgBCPxS35OlGdyz6OiDrFc5BwkRAjHM6hKHF7mKlZLwgbnk0sBLL7SlvdWSHpWO/9xrOb4
Mqd85aFFJqbtdZJ4Y4tgyxC/Js1X3XCL9un8/M2ZYDZ52QiFmKUIIwvlU6deZdrnYK6/c/JmPxwG
s83LBGesQup764GV23PqT6O+0mILGyMzNTuUdsZOn6v9TR1eGcUYNPEAngT4+fFiGWVHwkbnfVdL
Ot4eJWUwxyybo3CYqivTlCXkAJF2o1qxx2bS0BP9qigAzrFLM7BQYQQ9meYUztPHApSb/GrO4tR+
PzTIHuPaKzxBAqSlzAzwMzut8aWtBLC7GzMH61TuF+840L0AIYysOzBBzNWl5IExcoEG8FO6a0CQ
sCGfK+MjcrXAnfcm+M55KHbYfb7tQ8sTr4TM4ZqrMZ7Fmk7t0IPvwQYoehEQXQ9V1LCNxo7R9xWO
L+UGfRhZB1h/sYmr68BYjLiEBnyHyrtSo6d0vDt/TKamnZIgQuVHFSlA8XidEx5KH53Ye1uwCJlF
DIhmdF2OhtnGZMaDTiWlkKz5YYpZYdUf9TTRR0BcIPypg1ENuIRNpkYrtLG6ndEibXMXZ2AS14Vr
Rb6rmhmMzdTJQZsUpfqhuk1syFJHRa1kGd4/NX89cAFoHGZcDp0r5o7AwaQoM2DMwCrPuJxW1XJN
HzPfrQ3QjYU+fCnu1/g5KPGkq2eDwImlM+gzDi4b0AtQ9TJLVwi130hJ4KZf5Q2arV0QVGxSJ77u
79BW4d374M6N0Bm8OL9jTm5CKL9QnQ0AhxD3ASl5bLYcxqwjuRaATjqDtORzICYmN7hG/QmKhHaV
bapoJiUwZ5EJ/vwhiaSyhUUQ0PeSTXEOcg0FElMJrwptUXYz8dHJOmKEGhJtGB+abdDdezzCRiB+
3nmy77Z14pSZvKq6ZRLflob80ePs87N5sojUFnBDQEVRNjA2vaL3aeNHse67jXdTdhLoJyEgnIpm
OccTMGeICWzTsvg2KMC9gMlZluA3Ixq3nEXLTBqCgLCIpx/VrWCiCR3ZogovBt/tW8mO0C2kyzfR
aKxz8cv5qZvaFqjQonFWQWkBBcXjZaIt+HnTx4ELvEDvxWuu3dQqlPjk1I5rCP8lqS34u/M2T50Y
Xa8Do6y/jHjw8HZB4IKiquogdRkNNhIrtpzmm14KL5MEeDrwH6CRCOeAz59/aiHBNagJVBiOqsEe
D1uTijqRjDRweTwuwSohd6Cy8tazhb6pdcS7Gez6AOzhLDDr2NbowVb6InDlZMX7O8pFAvKK4B9T
/2JCD80w8UxUomlWJTDT+oNThFDTi8HBFtdWXYKaZO4UnMa61ByFGwOqgLQyS5dRlNCExisM5shg
CfAoT1HYmV6w9fXWUT4O3Oc4EmbO+Ck+kBpVIMUBLlIKXGVSEdkwlCQZ4KnBXbbkVt1tdBWsg3or
LdW5Mhd1+kd3EDWl6kiXU2EQ5LeOd0dZkLYPhC4AoTGaVK58bMprL/zIictg7ixMuUmafaDSFkju
sfnEJEfjnEbawPW38g0xq5Vsoivx/HkzqFs6Gc+BEea28TlFbwdq5PLzs2bWjusKpmuYb4uFu16g
08xduOadcwcJBvPuLrIXuweQKVoIWe2HnXPz8HyzfdyB9tC8ApHNZms9bZ2b0doGztvX20/G+vZy
sFYaCGE34Nh9Wt3fvoHE/da6v7WczcwmoMfl3ECYSyyWxlBq8x6z5UeIfdRGRbjpzwUFJzElXX40
vQCrjLcjBAmOlx9tJkCCcRWcwwbyRC8ztf89jud0ED8+nhkECBjVKgb1qCsokanmL60cmkEMbN/w
Cu3pUQ4tMe2XbeEg61d2KzJWFqhQLT5+qNS7DCpCHZeDHUOygSpbnt8pk/ML7k48l8HCbpw8Yrk+
CSNhDNwY9IFxAkaBu39uAA2sEJWlAR5y9cdT23Sx3Ha5gZOVKLhdSriqYKjKmW0yNcVU8xOhAFR3
wEfKXDCxFyLhRnREdWgQHYMUZP+CoxEXGX1TW+0K7UEXbDX8xKUJ+L7NXraLwYyLNS98DZIE8cM8
lnPiJjj6SkygqeYxIPce/Up35o1iiTNnfGLljj6eudBa0iilPmBi2zaVXb1QhLXkdTN95xN+ESUI
FCIweyAN0JlpjdKua32VwxhKUNrxdgT4WAPiCSN5zJMSTcq5c367THjHI4PMpMWpX/Op7GE/Qk4t
MDy75i8NL7C5fGZk+3QdcyiPLDHzByoYEgcSLEnxFa9DFwM9liPSo7SgVCYqwN/X8hDZidaYWqNf
ClKw7CGbIVxy+hsRcksZvhTiU+A/dD06MZdtZDcKuLiC0MJBhY+Zieb3SMQz35fFgHWAMyeCh/Ue
X4GcNh90++GLexNbsVVbnzl0CeMRbpLN49WT01vOm25tzJeV1M/4i6lI4HDaDMZVBm3WhqhAInyM
A3SsgTNyBcniSLqFYnpsIhkwR+cwEa/CoIwWaRAuAAvC7Aipq8UwaGJIxfFPZQtIZmZLAijWajuV
oLimPCnj5/N78BTzgsIwIg505uDJC0UkxqSsVllU5UnoStVnQYfvFQj0sANxKXLgO/eMNejJHIPr
12r4UeY4qyE3owiQTjfHzTR5xtG5A/g0ikIY/bHzrMOKr3MfY+81IQCN5ADKyLSYo1+ZPHMHVphD
TjJ+yAikrdw2epaXkbJsgk8kc8DOfX5e6bSxOxiUD5hcSP2AwIe5Bj3VC7mUGyLXQCyHBlRHdvzm
Og8UCwoJ501NbZpDU8yzLWzw/iENTJERDWXb3N94bQaOzvZLlgamgdZWC0+s8zanhgeoLXrzIAiI
VmhmsdRyCPEUzSNXIFZLNccdIDVL+cYj19xsWmjSHSgi8hiURQv1fmbR2rYVQFlAYC3lHQ4Sjm1E
a4PdA1csPV+4Dltor0JJV73lgkUJvEOFzigjfOgjzEPXbct213HSa/pFvqprq+pfoPBbho8NCo09
wpOoXgfqSgMDDllH4nMkzxHxTG06APYwX4i68XRgzliojs3IRWXkhiNZohAGUJmaXqUC6BvnKvhT
pwjsOgI4k9BHj9f18SnySBgnnJFErhi+ITcfzSW0pzabipIt0Hr7NBlzk9RlOChGjKUwEJhy7biO
xusyuYJajwl8YEcgQUHmtCcnIlak4qAPgCwIknJsVi7SapB9QWnKzVS0DEmtGUUbpGdntvTkyH5Y
Yd8qGE+mCkYTuXz+tU+vFcMWsk+8vgrU2NTzp2iuMXpypQ7sMZeLjBcYalAdVkqNDDMl+huKKnPi
glM7D9THezgH5fVilov0Sg39R0ydqN3zSu0IGm5tN9TqRSbb513CVAh4YIq9s4VOGhCYwpTg20F8
lfCRqckgecrm6HYnx4QqFEI1mkKVmIkDV2gfcmON00QqW2zvjAYFWM4yqk8Rtzs/pqlnOWjBIJwN
oi50KbHoMh4MHVDsxGtG9JWbdMhWesWbVKLHiwcn9kZbUkBsbOncxzCcAzVPjBO2NTzSEBOcrp3q
95yBHHvgNrqQmwXwmWp0JUFKuh/Vu1henx/qxPIdWmOXT07kLuFEjLSV7opilUHWAJfWnB75adGI
klVgOFSrAc1prLzNIIZygsx66DaRyF96cVLafKKBTr/IGsfnk8RRum5c9kIJftlC8y61OoyuA1Xz
FmitylDmzPNPQ4e3IdGacGYLT7gAQMeR8YGP3mPyj50nlOYED5Eywi/DX9YgoUBa/Y3IqdmnaAWX
PFuoyTPk1F/OT/2EfwM3ObCDuMUnIN0qBz1zucdl2vXFQxyn9xmo4SRp7rkxFc4iB0O55/C4AfUc
E5MoYu2TSIsTFwjCYQku+NJsxgiao/6WA4hAJD4CvtyE6lGDyLOYU749rYWqqFHTGtI76xabLoxH
TeOI0SRuN5jlAAp2mTPBB1qa0Utug+FrEcw8sCYm9sgg/f1BgbyVRCkt0zZxK3D9x72lPo1Qrz6/
eBOnFDbQ4woAM+I8Vqcj4rPQ89AP41aVHoNTN+Wva10wAJnLgs+aUJc3vpzOcYuyRpGeBGabUm0D
iIKKHJMtDFTeS0ODi91ObIGpXWr+VgEsrFS1ZSTNZHRO8tnUGNpxQN0EUhLAPJmQQuICdSQSjPn8
U9GADlrgTLGAoj3YbXTX0OxWeGogUJXypqcJVqzOFOXYVaT2FSh/qNCWkEWBpYLuVc/os8pLXMlL
TGSze0BSYuVnjNDiJpYRnZusIG2KKosRA73tVkptqspjXxGTmxVDnRzKDysszZI/Qn+Bj8PUHVBW
6TB/OeXuAFn5+T158qijU4b/AAPH2wNFDuaK7OWujjoiJG4cC4tahwpgkH1Et4/srYSNJix5JVsL
qb6QOQJNkhrcd5CinjkYJ+2w+y8BtgfgCimXKMvoJAgV1zY6phQASt0mng2+LYtYQKKb3Ob+7e1r
6nbAQJwf+tTJoEoKNLGJruc93vTgyKOs6qd6gs2Sk+AOnHNIRWJ/egshcXJ+DvEzeTSoeg4oQ5C8
x9P12MFosRjwUkWHOEI3pLBbxDxI+tEieYLsUR3369DozRJvkhESC0XwNQXP8U+MGHyJOKHQuTgR
34YYi1dW0MRxedwhlt7hWvURHjmDht5jr6g9M8n7cHXe6EnHDhYXlKwKDguuFCSSGdcKJojR63RY
VcDGwnnP+bgS+/wpES2jA7cHWP87G3SbkvGFV1LbHAhUM1DilpT31Na/X/v/8Xf5zfuTuv7jP/jz
a14MVegHhPnjH//b1KR6ScKX7IPZVLuX5kP+9cM9eSFo/A1f6//QD/vzH/9x/Ed81jdb9gt5OfqD
k6HHcbhtdtVwt6ubhJz/7fu3wpemH3SThxl5AIM18xF/6y/tR/uXH/Rht//Qh6HY/fdfL29pmNkY
ZxW+kn99+9X67b//QnRMT/2/Tz5rP55zn5Fg3kjzhg8HeegFpJZQLELItv/BJyZ55n/7PcqLFyj6
gQYND7P9z97gwXz+1TScfKuJqTr/d86N4H2C6Cyg4qRjZ/7aLIjiBdV/BEcYCOroz+ksIGUHpib4
Ilj6jYaPR4uB2/rXhi/xFwLKryBMRLx4uPqScgGGaDT0qOL/6+q/5k1G6Bn1wzw7PAM0AP07Y2c+
4OAAiMoFmGiAt8VF8n2MR1MgX8hI60B8hhJm73fG77UD8EpGOvDvTALjSQ4mAessIx+LyASQpf3P
8T6QjQseERo4NuTf7gCIwMX+6vhl4QKlPMRR4BHZ/2BGDzeBrF4o0CWGrPu7w/2NHAAeeVRi4hfX
X7wA6hwdEkhe7n/gUo7Gr2H98aRBjX8/Pb/hLCBF/auzIBgXgHWDkpp2K+1/jmdBki6wSeAlaTfa
7+UEKGT7l70AXKEMsVQEe6Dknxg/bkl6FwB1/A+8wN84Kn9GTFYQJm/7gCrc1QdR2exf+B5InH7A
QbyEu+Lo79Hw6v2Tf4Rbfxz5yP1Ff/DL7xf/3sy3f/5tfKeWj2x9H9T3/3MV7qqX6jUY9r8Yvn3L
7UuKmOwg1rXAX0lekg8Pu6oKSV4Nh3ffu+P/8fVOQsU/fcI5a9td9+E+b0jw4fEl2dXHBvau5Zct
5BUJdlX2V6PYn9xfNYLdssvq5CV7OxrBe3D4qx/+Pj9/rsuhhW/x169aeHip05csfDn66Peb7Vc/
+hOeDXnFfPT70+FXP/pxVxO6sNMz8+6SztuYOj1/xtenZ4p5pP3VX8Cpph/8muxeqj/+DwAA//8=
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Jost Medium" pitchFamily="2" charset="0"/>
              <a:ea typeface="Jost Medium" pitchFamily="2" charset="0"/>
              <a:cs typeface="Jost Medium" pitchFamily="2" charset="0"/>
            </a:defRPr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Jost Medium" pitchFamily="2" charset="0"/>
            <a:ea typeface="Jost Medium" pitchFamily="2" charset="0"/>
          </a:endParaRPr>
        </a:p>
      </cx:txPr>
    </cx:legend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76200</xdr:rowOff>
    </xdr:from>
    <xdr:to>
      <xdr:col>9</xdr:col>
      <xdr:colOff>171449</xdr:colOff>
      <xdr:row>39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6165C7-94E1-42E1-AC5F-276B00FD8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28575</xdr:colOff>
      <xdr:row>0</xdr:row>
      <xdr:rowOff>28575</xdr:rowOff>
    </xdr:from>
    <xdr:to>
      <xdr:col>2</xdr:col>
      <xdr:colOff>466725</xdr:colOff>
      <xdr:row>13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E917149-26DC-8D90-8A18-200DD32B3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28575"/>
          <a:ext cx="1809750" cy="2524125"/>
        </a:xfrm>
        <a:prstGeom prst="rect">
          <a:avLst/>
        </a:prstGeom>
      </xdr:spPr>
    </xdr:pic>
    <xdr:clientData/>
  </xdr:twoCellAnchor>
  <xdr:twoCellAnchor>
    <xdr:from>
      <xdr:col>9</xdr:col>
      <xdr:colOff>142875</xdr:colOff>
      <xdr:row>19</xdr:row>
      <xdr:rowOff>161924</xdr:rowOff>
    </xdr:from>
    <xdr:to>
      <xdr:col>16</xdr:col>
      <xdr:colOff>542925</xdr:colOff>
      <xdr:row>37</xdr:row>
      <xdr:rowOff>114300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0CF5BCC-C0D4-4D63-BAB2-5E5E308A10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6475" y="3686174"/>
              <a:ext cx="5022850" cy="31527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38100</xdr:colOff>
      <xdr:row>4</xdr:row>
      <xdr:rowOff>114298</xdr:rowOff>
    </xdr:from>
    <xdr:to>
      <xdr:col>6</xdr:col>
      <xdr:colOff>676275</xdr:colOff>
      <xdr:row>10</xdr:row>
      <xdr:rowOff>142875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5E13C77-4E9A-8FE6-A496-E2DCE8378539}"/>
            </a:ext>
          </a:extLst>
        </xdr:cNvPr>
        <xdr:cNvSpPr/>
      </xdr:nvSpPr>
      <xdr:spPr>
        <a:xfrm>
          <a:off x="2781300" y="838198"/>
          <a:ext cx="2009775" cy="1238252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276225</xdr:colOff>
      <xdr:row>4</xdr:row>
      <xdr:rowOff>123823</xdr:rowOff>
    </xdr:from>
    <xdr:to>
      <xdr:col>10</xdr:col>
      <xdr:colOff>228600</xdr:colOff>
      <xdr:row>10</xdr:row>
      <xdr:rowOff>152400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6F4BDF2F-6A1E-4F09-BACE-6C6CFE438A59}"/>
            </a:ext>
          </a:extLst>
        </xdr:cNvPr>
        <xdr:cNvSpPr/>
      </xdr:nvSpPr>
      <xdr:spPr>
        <a:xfrm>
          <a:off x="5076825" y="847723"/>
          <a:ext cx="2009775" cy="1238252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44792</xdr:colOff>
      <xdr:row>0</xdr:row>
      <xdr:rowOff>5121</xdr:rowOff>
    </xdr:from>
    <xdr:ext cx="4412908" cy="833562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27438E4-9A83-1BF9-7289-1FD081E14EE8}"/>
            </a:ext>
          </a:extLst>
        </xdr:cNvPr>
        <xdr:cNvSpPr/>
      </xdr:nvSpPr>
      <xdr:spPr>
        <a:xfrm>
          <a:off x="2102192" y="5121"/>
          <a:ext cx="4412908" cy="83356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0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Jost Medium" pitchFamily="2" charset="0"/>
              <a:ea typeface="Jost Medium" pitchFamily="2" charset="0"/>
            </a:rPr>
            <a:t>Sales</a:t>
          </a:r>
          <a:r>
            <a:rPr lang="en-US" sz="4000" b="0" cap="none" spc="0" baseline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Jost Medium" pitchFamily="2" charset="0"/>
              <a:ea typeface="Jost Medium" pitchFamily="2" charset="0"/>
            </a:rPr>
            <a:t> </a:t>
          </a:r>
          <a:r>
            <a:rPr lang="en-US" sz="3200" b="0" cap="none" spc="0" baseline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Jost Medium" pitchFamily="2" charset="0"/>
              <a:ea typeface="Jost Medium" pitchFamily="2" charset="0"/>
            </a:rPr>
            <a:t>Analysis</a:t>
          </a:r>
          <a:endParaRPr lang="en-US" sz="4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Jost Medium" pitchFamily="2" charset="0"/>
            <a:ea typeface="Jost Medium" pitchFamily="2" charset="0"/>
          </a:endParaRPr>
        </a:p>
      </xdr:txBody>
    </xdr:sp>
    <xdr:clientData/>
  </xdr:oneCellAnchor>
  <xdr:twoCellAnchor>
    <xdr:from>
      <xdr:col>10</xdr:col>
      <xdr:colOff>545649</xdr:colOff>
      <xdr:row>4</xdr:row>
      <xdr:rowOff>123823</xdr:rowOff>
    </xdr:from>
    <xdr:to>
      <xdr:col>13</xdr:col>
      <xdr:colOff>498024</xdr:colOff>
      <xdr:row>10</xdr:row>
      <xdr:rowOff>152400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146B8561-A586-463D-8E43-7141219C777E}"/>
            </a:ext>
          </a:extLst>
        </xdr:cNvPr>
        <xdr:cNvSpPr/>
      </xdr:nvSpPr>
      <xdr:spPr>
        <a:xfrm>
          <a:off x="7167792" y="849537"/>
          <a:ext cx="1939018" cy="1198792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112030</xdr:colOff>
      <xdr:row>4</xdr:row>
      <xdr:rowOff>123823</xdr:rowOff>
    </xdr:from>
    <xdr:to>
      <xdr:col>17</xdr:col>
      <xdr:colOff>64405</xdr:colOff>
      <xdr:row>11</xdr:row>
      <xdr:rowOff>38100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3CB91BBA-2C82-4509-87C4-97D8CF3940DC}"/>
            </a:ext>
          </a:extLst>
        </xdr:cNvPr>
        <xdr:cNvSpPr/>
      </xdr:nvSpPr>
      <xdr:spPr>
        <a:xfrm>
          <a:off x="9383030" y="849537"/>
          <a:ext cx="1939018" cy="132942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19050</xdr:colOff>
      <xdr:row>5</xdr:row>
      <xdr:rowOff>9523</xdr:rowOff>
    </xdr:from>
    <xdr:to>
      <xdr:col>20</xdr:col>
      <xdr:colOff>657225</xdr:colOff>
      <xdr:row>11</xdr:row>
      <xdr:rowOff>104775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0223C20F-A9C4-41F4-8509-7EBE8C3BAC18}"/>
            </a:ext>
          </a:extLst>
        </xdr:cNvPr>
        <xdr:cNvSpPr/>
      </xdr:nvSpPr>
      <xdr:spPr>
        <a:xfrm>
          <a:off x="12363450" y="914398"/>
          <a:ext cx="2009775" cy="1314452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ectronics Media" refreshedDate="46169.048326620374" createdVersion="8" refreshedVersion="8" minRefreshableVersion="3" recordCount="4505" xr:uid="{7F804B29-FEFF-4993-A0A0-488312265D13}">
  <cacheSource type="worksheet">
    <worksheetSource name="Data"/>
  </cacheSource>
  <cacheFields count="13">
    <cacheField name="Date" numFmtId="14">
      <sharedItems containsSemiMixedTypes="0" containsNonDate="0" containsDate="1" containsString="0" minDate="2024-01-02T00:00:00" maxDate="2026-01-01T00:00:00"/>
    </cacheField>
    <cacheField name="Financial Year" numFmtId="1">
      <sharedItems containsSemiMixedTypes="0" containsString="0" containsNumber="1" containsInteger="1" minValue="2024" maxValue="2026"/>
    </cacheField>
    <cacheField name="Financial Year2" numFmtId="0">
      <sharedItems/>
    </cacheField>
    <cacheField name="Type" numFmtId="0">
      <sharedItems count="2">
        <s v="TARGET BnM STORE"/>
        <s v="TARGET PICK UP/ DELIVERY"/>
      </sharedItems>
    </cacheField>
    <cacheField name="Suburb" numFmtId="0">
      <sharedItems/>
    </cacheField>
    <cacheField name="Full State" numFmtId="0">
      <sharedItems/>
    </cacheField>
    <cacheField name="State" numFmtId="0">
      <sharedItems count="8">
        <s v="WA"/>
        <s v="NSW"/>
        <s v="ACT"/>
        <s v="QLD"/>
        <s v="VIC"/>
        <s v="TAS"/>
        <s v="SA"/>
        <s v="NT"/>
      </sharedItems>
    </cacheField>
    <cacheField name="Postcode" numFmtId="0">
      <sharedItems containsSemiMixedTypes="0" containsString="0" containsNumber="1" containsInteger="1" minValue="800" maxValue="7320"/>
    </cacheField>
    <cacheField name="Country" numFmtId="0">
      <sharedItems/>
    </cacheField>
    <cacheField name="Manager" numFmtId="0">
      <sharedItems/>
    </cacheField>
    <cacheField name="Category" numFmtId="0">
      <sharedItems count="10">
        <s v="Clothing, Shoes &amp; Accessories"/>
        <s v="Home, Kitchen &amp; Household Essentials"/>
        <s v="Outdoor Living &amp; Garden"/>
        <s v="Furniture"/>
        <s v="Grocery"/>
        <s v="Beauty, Health &amp; Personal Care"/>
        <s v="Toys, Sports &amp; Outdoors"/>
        <s v="Electronics"/>
        <s v="Movie, Music &amp; Books"/>
        <s v="School &amp; Office Supplies"/>
      </sharedItems>
    </cacheField>
    <cacheField name="Buyer" numFmtId="0">
      <sharedItems/>
    </cacheField>
    <cacheField name="Sales" numFmtId="165">
      <sharedItems containsSemiMixedTypes="0" containsString="0" containsNumber="1" containsInteger="1" minValue="2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5">
  <r>
    <d v="2024-07-04T00:00:00"/>
    <n v="2025"/>
    <s v="2024-2025"/>
    <x v="0"/>
    <s v="Balcatta"/>
    <s v="Western Australia"/>
    <x v="0"/>
    <n v="6021"/>
    <s v="Australia"/>
    <s v="Dragan Novak"/>
    <x v="0"/>
    <s v="Caterina Russo"/>
    <n v="48"/>
  </r>
  <r>
    <d v="2024-12-04T00:00:00"/>
    <n v="2025"/>
    <s v="2024-2025"/>
    <x v="0"/>
    <s v="Ballina"/>
    <s v="New South Wales"/>
    <x v="1"/>
    <n v="2478"/>
    <s v="Australia"/>
    <s v="Waru Saunders"/>
    <x v="1"/>
    <s v="Iluka Langton"/>
    <n v="351"/>
  </r>
  <r>
    <d v="2024-05-05T00:00:00"/>
    <n v="2024"/>
    <s v="2023-2024"/>
    <x v="1"/>
    <s v="Belconnen"/>
    <s v="Australian Capital Territory"/>
    <x v="2"/>
    <n v="2617"/>
    <s v="Australia"/>
    <s v="Anika Villanueva"/>
    <x v="1"/>
    <s v="Iluka Langton"/>
    <n v="566"/>
  </r>
  <r>
    <d v="2025-05-25T00:00:00"/>
    <n v="2025"/>
    <s v="2024-2025"/>
    <x v="0"/>
    <s v="Burleigh Waters"/>
    <s v="Queensland"/>
    <x v="3"/>
    <n v="4220"/>
    <s v="Australia"/>
    <s v="Kavindi Perera"/>
    <x v="2"/>
    <s v="Zanele Mbeki"/>
    <n v="244"/>
  </r>
  <r>
    <d v="2024-09-02T00:00:00"/>
    <n v="2025"/>
    <s v="2024-2025"/>
    <x v="0"/>
    <s v="Castle Hill"/>
    <s v="New South Wales"/>
    <x v="1"/>
    <n v="2154"/>
    <s v="Australia"/>
    <s v="Clementine Walsh"/>
    <x v="3"/>
    <s v="Ibrahim Khalil"/>
    <n v="484"/>
  </r>
  <r>
    <d v="2024-10-10T00:00:00"/>
    <n v="2025"/>
    <s v="2024-2025"/>
    <x v="0"/>
    <s v="Chatswood"/>
    <s v="New South Wales"/>
    <x v="1"/>
    <n v="2067"/>
    <s v="Australia"/>
    <s v="Moana Tui"/>
    <x v="0"/>
    <s v="Caterina Russo"/>
    <n v="613"/>
  </r>
  <r>
    <d v="2024-02-12T00:00:00"/>
    <n v="2024"/>
    <s v="2023-2024"/>
    <x v="0"/>
    <s v="Claremont"/>
    <s v="Western Australia"/>
    <x v="0"/>
    <n v="6010"/>
    <s v="Australia"/>
    <s v="Dragan Novak"/>
    <x v="4"/>
    <s v="Amara Okafor"/>
    <n v="339"/>
  </r>
  <r>
    <d v="2024-10-30T00:00:00"/>
    <n v="2025"/>
    <s v="2024-2025"/>
    <x v="0"/>
    <s v="Dandenong"/>
    <s v="Victoria"/>
    <x v="4"/>
    <n v="3175"/>
    <s v="Australia"/>
    <s v="Fatima Saleh"/>
    <x v="1"/>
    <s v="Iluka Langton"/>
    <n v="559"/>
  </r>
  <r>
    <d v="2025-01-05T00:00:00"/>
    <n v="2025"/>
    <s v="2024-2025"/>
    <x v="0"/>
    <s v="Dural"/>
    <s v="New South Wales"/>
    <x v="1"/>
    <n v="2158"/>
    <s v="Australia"/>
    <s v="Clementine Walsh"/>
    <x v="3"/>
    <s v="Ibrahim Khalil"/>
    <n v="174"/>
  </r>
  <r>
    <d v="2025-05-03T00:00:00"/>
    <n v="2025"/>
    <s v="2024-2025"/>
    <x v="0"/>
    <s v="Epping"/>
    <s v="Victoria"/>
    <x v="4"/>
    <n v="3076"/>
    <s v="Australia"/>
    <s v="Alistair Taylor"/>
    <x v="5"/>
    <s v="Marco Lombardi"/>
    <n v="795"/>
  </r>
  <r>
    <d v="2025-01-17T00:00:00"/>
    <n v="2025"/>
    <s v="2024-2025"/>
    <x v="0"/>
    <s v="Epping"/>
    <s v="Victoria"/>
    <x v="4"/>
    <n v="3076"/>
    <s v="Australia"/>
    <s v="Alistair Taylor"/>
    <x v="0"/>
    <s v="Caterina Russo"/>
    <n v="473"/>
  </r>
  <r>
    <d v="2024-10-14T00:00:00"/>
    <n v="2025"/>
    <s v="2024-2025"/>
    <x v="0"/>
    <s v="Epsom"/>
    <s v="Victoria"/>
    <x v="4"/>
    <n v="3551"/>
    <s v="Australia"/>
    <s v="Lucas Le"/>
    <x v="6"/>
    <s v="Lani To’o"/>
    <n v="743"/>
  </r>
  <r>
    <d v="2024-11-11T00:00:00"/>
    <n v="2025"/>
    <s v="2024-2025"/>
    <x v="0"/>
    <s v="Glenorchy"/>
    <s v="Tasmania"/>
    <x v="5"/>
    <n v="7010"/>
    <s v="Australia"/>
    <s v="Veer Malhotra"/>
    <x v="0"/>
    <s v="Caterina Russo"/>
    <n v="189"/>
  </r>
  <r>
    <d v="2024-10-02T00:00:00"/>
    <n v="2025"/>
    <s v="2024-2025"/>
    <x v="0"/>
    <s v="Indooroopilly"/>
    <s v="Queensland"/>
    <x v="3"/>
    <n v="4068"/>
    <s v="Australia"/>
    <s v="Giannis Katsaros"/>
    <x v="1"/>
    <s v="Iluka Langton"/>
    <n v="411"/>
  </r>
  <r>
    <d v="2024-11-26T00:00:00"/>
    <n v="2025"/>
    <s v="2024-2025"/>
    <x v="0"/>
    <s v="Lismore"/>
    <s v="New South Wales"/>
    <x v="1"/>
    <n v="2480"/>
    <s v="Australia"/>
    <s v="Waru Saunders"/>
    <x v="1"/>
    <s v="Iluka Langton"/>
    <n v="394"/>
  </r>
  <r>
    <d v="2024-12-09T00:00:00"/>
    <n v="2025"/>
    <s v="2024-2025"/>
    <x v="0"/>
    <s v="Lithgow"/>
    <s v="New South Wales"/>
    <x v="1"/>
    <n v="2790"/>
    <s v="Australia"/>
    <s v="Jedda Kramer"/>
    <x v="1"/>
    <s v="Iluka Langton"/>
    <n v="366"/>
  </r>
  <r>
    <d v="2024-01-27T00:00:00"/>
    <n v="2024"/>
    <s v="2023-2024"/>
    <x v="0"/>
    <s v="Mascot"/>
    <s v="New South Wales"/>
    <x v="1"/>
    <n v="2020"/>
    <s v="Australia"/>
    <s v="Moana Tui"/>
    <x v="5"/>
    <s v="Marco Lombardi"/>
    <n v="722"/>
  </r>
  <r>
    <d v="2024-10-04T00:00:00"/>
    <n v="2025"/>
    <s v="2024-2025"/>
    <x v="1"/>
    <s v="Mindarie"/>
    <s v="Western Australia"/>
    <x v="0"/>
    <n v="6030"/>
    <s v="Australia"/>
    <s v="Dragan Novak"/>
    <x v="3"/>
    <s v="Ibrahim Khalil"/>
    <n v="598"/>
  </r>
  <r>
    <d v="2024-10-22T00:00:00"/>
    <n v="2025"/>
    <s v="2024-2025"/>
    <x v="1"/>
    <s v="Mindarie"/>
    <s v="Western Australia"/>
    <x v="0"/>
    <n v="6030"/>
    <s v="Australia"/>
    <s v="Dragan Novak"/>
    <x v="3"/>
    <s v="Ibrahim Khalil"/>
    <n v="700"/>
  </r>
  <r>
    <d v="2024-08-01T00:00:00"/>
    <n v="2025"/>
    <s v="2024-2025"/>
    <x v="0"/>
    <s v="Mt Isa"/>
    <s v="Queensland"/>
    <x v="3"/>
    <n v="4825"/>
    <s v="Australia"/>
    <s v="Tiffany Tan"/>
    <x v="7"/>
    <s v="Selam Tesfaye"/>
    <n v="197"/>
  </r>
  <r>
    <d v="2024-08-25T00:00:00"/>
    <n v="2025"/>
    <s v="2024-2025"/>
    <x v="0"/>
    <s v="Noarlunga"/>
    <s v="South Australia"/>
    <x v="6"/>
    <n v="5168"/>
    <s v="Australia"/>
    <s v="Mustafa Ali"/>
    <x v="3"/>
    <s v="Ibrahim Khalil"/>
    <n v="608"/>
  </r>
  <r>
    <d v="2024-05-23T00:00:00"/>
    <n v="2024"/>
    <s v="2023-2024"/>
    <x v="0"/>
    <s v="Orange"/>
    <s v="New South Wales"/>
    <x v="1"/>
    <n v="2800"/>
    <s v="Australia"/>
    <s v="Jedda Kramer"/>
    <x v="5"/>
    <s v="Marco Lombardi"/>
    <n v="277"/>
  </r>
  <r>
    <d v="2024-06-17T00:00:00"/>
    <n v="2024"/>
    <s v="2023-2024"/>
    <x v="0"/>
    <s v="Sunbury"/>
    <s v="Victoria"/>
    <x v="4"/>
    <n v="3429"/>
    <s v="Australia"/>
    <s v="Lucas Le"/>
    <x v="3"/>
    <s v="Ibrahim Khalil"/>
    <n v="232"/>
  </r>
  <r>
    <d v="2025-11-14T00:00:00"/>
    <n v="2026"/>
    <s v="2025-2026"/>
    <x v="0"/>
    <s v="Toombul"/>
    <s v="Queensland"/>
    <x v="3"/>
    <n v="4012"/>
    <s v="Australia"/>
    <s v="Giannis Katsaros"/>
    <x v="3"/>
    <s v="Ibrahim Khalil"/>
    <n v="36"/>
  </r>
  <r>
    <d v="2025-05-02T00:00:00"/>
    <n v="2025"/>
    <s v="2024-2025"/>
    <x v="0"/>
    <s v="Ulladulla"/>
    <s v="New South Wales"/>
    <x v="1"/>
    <n v="2539"/>
    <s v="Australia"/>
    <s v="Anika Villanueva"/>
    <x v="4"/>
    <s v="Amara Okafor"/>
    <n v="65"/>
  </r>
  <r>
    <d v="2024-03-19T00:00:00"/>
    <n v="2024"/>
    <s v="2023-2024"/>
    <x v="1"/>
    <s v="Wagga Wagga"/>
    <s v="New South Wales"/>
    <x v="1"/>
    <n v="2650"/>
    <s v="Australia"/>
    <s v="Jedda Kramer"/>
    <x v="4"/>
    <s v="Amara Okafor"/>
    <n v="338"/>
  </r>
  <r>
    <d v="2024-05-08T00:00:00"/>
    <n v="2024"/>
    <s v="2023-2024"/>
    <x v="0"/>
    <s v="Thornleigh"/>
    <s v="New South Wales"/>
    <x v="1"/>
    <n v="2120"/>
    <s v="Australia"/>
    <s v="Clementine Walsh"/>
    <x v="6"/>
    <s v="Lani To’o"/>
    <n v="439"/>
  </r>
  <r>
    <d v="2024-07-16T00:00:00"/>
    <n v="2025"/>
    <s v="2024-2025"/>
    <x v="0"/>
    <s v="Bendigo"/>
    <s v="Victoria"/>
    <x v="4"/>
    <n v="3550"/>
    <s v="Australia"/>
    <s v="Lucas Le"/>
    <x v="3"/>
    <s v="Ibrahim Khalil"/>
    <n v="221"/>
  </r>
  <r>
    <d v="2025-11-02T00:00:00"/>
    <n v="2026"/>
    <s v="2025-2026"/>
    <x v="0"/>
    <s v="Bussleton"/>
    <s v="Western Australia"/>
    <x v="0"/>
    <n v="6280"/>
    <s v="Australia"/>
    <s v="Phoebe Murphy"/>
    <x v="1"/>
    <s v="Iluka Langton"/>
    <n v="420"/>
  </r>
  <r>
    <d v="2025-04-22T00:00:00"/>
    <n v="2025"/>
    <s v="2024-2025"/>
    <x v="0"/>
    <s v="Collingwood"/>
    <s v="Victoria"/>
    <x v="4"/>
    <n v="3066"/>
    <s v="Australia"/>
    <s v="Alistair Taylor"/>
    <x v="0"/>
    <s v="Caterina Russo"/>
    <n v="252"/>
  </r>
  <r>
    <d v="2024-01-12T00:00:00"/>
    <n v="2024"/>
    <s v="2023-2024"/>
    <x v="0"/>
    <s v="Dubbo"/>
    <s v="New South Wales"/>
    <x v="1"/>
    <n v="2830"/>
    <s v="Australia"/>
    <s v="Jedda Kramer"/>
    <x v="0"/>
    <s v="Caterina Russo"/>
    <n v="637"/>
  </r>
  <r>
    <d v="2024-02-16T00:00:00"/>
    <n v="2024"/>
    <s v="2023-2024"/>
    <x v="0"/>
    <s v="Indooroopilly"/>
    <s v="Queensland"/>
    <x v="3"/>
    <n v="4068"/>
    <s v="Australia"/>
    <s v="Giannis Katsaros"/>
    <x v="3"/>
    <s v="Ibrahim Khalil"/>
    <n v="124"/>
  </r>
  <r>
    <d v="2024-10-03T00:00:00"/>
    <n v="2025"/>
    <s v="2024-2025"/>
    <x v="0"/>
    <s v="Mildura"/>
    <s v="Victoria"/>
    <x v="4"/>
    <n v="3500"/>
    <s v="Australia"/>
    <s v="Lucas Le"/>
    <x v="0"/>
    <s v="Caterina Russo"/>
    <n v="741"/>
  </r>
  <r>
    <d v="2025-08-27T00:00:00"/>
    <n v="2026"/>
    <s v="2025-2026"/>
    <x v="0"/>
    <s v="Nunawading"/>
    <s v="Victoria"/>
    <x v="4"/>
    <n v="3131"/>
    <s v="Australia"/>
    <s v="Fatima Saleh"/>
    <x v="3"/>
    <s v="Ibrahim Khalil"/>
    <n v="358"/>
  </r>
  <r>
    <d v="2025-12-29T00:00:00"/>
    <n v="2026"/>
    <s v="2025-2026"/>
    <x v="0"/>
    <s v="Rydalmere"/>
    <s v="New South Wales"/>
    <x v="1"/>
    <n v="2116"/>
    <s v="Australia"/>
    <s v="Clementine Walsh"/>
    <x v="1"/>
    <s v="Iluka Langton"/>
    <n v="492"/>
  </r>
  <r>
    <d v="2024-10-19T00:00:00"/>
    <n v="2025"/>
    <s v="2024-2025"/>
    <x v="0"/>
    <s v="Seaford"/>
    <s v="South Australia"/>
    <x v="6"/>
    <n v="5169"/>
    <s v="Australia"/>
    <s v="Mustafa Ali"/>
    <x v="3"/>
    <s v="Ibrahim Khalil"/>
    <n v="726"/>
  </r>
  <r>
    <d v="2025-08-23T00:00:00"/>
    <n v="2026"/>
    <s v="2025-2026"/>
    <x v="0"/>
    <s v="Warrnambool"/>
    <s v="Victoria"/>
    <x v="4"/>
    <n v="3280"/>
    <s v="Australia"/>
    <s v="Lucas Le"/>
    <x v="1"/>
    <s v="Iluka Langton"/>
    <n v="92"/>
  </r>
  <r>
    <d v="2025-12-04T00:00:00"/>
    <n v="2026"/>
    <s v="2025-2026"/>
    <x v="0"/>
    <s v="Altona"/>
    <s v="Victoria"/>
    <x v="4"/>
    <n v="3018"/>
    <s v="Australia"/>
    <s v="Alistair Taylor"/>
    <x v="3"/>
    <s v="Ibrahim Khalil"/>
    <n v="264"/>
  </r>
  <r>
    <d v="2025-03-10T00:00:00"/>
    <n v="2025"/>
    <s v="2024-2025"/>
    <x v="0"/>
    <s v="Maroochydore"/>
    <s v="Queensland"/>
    <x v="3"/>
    <n v="4558"/>
    <s v="Australia"/>
    <s v="Viliame Mata"/>
    <x v="1"/>
    <s v="Iluka Langton"/>
    <n v="550"/>
  </r>
  <r>
    <d v="2025-05-04T00:00:00"/>
    <n v="2025"/>
    <s v="2024-2025"/>
    <x v="0"/>
    <s v="Chadstone"/>
    <s v="Victoria"/>
    <x v="4"/>
    <n v="3148"/>
    <s v="Australia"/>
    <s v="Fatima Saleh"/>
    <x v="0"/>
    <s v="Caterina Russo"/>
    <n v="283"/>
  </r>
  <r>
    <d v="2024-11-03T00:00:00"/>
    <n v="2025"/>
    <s v="2024-2025"/>
    <x v="1"/>
    <s v="Epsom"/>
    <s v="Victoria"/>
    <x v="4"/>
    <n v="3551"/>
    <s v="Australia"/>
    <s v="Lucas Le"/>
    <x v="1"/>
    <s v="Iluka Langton"/>
    <n v="418"/>
  </r>
  <r>
    <d v="2024-02-11T00:00:00"/>
    <n v="2024"/>
    <s v="2023-2024"/>
    <x v="0"/>
    <s v="Sunbury"/>
    <s v="Victoria"/>
    <x v="4"/>
    <n v="3429"/>
    <s v="Australia"/>
    <s v="Lucas Le"/>
    <x v="3"/>
    <s v="Ibrahim Khalil"/>
    <n v="384"/>
  </r>
  <r>
    <d v="2025-05-12T00:00:00"/>
    <n v="2025"/>
    <s v="2024-2025"/>
    <x v="1"/>
    <s v="Wagga Wagga"/>
    <s v="New South Wales"/>
    <x v="1"/>
    <n v="2650"/>
    <s v="Australia"/>
    <s v="Jedda Kramer"/>
    <x v="1"/>
    <s v="Iluka Langton"/>
    <n v="566"/>
  </r>
  <r>
    <d v="2024-06-21T00:00:00"/>
    <n v="2024"/>
    <s v="2023-2024"/>
    <x v="0"/>
    <s v="Mascot"/>
    <s v="New South Wales"/>
    <x v="1"/>
    <n v="2020"/>
    <s v="Australia"/>
    <s v="Moana Tui"/>
    <x v="8"/>
    <s v="Anastasia Vlahos"/>
    <n v="310"/>
  </r>
  <r>
    <d v="2025-01-27T00:00:00"/>
    <n v="2025"/>
    <s v="2024-2025"/>
    <x v="0"/>
    <s v="Orange"/>
    <s v="New South Wales"/>
    <x v="1"/>
    <n v="2800"/>
    <s v="Australia"/>
    <s v="Jedda Kramer"/>
    <x v="6"/>
    <s v="Lani To’o"/>
    <n v="314"/>
  </r>
  <r>
    <d v="2025-02-06T00:00:00"/>
    <n v="2025"/>
    <s v="2024-2025"/>
    <x v="0"/>
    <s v="Chadstone"/>
    <s v="Victoria"/>
    <x v="4"/>
    <n v="3148"/>
    <s v="Australia"/>
    <s v="Fatima Saleh"/>
    <x v="1"/>
    <s v="Iluka Langton"/>
    <n v="63"/>
  </r>
  <r>
    <d v="2025-10-24T00:00:00"/>
    <n v="2026"/>
    <s v="2025-2026"/>
    <x v="0"/>
    <s v="Noarlunga"/>
    <s v="South Australia"/>
    <x v="6"/>
    <n v="5168"/>
    <s v="Australia"/>
    <s v="Mustafa Ali"/>
    <x v="5"/>
    <s v="Marco Lombardi"/>
    <n v="637"/>
  </r>
  <r>
    <d v="2025-09-02T00:00:00"/>
    <n v="2026"/>
    <s v="2025-2026"/>
    <x v="0"/>
    <s v="Penrith"/>
    <s v="New South Wales"/>
    <x v="1"/>
    <n v="2750"/>
    <s v="Australia"/>
    <s v="Jedda Kramer"/>
    <x v="2"/>
    <s v="Zanele Mbeki"/>
    <n v="432"/>
  </r>
  <r>
    <d v="2024-01-27T00:00:00"/>
    <n v="2024"/>
    <s v="2023-2024"/>
    <x v="0"/>
    <s v="Airlie Beach"/>
    <s v="Queensland"/>
    <x v="3"/>
    <n v="4802"/>
    <s v="Australia"/>
    <s v="Tiffany Tan"/>
    <x v="4"/>
    <s v="Amara Okafor"/>
    <n v="124"/>
  </r>
  <r>
    <d v="2024-08-02T00:00:00"/>
    <n v="2025"/>
    <s v="2024-2025"/>
    <x v="0"/>
    <s v="Albany"/>
    <s v="Western Australia"/>
    <x v="0"/>
    <n v="6330"/>
    <s v="Australia"/>
    <s v="Phoebe Murphy"/>
    <x v="3"/>
    <s v="Ibrahim Khalil"/>
    <n v="403"/>
  </r>
  <r>
    <d v="2024-10-19T00:00:00"/>
    <n v="2025"/>
    <s v="2024-2025"/>
    <x v="0"/>
    <s v="Ballarat"/>
    <s v="Victoria"/>
    <x v="4"/>
    <n v="3353"/>
    <s v="Australia"/>
    <s v="Lucas Le"/>
    <x v="3"/>
    <s v="Ibrahim Khalil"/>
    <n v="352"/>
  </r>
  <r>
    <d v="2025-10-11T00:00:00"/>
    <n v="2026"/>
    <s v="2025-2026"/>
    <x v="0"/>
    <s v="Burleigh Waters"/>
    <s v="Queensland"/>
    <x v="3"/>
    <n v="4220"/>
    <s v="Australia"/>
    <s v="Kavindi Perera"/>
    <x v="4"/>
    <s v="Amara Okafor"/>
    <n v="748"/>
  </r>
  <r>
    <d v="2025-02-23T00:00:00"/>
    <n v="2025"/>
    <s v="2024-2025"/>
    <x v="0"/>
    <s v="Burnie"/>
    <s v="Tasmania"/>
    <x v="5"/>
    <n v="7320"/>
    <s v="Australia"/>
    <s v="Veer Malhotra"/>
    <x v="1"/>
    <s v="Iluka Langton"/>
    <n v="627"/>
  </r>
  <r>
    <d v="2024-10-05T00:00:00"/>
    <n v="2025"/>
    <s v="2024-2025"/>
    <x v="0"/>
    <s v="Cairns"/>
    <s v="Queensland"/>
    <x v="3"/>
    <n v="4870"/>
    <s v="Australia"/>
    <s v="Tiffany Tan"/>
    <x v="0"/>
    <s v="Caterina Russo"/>
    <n v="769"/>
  </r>
  <r>
    <d v="2025-10-16T00:00:00"/>
    <n v="2026"/>
    <s v="2025-2026"/>
    <x v="0"/>
    <s v="Campbelltown"/>
    <s v="New South Wales"/>
    <x v="1"/>
    <n v="2560"/>
    <s v="Australia"/>
    <s v="Anika Villanueva"/>
    <x v="0"/>
    <s v="Caterina Russo"/>
    <n v="574"/>
  </r>
  <r>
    <d v="2024-12-08T00:00:00"/>
    <n v="2025"/>
    <s v="2024-2025"/>
    <x v="0"/>
    <s v="Chadstone"/>
    <s v="Victoria"/>
    <x v="4"/>
    <n v="3148"/>
    <s v="Australia"/>
    <s v="Fatima Saleh"/>
    <x v="0"/>
    <s v="Caterina Russo"/>
    <n v="379"/>
  </r>
  <r>
    <d v="2024-08-27T00:00:00"/>
    <n v="2025"/>
    <s v="2024-2025"/>
    <x v="0"/>
    <s v="Chatswood"/>
    <s v="New South Wales"/>
    <x v="1"/>
    <n v="2067"/>
    <s v="Australia"/>
    <s v="Moana Tui"/>
    <x v="3"/>
    <s v="Ibrahim Khalil"/>
    <n v="744"/>
  </r>
  <r>
    <d v="2024-10-27T00:00:00"/>
    <n v="2025"/>
    <s v="2024-2025"/>
    <x v="1"/>
    <s v="Cranbourne"/>
    <s v="Victoria"/>
    <x v="4"/>
    <n v="3977"/>
    <s v="Australia"/>
    <s v="Emre Yilmaz"/>
    <x v="2"/>
    <s v="Zanele Mbeki"/>
    <n v="353"/>
  </r>
  <r>
    <d v="2025-12-10T00:00:00"/>
    <n v="2026"/>
    <s v="2025-2026"/>
    <x v="0"/>
    <s v="Dubbo"/>
    <s v="New South Wales"/>
    <x v="1"/>
    <n v="2830"/>
    <s v="Australia"/>
    <s v="Jedda Kramer"/>
    <x v="9"/>
    <s v="Emmanuel Tutu"/>
    <n v="479"/>
  </r>
  <r>
    <d v="2024-09-11T00:00:00"/>
    <n v="2025"/>
    <s v="2024-2025"/>
    <x v="0"/>
    <s v="Dubbo"/>
    <s v="New South Wales"/>
    <x v="1"/>
    <n v="2830"/>
    <s v="Australia"/>
    <s v="Jedda Kramer"/>
    <x v="1"/>
    <s v="Iluka Langton"/>
    <n v="656"/>
  </r>
  <r>
    <d v="2025-07-19T00:00:00"/>
    <n v="2026"/>
    <s v="2025-2026"/>
    <x v="0"/>
    <s v="Dubbo"/>
    <s v="New South Wales"/>
    <x v="1"/>
    <n v="2830"/>
    <s v="Australia"/>
    <s v="Jedda Kramer"/>
    <x v="1"/>
    <s v="Iluka Langton"/>
    <n v="584"/>
  </r>
  <r>
    <d v="2024-12-16T00:00:00"/>
    <n v="2025"/>
    <s v="2024-2025"/>
    <x v="1"/>
    <s v="Epsom"/>
    <s v="Victoria"/>
    <x v="4"/>
    <n v="3551"/>
    <s v="Australia"/>
    <s v="Lucas Le"/>
    <x v="5"/>
    <s v="Marco Lombardi"/>
    <n v="395"/>
  </r>
  <r>
    <d v="2024-11-24T00:00:00"/>
    <n v="2025"/>
    <s v="2024-2025"/>
    <x v="0"/>
    <s v="Gympie"/>
    <s v="Queensland"/>
    <x v="3"/>
    <n v="4570"/>
    <s v="Australia"/>
    <s v="Viliame Mata"/>
    <x v="3"/>
    <s v="Ibrahim Khalil"/>
    <n v="548"/>
  </r>
  <r>
    <d v="2024-06-26T00:00:00"/>
    <n v="2024"/>
    <s v="2023-2024"/>
    <x v="0"/>
    <s v="Mackay"/>
    <s v="Queensland"/>
    <x v="3"/>
    <n v="4740"/>
    <s v="Australia"/>
    <s v="Harrison Quinn"/>
    <x v="3"/>
    <s v="Ibrahim Khalil"/>
    <n v="724"/>
  </r>
  <r>
    <d v="2025-06-21T00:00:00"/>
    <n v="2025"/>
    <s v="2024-2025"/>
    <x v="0"/>
    <s v="Narrabeen"/>
    <s v="New South Wales"/>
    <x v="1"/>
    <n v="2101"/>
    <s v="Australia"/>
    <s v="Clementine Walsh"/>
    <x v="4"/>
    <s v="Amara Okafor"/>
    <n v="686"/>
  </r>
  <r>
    <d v="2025-12-04T00:00:00"/>
    <n v="2026"/>
    <s v="2025-2026"/>
    <x v="0"/>
    <s v="Narrabeen"/>
    <s v="New South Wales"/>
    <x v="1"/>
    <n v="2101"/>
    <s v="Australia"/>
    <s v="Clementine Walsh"/>
    <x v="5"/>
    <s v="Marco Lombardi"/>
    <n v="371"/>
  </r>
  <r>
    <d v="2024-03-13T00:00:00"/>
    <n v="2024"/>
    <s v="2023-2024"/>
    <x v="0"/>
    <s v="Noosaville"/>
    <s v="Queensland"/>
    <x v="3"/>
    <n v="4566"/>
    <s v="Australia"/>
    <s v="Viliame Mata"/>
    <x v="2"/>
    <s v="Zanele Mbeki"/>
    <n v="177"/>
  </r>
  <r>
    <d v="2024-01-10T00:00:00"/>
    <n v="2024"/>
    <s v="2023-2024"/>
    <x v="0"/>
    <s v="Ringwood"/>
    <s v="Victoria"/>
    <x v="4"/>
    <n v="3134"/>
    <s v="Australia"/>
    <s v="Fatima Saleh"/>
    <x v="4"/>
    <s v="Amara Okafor"/>
    <n v="281"/>
  </r>
  <r>
    <d v="2025-07-05T00:00:00"/>
    <n v="2026"/>
    <s v="2025-2026"/>
    <x v="0"/>
    <s v="Rydalmere"/>
    <s v="New South Wales"/>
    <x v="1"/>
    <n v="2116"/>
    <s v="Australia"/>
    <s v="Clementine Walsh"/>
    <x v="3"/>
    <s v="Ibrahim Khalil"/>
    <n v="214"/>
  </r>
  <r>
    <d v="2024-02-27T00:00:00"/>
    <n v="2024"/>
    <s v="2023-2024"/>
    <x v="0"/>
    <s v="Rydalmere"/>
    <s v="New South Wales"/>
    <x v="1"/>
    <n v="2116"/>
    <s v="Australia"/>
    <s v="Clementine Walsh"/>
    <x v="4"/>
    <s v="Amara Okafor"/>
    <n v="179"/>
  </r>
  <r>
    <d v="2025-10-22T00:00:00"/>
    <n v="2026"/>
    <s v="2025-2026"/>
    <x v="0"/>
    <s v="Scoresby"/>
    <s v="Victoria"/>
    <x v="4"/>
    <n v="3179"/>
    <s v="Australia"/>
    <s v="Fatima Saleh"/>
    <x v="4"/>
    <s v="Amara Okafor"/>
    <n v="338"/>
  </r>
  <r>
    <d v="2025-08-02T00:00:00"/>
    <n v="2026"/>
    <s v="2025-2026"/>
    <x v="0"/>
    <s v="Shepparton"/>
    <s v="Victoria"/>
    <x v="4"/>
    <n v="3630"/>
    <s v="Australia"/>
    <s v="Emre Yilmaz"/>
    <x v="9"/>
    <s v="Emmanuel Tutu"/>
    <n v="721"/>
  </r>
  <r>
    <d v="2024-09-01T00:00:00"/>
    <n v="2025"/>
    <s v="2024-2025"/>
    <x v="0"/>
    <s v="Stafford"/>
    <s v="Queensland"/>
    <x v="3"/>
    <n v="4053"/>
    <s v="Australia"/>
    <s v="Giannis Katsaros"/>
    <x v="1"/>
    <s v="Iluka Langton"/>
    <n v="138"/>
  </r>
  <r>
    <d v="2025-06-14T00:00:00"/>
    <n v="2025"/>
    <s v="2024-2025"/>
    <x v="0"/>
    <s v="Underwood"/>
    <s v="Queensland"/>
    <x v="3"/>
    <n v="4119"/>
    <s v="Australia"/>
    <s v="Giannis Katsaros"/>
    <x v="4"/>
    <s v="Amara Okafor"/>
    <n v="260"/>
  </r>
  <r>
    <d v="2025-04-16T00:00:00"/>
    <n v="2025"/>
    <s v="2024-2025"/>
    <x v="0"/>
    <s v="Werribee"/>
    <s v="Victoria"/>
    <x v="4"/>
    <n v="3030"/>
    <s v="Australia"/>
    <s v="Alistair Taylor"/>
    <x v="2"/>
    <s v="Zanele Mbeki"/>
    <n v="669"/>
  </r>
  <r>
    <d v="2025-10-19T00:00:00"/>
    <n v="2026"/>
    <s v="2025-2026"/>
    <x v="0"/>
    <s v="Yeppoon"/>
    <s v="Queensland"/>
    <x v="3"/>
    <n v="4703"/>
    <s v="Australia"/>
    <s v="Harrison Quinn"/>
    <x v="3"/>
    <s v="Ibrahim Khalil"/>
    <n v="88"/>
  </r>
  <r>
    <d v="2024-04-28T00:00:00"/>
    <n v="2024"/>
    <s v="2023-2024"/>
    <x v="0"/>
    <s v="Epsom"/>
    <s v="Victoria"/>
    <x v="4"/>
    <n v="3551"/>
    <s v="Australia"/>
    <s v="Lucas Le"/>
    <x v="1"/>
    <s v="Iluka Langton"/>
    <n v="554"/>
  </r>
  <r>
    <d v="2025-10-13T00:00:00"/>
    <n v="2026"/>
    <s v="2025-2026"/>
    <x v="0"/>
    <s v="Epping"/>
    <s v="Victoria"/>
    <x v="4"/>
    <n v="3076"/>
    <s v="Australia"/>
    <s v="Alistair Taylor"/>
    <x v="2"/>
    <s v="Zanele Mbeki"/>
    <n v="502"/>
  </r>
  <r>
    <d v="2025-11-25T00:00:00"/>
    <n v="2026"/>
    <s v="2025-2026"/>
    <x v="0"/>
    <s v="Bathurst"/>
    <s v="New South Wales"/>
    <x v="1"/>
    <n v="2795"/>
    <s v="Australia"/>
    <s v="Jedda Kramer"/>
    <x v="0"/>
    <s v="Caterina Russo"/>
    <n v="32"/>
  </r>
  <r>
    <d v="2025-10-10T00:00:00"/>
    <n v="2026"/>
    <s v="2025-2026"/>
    <x v="1"/>
    <s v="Epsom"/>
    <s v="Victoria"/>
    <x v="4"/>
    <n v="3551"/>
    <s v="Australia"/>
    <s v="Lucas Le"/>
    <x v="0"/>
    <s v="Caterina Russo"/>
    <n v="600"/>
  </r>
  <r>
    <d v="2024-01-26T00:00:00"/>
    <n v="2024"/>
    <s v="2023-2024"/>
    <x v="0"/>
    <s v="Narrabeen"/>
    <s v="New South Wales"/>
    <x v="1"/>
    <n v="2101"/>
    <s v="Australia"/>
    <s v="Clementine Walsh"/>
    <x v="6"/>
    <s v="Lani To’o"/>
    <n v="29"/>
  </r>
  <r>
    <d v="2025-03-13T00:00:00"/>
    <n v="2025"/>
    <s v="2024-2025"/>
    <x v="1"/>
    <s v="Belconnen"/>
    <s v="Australian Capital Territory"/>
    <x v="2"/>
    <n v="2617"/>
    <s v="Australia"/>
    <s v="Anika Villanueva"/>
    <x v="1"/>
    <s v="Iluka Langton"/>
    <n v="775"/>
  </r>
  <r>
    <d v="2024-09-04T00:00:00"/>
    <n v="2025"/>
    <s v="2024-2025"/>
    <x v="0"/>
    <s v="Albany"/>
    <s v="Western Australia"/>
    <x v="0"/>
    <n v="6330"/>
    <s v="Australia"/>
    <s v="Phoebe Murphy"/>
    <x v="5"/>
    <s v="Marco Lombardi"/>
    <n v="703"/>
  </r>
  <r>
    <d v="2024-05-30T00:00:00"/>
    <n v="2024"/>
    <s v="2023-2024"/>
    <x v="0"/>
    <s v="Noarlunga"/>
    <s v="South Australia"/>
    <x v="6"/>
    <n v="5168"/>
    <s v="Australia"/>
    <s v="Mustafa Ali"/>
    <x v="0"/>
    <s v="Caterina Russo"/>
    <n v="40"/>
  </r>
  <r>
    <d v="2025-03-23T00:00:00"/>
    <n v="2025"/>
    <s v="2024-2025"/>
    <x v="0"/>
    <s v="Prospect"/>
    <s v="South Australia"/>
    <x v="6"/>
    <n v="5082"/>
    <s v="Australia"/>
    <s v="Mustafa Ali"/>
    <x v="0"/>
    <s v="Caterina Russo"/>
    <n v="193"/>
  </r>
  <r>
    <d v="2025-08-20T00:00:00"/>
    <n v="2026"/>
    <s v="2025-2026"/>
    <x v="0"/>
    <s v="Epsom"/>
    <s v="Victoria"/>
    <x v="4"/>
    <n v="3551"/>
    <s v="Australia"/>
    <s v="Lucas Le"/>
    <x v="1"/>
    <s v="Iluka Langton"/>
    <n v="467"/>
  </r>
  <r>
    <d v="2024-01-13T00:00:00"/>
    <n v="2024"/>
    <s v="2023-2024"/>
    <x v="0"/>
    <s v="Castle Hill"/>
    <s v="New South Wales"/>
    <x v="1"/>
    <n v="2154"/>
    <s v="Australia"/>
    <s v="Clementine Walsh"/>
    <x v="3"/>
    <s v="Ibrahim Khalil"/>
    <n v="185"/>
  </r>
  <r>
    <d v="2025-10-18T00:00:00"/>
    <n v="2026"/>
    <s v="2025-2026"/>
    <x v="0"/>
    <s v="Stafford"/>
    <s v="Queensland"/>
    <x v="3"/>
    <n v="4053"/>
    <s v="Australia"/>
    <s v="Giannis Katsaros"/>
    <x v="7"/>
    <s v="Selam Tesfaye"/>
    <n v="360"/>
  </r>
  <r>
    <d v="2025-11-06T00:00:00"/>
    <n v="2026"/>
    <s v="2025-2026"/>
    <x v="0"/>
    <s v="Altona"/>
    <s v="Victoria"/>
    <x v="4"/>
    <n v="3018"/>
    <s v="Australia"/>
    <s v="Alistair Taylor"/>
    <x v="3"/>
    <s v="Ibrahim Khalil"/>
    <n v="685"/>
  </r>
  <r>
    <d v="2024-09-01T00:00:00"/>
    <n v="2025"/>
    <s v="2024-2025"/>
    <x v="0"/>
    <s v="Joondalup"/>
    <s v="Western Australia"/>
    <x v="0"/>
    <n v="6027"/>
    <s v="Australia"/>
    <s v="Dragan Novak"/>
    <x v="7"/>
    <s v="Selam Tesfaye"/>
    <n v="284"/>
  </r>
  <r>
    <d v="2024-03-09T00:00:00"/>
    <n v="2024"/>
    <s v="2023-2024"/>
    <x v="1"/>
    <s v="Chatswood"/>
    <s v="New South Wales"/>
    <x v="1"/>
    <n v="2067"/>
    <s v="Australia"/>
    <s v="Moana Tui"/>
    <x v="1"/>
    <s v="Iluka Langton"/>
    <n v="381"/>
  </r>
  <r>
    <d v="2025-02-28T00:00:00"/>
    <n v="2025"/>
    <s v="2024-2025"/>
    <x v="0"/>
    <s v="Lismore"/>
    <s v="New South Wales"/>
    <x v="1"/>
    <n v="2480"/>
    <s v="Australia"/>
    <s v="Waru Saunders"/>
    <x v="7"/>
    <s v="Selam Tesfaye"/>
    <n v="693"/>
  </r>
  <r>
    <d v="2025-06-18T00:00:00"/>
    <n v="2025"/>
    <s v="2024-2025"/>
    <x v="1"/>
    <s v="North Lakes"/>
    <s v="Queensland"/>
    <x v="3"/>
    <n v="4509"/>
    <s v="Australia"/>
    <s v="Kavindi Perera"/>
    <x v="8"/>
    <s v="Anastasia Vlahos"/>
    <n v="70"/>
  </r>
  <r>
    <d v="2025-05-05T00:00:00"/>
    <n v="2025"/>
    <s v="2024-2025"/>
    <x v="0"/>
    <s v="Nowra"/>
    <s v="New South Wales"/>
    <x v="1"/>
    <n v="2541"/>
    <s v="Australia"/>
    <s v="Anika Villanueva"/>
    <x v="8"/>
    <s v="Anastasia Vlahos"/>
    <n v="122"/>
  </r>
  <r>
    <d v="2025-10-25T00:00:00"/>
    <n v="2026"/>
    <s v="2025-2026"/>
    <x v="0"/>
    <s v="Berri"/>
    <s v="South Australia"/>
    <x v="6"/>
    <n v="5343"/>
    <s v="Australia"/>
    <s v="Marcus Zheng"/>
    <x v="6"/>
    <s v="Lani To’o"/>
    <n v="659"/>
  </r>
  <r>
    <d v="2025-03-14T00:00:00"/>
    <n v="2025"/>
    <s v="2024-2025"/>
    <x v="0"/>
    <s v="Castle Hill"/>
    <s v="New South Wales"/>
    <x v="1"/>
    <n v="2154"/>
    <s v="Australia"/>
    <s v="Clementine Walsh"/>
    <x v="1"/>
    <s v="Iluka Langton"/>
    <n v="241"/>
  </r>
  <r>
    <d v="2025-01-10T00:00:00"/>
    <n v="2025"/>
    <s v="2024-2025"/>
    <x v="0"/>
    <s v="Dandenong"/>
    <s v="Victoria"/>
    <x v="4"/>
    <n v="3175"/>
    <s v="Australia"/>
    <s v="Fatima Saleh"/>
    <x v="5"/>
    <s v="Marco Lombardi"/>
    <n v="535"/>
  </r>
  <r>
    <d v="2025-11-20T00:00:00"/>
    <n v="2026"/>
    <s v="2025-2026"/>
    <x v="0"/>
    <s v="Dubbo"/>
    <s v="New South Wales"/>
    <x v="1"/>
    <n v="2830"/>
    <s v="Australia"/>
    <s v="Jedda Kramer"/>
    <x v="2"/>
    <s v="Zanele Mbeki"/>
    <n v="733"/>
  </r>
  <r>
    <d v="2025-03-30T00:00:00"/>
    <n v="2025"/>
    <s v="2024-2025"/>
    <x v="0"/>
    <s v="Epping"/>
    <s v="Victoria"/>
    <x v="4"/>
    <n v="3076"/>
    <s v="Australia"/>
    <s v="Alistair Taylor"/>
    <x v="5"/>
    <s v="Marco Lombardi"/>
    <n v="525"/>
  </r>
  <r>
    <d v="2024-02-15T00:00:00"/>
    <n v="2024"/>
    <s v="2023-2024"/>
    <x v="0"/>
    <s v="Harrisdale"/>
    <s v="Western Australia"/>
    <x v="0"/>
    <n v="6112"/>
    <s v="Australia"/>
    <s v="Phoebe Murphy"/>
    <x v="5"/>
    <s v="Marco Lombardi"/>
    <n v="375"/>
  </r>
  <r>
    <d v="2025-01-23T00:00:00"/>
    <n v="2025"/>
    <s v="2024-2025"/>
    <x v="0"/>
    <s v="Narrabeen"/>
    <s v="New South Wales"/>
    <x v="1"/>
    <n v="2101"/>
    <s v="Australia"/>
    <s v="Clementine Walsh"/>
    <x v="3"/>
    <s v="Ibrahim Khalil"/>
    <n v="724"/>
  </r>
  <r>
    <d v="2025-01-30T00:00:00"/>
    <n v="2025"/>
    <s v="2024-2025"/>
    <x v="0"/>
    <s v="Albany"/>
    <s v="Western Australia"/>
    <x v="0"/>
    <n v="6330"/>
    <s v="Australia"/>
    <s v="Phoebe Murphy"/>
    <x v="4"/>
    <s v="Amara Okafor"/>
    <n v="329"/>
  </r>
  <r>
    <d v="2025-07-28T00:00:00"/>
    <n v="2026"/>
    <s v="2025-2026"/>
    <x v="0"/>
    <s v="Alexandria"/>
    <s v="New South Wales"/>
    <x v="1"/>
    <n v="2015"/>
    <s v="Australia"/>
    <s v="Moana Tui"/>
    <x v="0"/>
    <s v="Caterina Russo"/>
    <n v="462"/>
  </r>
  <r>
    <d v="2024-10-09T00:00:00"/>
    <n v="2025"/>
    <s v="2024-2025"/>
    <x v="0"/>
    <s v="Alexandria"/>
    <s v="New South Wales"/>
    <x v="1"/>
    <n v="2015"/>
    <s v="Australia"/>
    <s v="Moana Tui"/>
    <x v="4"/>
    <s v="Amara Okafor"/>
    <n v="251"/>
  </r>
  <r>
    <d v="2024-09-15T00:00:00"/>
    <n v="2025"/>
    <s v="2024-2025"/>
    <x v="0"/>
    <s v="Alexandria"/>
    <s v="New South Wales"/>
    <x v="1"/>
    <n v="2015"/>
    <s v="Australia"/>
    <s v="Moana Tui"/>
    <x v="5"/>
    <s v="Marco Lombardi"/>
    <n v="463"/>
  </r>
  <r>
    <d v="2025-11-21T00:00:00"/>
    <n v="2026"/>
    <s v="2025-2026"/>
    <x v="0"/>
    <s v="Armidale"/>
    <s v="New South Wales"/>
    <x v="1"/>
    <n v="2350"/>
    <s v="Australia"/>
    <s v="Waru Saunders"/>
    <x v="4"/>
    <s v="Amara Okafor"/>
    <n v="475"/>
  </r>
  <r>
    <d v="2025-01-11T00:00:00"/>
    <n v="2025"/>
    <s v="2024-2025"/>
    <x v="0"/>
    <s v="Ashfield"/>
    <s v="New South Wales"/>
    <x v="1"/>
    <n v="2131"/>
    <s v="Australia"/>
    <s v="Clementine Walsh"/>
    <x v="0"/>
    <s v="Caterina Russo"/>
    <n v="198"/>
  </r>
  <r>
    <d v="2024-03-02T00:00:00"/>
    <n v="2024"/>
    <s v="2023-2024"/>
    <x v="0"/>
    <s v="Ashfield"/>
    <s v="New South Wales"/>
    <x v="1"/>
    <n v="2131"/>
    <s v="Australia"/>
    <s v="Clementine Walsh"/>
    <x v="3"/>
    <s v="Ibrahim Khalil"/>
    <n v="207"/>
  </r>
  <r>
    <d v="2024-11-04T00:00:00"/>
    <n v="2025"/>
    <s v="2024-2025"/>
    <x v="0"/>
    <s v="Ashfield"/>
    <s v="New South Wales"/>
    <x v="1"/>
    <n v="2131"/>
    <s v="Australia"/>
    <s v="Clementine Walsh"/>
    <x v="1"/>
    <s v="Iluka Langton"/>
    <n v="289"/>
  </r>
  <r>
    <d v="2025-03-17T00:00:00"/>
    <n v="2025"/>
    <s v="2024-2025"/>
    <x v="0"/>
    <s v="Ashfield"/>
    <s v="New South Wales"/>
    <x v="1"/>
    <n v="2131"/>
    <s v="Australia"/>
    <s v="Clementine Walsh"/>
    <x v="4"/>
    <s v="Amara Okafor"/>
    <n v="741"/>
  </r>
  <r>
    <d v="2025-01-19T00:00:00"/>
    <n v="2025"/>
    <s v="2024-2025"/>
    <x v="0"/>
    <s v="Atherton"/>
    <s v="Queensland"/>
    <x v="3"/>
    <n v="4883"/>
    <s v="Australia"/>
    <s v="Tiffany Tan"/>
    <x v="1"/>
    <s v="Iluka Langton"/>
    <n v="426"/>
  </r>
  <r>
    <d v="2024-05-07T00:00:00"/>
    <n v="2024"/>
    <s v="2023-2024"/>
    <x v="0"/>
    <s v="Burleigh Waters"/>
    <s v="Queensland"/>
    <x v="3"/>
    <n v="4220"/>
    <s v="Australia"/>
    <s v="Kavindi Perera"/>
    <x v="2"/>
    <s v="Zanele Mbeki"/>
    <n v="579"/>
  </r>
  <r>
    <d v="2024-03-31T00:00:00"/>
    <n v="2024"/>
    <s v="2023-2024"/>
    <x v="0"/>
    <s v="Bussleton"/>
    <s v="Western Australia"/>
    <x v="0"/>
    <n v="6280"/>
    <s v="Australia"/>
    <s v="Phoebe Murphy"/>
    <x v="3"/>
    <s v="Ibrahim Khalil"/>
    <n v="468"/>
  </r>
  <r>
    <d v="2025-02-11T00:00:00"/>
    <n v="2025"/>
    <s v="2024-2025"/>
    <x v="0"/>
    <s v="Cairns"/>
    <s v="Queensland"/>
    <x v="3"/>
    <n v="4870"/>
    <s v="Australia"/>
    <s v="Tiffany Tan"/>
    <x v="6"/>
    <s v="Lani To’o"/>
    <n v="162"/>
  </r>
  <r>
    <d v="2025-08-12T00:00:00"/>
    <n v="2026"/>
    <s v="2025-2026"/>
    <x v="0"/>
    <s v="Caloundra"/>
    <s v="Queensland"/>
    <x v="3"/>
    <n v="4551"/>
    <s v="Australia"/>
    <s v="Viliame Mata"/>
    <x v="3"/>
    <s v="Ibrahim Khalil"/>
    <n v="491"/>
  </r>
  <r>
    <d v="2024-08-05T00:00:00"/>
    <n v="2025"/>
    <s v="2024-2025"/>
    <x v="0"/>
    <s v="Darwin"/>
    <s v="Northern Territory"/>
    <x v="7"/>
    <n v="800"/>
    <s v="Australia"/>
    <s v="Deepa Thapa"/>
    <x v="3"/>
    <s v="Ibrahim Khalil"/>
    <n v="468"/>
  </r>
  <r>
    <d v="2025-05-09T00:00:00"/>
    <n v="2025"/>
    <s v="2024-2025"/>
    <x v="0"/>
    <s v="Darwin"/>
    <s v="Northern Territory"/>
    <x v="7"/>
    <n v="800"/>
    <s v="Australia"/>
    <s v="Deepa Thapa"/>
    <x v="4"/>
    <s v="Amara Okafor"/>
    <n v="43"/>
  </r>
  <r>
    <d v="2025-10-28T00:00:00"/>
    <n v="2026"/>
    <s v="2025-2026"/>
    <x v="0"/>
    <s v="Dubbo"/>
    <s v="New South Wales"/>
    <x v="1"/>
    <n v="2830"/>
    <s v="Australia"/>
    <s v="Jedda Kramer"/>
    <x v="3"/>
    <s v="Ibrahim Khalil"/>
    <n v="393"/>
  </r>
  <r>
    <d v="2025-02-20T00:00:00"/>
    <n v="2025"/>
    <s v="2024-2025"/>
    <x v="0"/>
    <s v="Dural"/>
    <s v="New South Wales"/>
    <x v="1"/>
    <n v="2158"/>
    <s v="Australia"/>
    <s v="Clementine Walsh"/>
    <x v="3"/>
    <s v="Ibrahim Khalil"/>
    <n v="536"/>
  </r>
  <r>
    <d v="2024-11-15T00:00:00"/>
    <n v="2025"/>
    <s v="2024-2025"/>
    <x v="1"/>
    <s v="Epsom"/>
    <s v="Victoria"/>
    <x v="4"/>
    <n v="3551"/>
    <s v="Australia"/>
    <s v="Lucas Le"/>
    <x v="0"/>
    <s v="Caterina Russo"/>
    <n v="25"/>
  </r>
  <r>
    <d v="2025-10-05T00:00:00"/>
    <n v="2026"/>
    <s v="2025-2026"/>
    <x v="0"/>
    <s v="Frankston"/>
    <s v="Victoria"/>
    <x v="4"/>
    <n v="3199"/>
    <s v="Australia"/>
    <s v="Fatima Saleh"/>
    <x v="3"/>
    <s v="Ibrahim Khalil"/>
    <n v="623"/>
  </r>
  <r>
    <d v="2025-08-03T00:00:00"/>
    <n v="2026"/>
    <s v="2025-2026"/>
    <x v="0"/>
    <s v="Frankston"/>
    <s v="Victoria"/>
    <x v="4"/>
    <n v="3199"/>
    <s v="Australia"/>
    <s v="Fatima Saleh"/>
    <x v="4"/>
    <s v="Amara Okafor"/>
    <n v="99"/>
  </r>
  <r>
    <d v="2024-04-03T00:00:00"/>
    <n v="2024"/>
    <s v="2023-2024"/>
    <x v="0"/>
    <s v="Horsham"/>
    <s v="Victoria"/>
    <x v="4"/>
    <n v="3400"/>
    <s v="Australia"/>
    <s v="Lucas Le"/>
    <x v="2"/>
    <s v="Zanele Mbeki"/>
    <n v="752"/>
  </r>
  <r>
    <d v="2024-12-06T00:00:00"/>
    <n v="2025"/>
    <s v="2024-2025"/>
    <x v="0"/>
    <s v="Indooroopilly"/>
    <s v="Queensland"/>
    <x v="3"/>
    <n v="4068"/>
    <s v="Australia"/>
    <s v="Giannis Katsaros"/>
    <x v="0"/>
    <s v="Caterina Russo"/>
    <n v="264"/>
  </r>
  <r>
    <d v="2025-12-12T00:00:00"/>
    <n v="2026"/>
    <s v="2025-2026"/>
    <x v="0"/>
    <s v="Joondalup"/>
    <s v="Western Australia"/>
    <x v="0"/>
    <n v="6027"/>
    <s v="Australia"/>
    <s v="Dragan Novak"/>
    <x v="3"/>
    <s v="Ibrahim Khalil"/>
    <n v="743"/>
  </r>
  <r>
    <d v="2024-09-19T00:00:00"/>
    <n v="2025"/>
    <s v="2024-2025"/>
    <x v="0"/>
    <s v="Mackay"/>
    <s v="Queensland"/>
    <x v="3"/>
    <n v="4740"/>
    <s v="Australia"/>
    <s v="Harrison Quinn"/>
    <x v="1"/>
    <s v="Iluka Langton"/>
    <n v="696"/>
  </r>
  <r>
    <d v="2024-04-15T00:00:00"/>
    <n v="2024"/>
    <s v="2023-2024"/>
    <x v="0"/>
    <s v="Marion"/>
    <s v="South Australia"/>
    <x v="6"/>
    <n v="5043"/>
    <s v="Australia"/>
    <s v="Mustafa Ali"/>
    <x v="4"/>
    <s v="Amara Okafor"/>
    <n v="546"/>
  </r>
  <r>
    <d v="2025-10-29T00:00:00"/>
    <n v="2026"/>
    <s v="2025-2026"/>
    <x v="0"/>
    <s v="Mindarie"/>
    <s v="Western Australia"/>
    <x v="0"/>
    <n v="6030"/>
    <s v="Australia"/>
    <s v="Dragan Novak"/>
    <x v="0"/>
    <s v="Caterina Russo"/>
    <n v="218"/>
  </r>
  <r>
    <d v="2025-12-31T00:00:00"/>
    <n v="2026"/>
    <s v="2025-2026"/>
    <x v="1"/>
    <s v="Mindarie"/>
    <s v="Western Australia"/>
    <x v="0"/>
    <n v="6030"/>
    <s v="Australia"/>
    <s v="Dragan Novak"/>
    <x v="2"/>
    <s v="Zanele Mbeki"/>
    <n v="555"/>
  </r>
  <r>
    <d v="2025-10-20T00:00:00"/>
    <n v="2026"/>
    <s v="2025-2026"/>
    <x v="0"/>
    <s v="Mornington"/>
    <s v="Victoria"/>
    <x v="4"/>
    <n v="3931"/>
    <s v="Australia"/>
    <s v="Emre Yilmaz"/>
    <x v="3"/>
    <s v="Ibrahim Khalil"/>
    <n v="442"/>
  </r>
  <r>
    <d v="2024-12-25T00:00:00"/>
    <n v="2025"/>
    <s v="2024-2025"/>
    <x v="0"/>
    <s v="Mornington"/>
    <s v="Victoria"/>
    <x v="4"/>
    <n v="3931"/>
    <s v="Australia"/>
    <s v="Emre Yilmaz"/>
    <x v="1"/>
    <s v="Iluka Langton"/>
    <n v="252"/>
  </r>
  <r>
    <d v="2024-01-25T00:00:00"/>
    <n v="2024"/>
    <s v="2023-2024"/>
    <x v="0"/>
    <s v="Mt Isa"/>
    <s v="Queensland"/>
    <x v="3"/>
    <n v="4825"/>
    <s v="Australia"/>
    <s v="Tiffany Tan"/>
    <x v="5"/>
    <s v="Marco Lombardi"/>
    <n v="327"/>
  </r>
  <r>
    <d v="2025-07-18T00:00:00"/>
    <n v="2026"/>
    <s v="2025-2026"/>
    <x v="0"/>
    <s v="Mt Isa"/>
    <s v="Queensland"/>
    <x v="3"/>
    <n v="4825"/>
    <s v="Australia"/>
    <s v="Tiffany Tan"/>
    <x v="3"/>
    <s v="Ibrahim Khalil"/>
    <n v="315"/>
  </r>
  <r>
    <d v="2024-02-27T00:00:00"/>
    <n v="2024"/>
    <s v="2023-2024"/>
    <x v="1"/>
    <s v="North Lakes"/>
    <s v="Queensland"/>
    <x v="3"/>
    <n v="4509"/>
    <s v="Australia"/>
    <s v="Kavindi Perera"/>
    <x v="0"/>
    <s v="Caterina Russo"/>
    <n v="344"/>
  </r>
  <r>
    <d v="2024-12-26T00:00:00"/>
    <n v="2025"/>
    <s v="2024-2025"/>
    <x v="0"/>
    <s v="Penrith"/>
    <s v="New South Wales"/>
    <x v="1"/>
    <n v="2750"/>
    <s v="Australia"/>
    <s v="Jedda Kramer"/>
    <x v="3"/>
    <s v="Ibrahim Khalil"/>
    <n v="525"/>
  </r>
  <r>
    <d v="2024-05-29T00:00:00"/>
    <n v="2024"/>
    <s v="2023-2024"/>
    <x v="1"/>
    <s v="Port Lincoln"/>
    <s v="South Australia"/>
    <x v="6"/>
    <n v="5607"/>
    <s v="Australia"/>
    <s v="Marcus Zheng"/>
    <x v="7"/>
    <s v="Selam Tesfaye"/>
    <n v="291"/>
  </r>
  <r>
    <d v="2024-01-27T00:00:00"/>
    <n v="2024"/>
    <s v="2023-2024"/>
    <x v="0"/>
    <s v="Ringwood"/>
    <s v="Victoria"/>
    <x v="4"/>
    <n v="3134"/>
    <s v="Australia"/>
    <s v="Fatima Saleh"/>
    <x v="3"/>
    <s v="Ibrahim Khalil"/>
    <n v="743"/>
  </r>
  <r>
    <d v="2024-02-10T00:00:00"/>
    <n v="2024"/>
    <s v="2023-2024"/>
    <x v="0"/>
    <s v="Stafford"/>
    <s v="Queensland"/>
    <x v="3"/>
    <n v="4053"/>
    <s v="Australia"/>
    <s v="Giannis Katsaros"/>
    <x v="4"/>
    <s v="Amara Okafor"/>
    <n v="120"/>
  </r>
  <r>
    <d v="2024-09-16T00:00:00"/>
    <n v="2025"/>
    <s v="2024-2025"/>
    <x v="0"/>
    <s v="Sunbury"/>
    <s v="Victoria"/>
    <x v="4"/>
    <n v="3429"/>
    <s v="Australia"/>
    <s v="Lucas Le"/>
    <x v="3"/>
    <s v="Ibrahim Khalil"/>
    <n v="739"/>
  </r>
  <r>
    <d v="2024-01-19T00:00:00"/>
    <n v="2024"/>
    <s v="2023-2024"/>
    <x v="0"/>
    <s v="Thornleigh"/>
    <s v="New South Wales"/>
    <x v="1"/>
    <n v="2120"/>
    <s v="Australia"/>
    <s v="Clementine Walsh"/>
    <x v="3"/>
    <s v="Ibrahim Khalil"/>
    <n v="103"/>
  </r>
  <r>
    <d v="2025-04-05T00:00:00"/>
    <n v="2025"/>
    <s v="2024-2025"/>
    <x v="0"/>
    <s v="Toombul"/>
    <s v="Queensland"/>
    <x v="3"/>
    <n v="4012"/>
    <s v="Australia"/>
    <s v="Giannis Katsaros"/>
    <x v="5"/>
    <s v="Marco Lombardi"/>
    <n v="91"/>
  </r>
  <r>
    <d v="2024-09-06T00:00:00"/>
    <n v="2025"/>
    <s v="2024-2025"/>
    <x v="0"/>
    <s v="Tweed Heads"/>
    <s v="New South Wales"/>
    <x v="1"/>
    <n v="2485"/>
    <s v="Australia"/>
    <s v="Waru Saunders"/>
    <x v="4"/>
    <s v="Amara Okafor"/>
    <n v="348"/>
  </r>
  <r>
    <d v="2025-06-04T00:00:00"/>
    <n v="2025"/>
    <s v="2024-2025"/>
    <x v="0"/>
    <s v="Tweed Heads"/>
    <s v="New South Wales"/>
    <x v="1"/>
    <n v="2485"/>
    <s v="Australia"/>
    <s v="Waru Saunders"/>
    <x v="2"/>
    <s v="Zanele Mbeki"/>
    <n v="595"/>
  </r>
  <r>
    <d v="2025-07-14T00:00:00"/>
    <n v="2026"/>
    <s v="2025-2026"/>
    <x v="0"/>
    <s v="Chatswood"/>
    <s v="New South Wales"/>
    <x v="1"/>
    <n v="2067"/>
    <s v="Australia"/>
    <s v="Moana Tui"/>
    <x v="1"/>
    <s v="Iluka Langton"/>
    <n v="100"/>
  </r>
  <r>
    <d v="2025-07-11T00:00:00"/>
    <n v="2026"/>
    <s v="2025-2026"/>
    <x v="0"/>
    <s v="Balcatta"/>
    <s v="Western Australia"/>
    <x v="0"/>
    <n v="6021"/>
    <s v="Australia"/>
    <s v="Dragan Novak"/>
    <x v="0"/>
    <s v="Caterina Russo"/>
    <n v="218"/>
  </r>
  <r>
    <d v="2025-12-19T00:00:00"/>
    <n v="2026"/>
    <s v="2025-2026"/>
    <x v="0"/>
    <s v="Castle Hill"/>
    <s v="New South Wales"/>
    <x v="1"/>
    <n v="2154"/>
    <s v="Australia"/>
    <s v="Clementine Walsh"/>
    <x v="1"/>
    <s v="Iluka Langton"/>
    <n v="348"/>
  </r>
  <r>
    <d v="2025-04-04T00:00:00"/>
    <n v="2025"/>
    <s v="2024-2025"/>
    <x v="0"/>
    <s v="Glenorchy"/>
    <s v="Tasmania"/>
    <x v="5"/>
    <n v="7010"/>
    <s v="Australia"/>
    <s v="Veer Malhotra"/>
    <x v="1"/>
    <s v="Iluka Langton"/>
    <n v="364"/>
  </r>
  <r>
    <d v="2024-01-26T00:00:00"/>
    <n v="2024"/>
    <s v="2023-2024"/>
    <x v="1"/>
    <s v="Wagga Wagga"/>
    <s v="New South Wales"/>
    <x v="1"/>
    <n v="2650"/>
    <s v="Australia"/>
    <s v="Jedda Kramer"/>
    <x v="3"/>
    <s v="Ibrahim Khalil"/>
    <n v="455"/>
  </r>
  <r>
    <d v="2025-05-16T00:00:00"/>
    <n v="2025"/>
    <s v="2024-2025"/>
    <x v="0"/>
    <s v="Epsom"/>
    <s v="Victoria"/>
    <x v="4"/>
    <n v="3551"/>
    <s v="Australia"/>
    <s v="Lucas Le"/>
    <x v="4"/>
    <s v="Amara Okafor"/>
    <n v="298"/>
  </r>
  <r>
    <d v="2024-04-27T00:00:00"/>
    <n v="2024"/>
    <s v="2023-2024"/>
    <x v="0"/>
    <s v="Esperance"/>
    <s v="Western Australia"/>
    <x v="0"/>
    <n v="6450"/>
    <s v="Australia"/>
    <s v="Isabella Ricci"/>
    <x v="6"/>
    <s v="Lani To’o"/>
    <n v="753"/>
  </r>
  <r>
    <d v="2025-11-04T00:00:00"/>
    <n v="2026"/>
    <s v="2025-2026"/>
    <x v="0"/>
    <s v="Balcatta"/>
    <s v="Western Australia"/>
    <x v="0"/>
    <n v="6021"/>
    <s v="Australia"/>
    <s v="Dragan Novak"/>
    <x v="1"/>
    <s v="Iluka Langton"/>
    <n v="179"/>
  </r>
  <r>
    <d v="2024-05-04T00:00:00"/>
    <n v="2024"/>
    <s v="2023-2024"/>
    <x v="1"/>
    <s v="Randwick"/>
    <s v="New South Wales"/>
    <x v="1"/>
    <n v="2031"/>
    <s v="Australia"/>
    <s v="Moana Tui"/>
    <x v="1"/>
    <s v="Iluka Langton"/>
    <n v="781"/>
  </r>
  <r>
    <d v="2024-11-13T00:00:00"/>
    <n v="2025"/>
    <s v="2024-2025"/>
    <x v="1"/>
    <s v="Wagga Wagga"/>
    <s v="New South Wales"/>
    <x v="1"/>
    <n v="2650"/>
    <s v="Australia"/>
    <s v="Jedda Kramer"/>
    <x v="4"/>
    <s v="Amara Okafor"/>
    <n v="346"/>
  </r>
  <r>
    <d v="2025-01-05T00:00:00"/>
    <n v="2025"/>
    <s v="2024-2025"/>
    <x v="0"/>
    <s v="Alexandria"/>
    <s v="New South Wales"/>
    <x v="1"/>
    <n v="2015"/>
    <s v="Australia"/>
    <s v="Moana Tui"/>
    <x v="4"/>
    <s v="Amara Okafor"/>
    <n v="256"/>
  </r>
  <r>
    <d v="2025-12-03T00:00:00"/>
    <n v="2026"/>
    <s v="2025-2026"/>
    <x v="0"/>
    <s v="Penrith"/>
    <s v="New South Wales"/>
    <x v="1"/>
    <n v="2750"/>
    <s v="Australia"/>
    <s v="Jedda Kramer"/>
    <x v="6"/>
    <s v="Lani To’o"/>
    <n v="69"/>
  </r>
  <r>
    <d v="2024-11-29T00:00:00"/>
    <n v="2025"/>
    <s v="2024-2025"/>
    <x v="0"/>
    <s v="Cairns"/>
    <s v="Queensland"/>
    <x v="3"/>
    <n v="4870"/>
    <s v="Australia"/>
    <s v="Tiffany Tan"/>
    <x v="7"/>
    <s v="Selam Tesfaye"/>
    <n v="117"/>
  </r>
  <r>
    <d v="2025-06-14T00:00:00"/>
    <n v="2025"/>
    <s v="2024-2025"/>
    <x v="0"/>
    <s v="Rosny Park"/>
    <s v="Tasmania"/>
    <x v="5"/>
    <n v="7018"/>
    <s v="Australia"/>
    <s v="Veer Malhotra"/>
    <x v="5"/>
    <s v="Marco Lombardi"/>
    <n v="112"/>
  </r>
  <r>
    <d v="2025-05-03T00:00:00"/>
    <n v="2025"/>
    <s v="2024-2025"/>
    <x v="0"/>
    <s v="Alexandria"/>
    <s v="New South Wales"/>
    <x v="1"/>
    <n v="2015"/>
    <s v="Australia"/>
    <s v="Moana Tui"/>
    <x v="6"/>
    <s v="Lani To’o"/>
    <n v="537"/>
  </r>
  <r>
    <d v="2024-02-04T00:00:00"/>
    <n v="2024"/>
    <s v="2023-2024"/>
    <x v="0"/>
    <s v="Alexandria"/>
    <s v="New South Wales"/>
    <x v="1"/>
    <n v="2015"/>
    <s v="Australia"/>
    <s v="Moana Tui"/>
    <x v="2"/>
    <s v="Zanele Mbeki"/>
    <n v="119"/>
  </r>
  <r>
    <d v="2025-09-17T00:00:00"/>
    <n v="2026"/>
    <s v="2025-2026"/>
    <x v="0"/>
    <s v="Ballina"/>
    <s v="New South Wales"/>
    <x v="1"/>
    <n v="2478"/>
    <s v="Australia"/>
    <s v="Waru Saunders"/>
    <x v="1"/>
    <s v="Iluka Langton"/>
    <n v="115"/>
  </r>
  <r>
    <d v="2024-07-26T00:00:00"/>
    <n v="2025"/>
    <s v="2024-2025"/>
    <x v="0"/>
    <s v="Berri"/>
    <s v="South Australia"/>
    <x v="6"/>
    <n v="5343"/>
    <s v="Australia"/>
    <s v="Marcus Zheng"/>
    <x v="5"/>
    <s v="Marco Lombardi"/>
    <n v="454"/>
  </r>
  <r>
    <d v="2025-11-24T00:00:00"/>
    <n v="2026"/>
    <s v="2025-2026"/>
    <x v="0"/>
    <s v="Chadstone"/>
    <s v="Victoria"/>
    <x v="4"/>
    <n v="3148"/>
    <s v="Australia"/>
    <s v="Fatima Saleh"/>
    <x v="0"/>
    <s v="Caterina Russo"/>
    <n v="668"/>
  </r>
  <r>
    <d v="2024-10-05T00:00:00"/>
    <n v="2025"/>
    <s v="2024-2025"/>
    <x v="1"/>
    <s v="Chatswood"/>
    <s v="New South Wales"/>
    <x v="1"/>
    <n v="2067"/>
    <s v="Australia"/>
    <s v="Moana Tui"/>
    <x v="0"/>
    <s v="Caterina Russo"/>
    <n v="620"/>
  </r>
  <r>
    <d v="2024-11-19T00:00:00"/>
    <n v="2025"/>
    <s v="2024-2025"/>
    <x v="0"/>
    <s v="Darwin"/>
    <s v="Northern Territory"/>
    <x v="7"/>
    <n v="800"/>
    <s v="Australia"/>
    <s v="Deepa Thapa"/>
    <x v="8"/>
    <s v="Anastasia Vlahos"/>
    <n v="167"/>
  </r>
  <r>
    <d v="2025-09-02T00:00:00"/>
    <n v="2026"/>
    <s v="2025-2026"/>
    <x v="0"/>
    <s v="Lidcombe"/>
    <s v="New South Wales"/>
    <x v="1"/>
    <n v="2141"/>
    <s v="Australia"/>
    <s v="Clementine Walsh"/>
    <x v="5"/>
    <s v="Marco Lombardi"/>
    <n v="562"/>
  </r>
  <r>
    <d v="2024-01-23T00:00:00"/>
    <n v="2024"/>
    <s v="2023-2024"/>
    <x v="0"/>
    <s v="Mascot"/>
    <s v="New South Wales"/>
    <x v="1"/>
    <n v="2020"/>
    <s v="Australia"/>
    <s v="Moana Tui"/>
    <x v="6"/>
    <s v="Lani To’o"/>
    <n v="165"/>
  </r>
  <r>
    <d v="2024-02-03T00:00:00"/>
    <n v="2024"/>
    <s v="2023-2024"/>
    <x v="1"/>
    <s v="Mt Gambier"/>
    <s v="South Australia"/>
    <x v="6"/>
    <n v="5290"/>
    <s v="Australia"/>
    <s v="Marcus Zheng"/>
    <x v="6"/>
    <s v="Lani To’o"/>
    <n v="602"/>
  </r>
  <r>
    <d v="2025-12-15T00:00:00"/>
    <n v="2026"/>
    <s v="2025-2026"/>
    <x v="0"/>
    <s v="Mt Isa"/>
    <s v="Queensland"/>
    <x v="3"/>
    <n v="4825"/>
    <s v="Australia"/>
    <s v="Tiffany Tan"/>
    <x v="5"/>
    <s v="Marco Lombardi"/>
    <n v="676"/>
  </r>
  <r>
    <d v="2025-02-06T00:00:00"/>
    <n v="2025"/>
    <s v="2024-2025"/>
    <x v="0"/>
    <s v="Nowra"/>
    <s v="New South Wales"/>
    <x v="1"/>
    <n v="2541"/>
    <s v="Australia"/>
    <s v="Anika Villanueva"/>
    <x v="1"/>
    <s v="Iluka Langton"/>
    <n v="222"/>
  </r>
  <r>
    <d v="2025-12-27T00:00:00"/>
    <n v="2026"/>
    <s v="2025-2026"/>
    <x v="0"/>
    <s v="Airlie Beach"/>
    <s v="Queensland"/>
    <x v="3"/>
    <n v="4802"/>
    <s v="Australia"/>
    <s v="Tiffany Tan"/>
    <x v="1"/>
    <s v="Iluka Langton"/>
    <n v="399"/>
  </r>
  <r>
    <d v="2025-07-07T00:00:00"/>
    <n v="2026"/>
    <s v="2025-2026"/>
    <x v="0"/>
    <s v="Albany"/>
    <s v="Western Australia"/>
    <x v="0"/>
    <n v="6330"/>
    <s v="Australia"/>
    <s v="Phoebe Murphy"/>
    <x v="6"/>
    <s v="Lani To’o"/>
    <n v="102"/>
  </r>
  <r>
    <d v="2024-07-04T00:00:00"/>
    <n v="2025"/>
    <s v="2024-2025"/>
    <x v="0"/>
    <s v="Albany"/>
    <s v="Western Australia"/>
    <x v="0"/>
    <n v="6330"/>
    <s v="Australia"/>
    <s v="Phoebe Murphy"/>
    <x v="4"/>
    <s v="Amara Okafor"/>
    <n v="86"/>
  </r>
  <r>
    <d v="2024-07-20T00:00:00"/>
    <n v="2025"/>
    <s v="2024-2025"/>
    <x v="0"/>
    <s v="Albany"/>
    <s v="Western Australia"/>
    <x v="0"/>
    <n v="6330"/>
    <s v="Australia"/>
    <s v="Phoebe Murphy"/>
    <x v="9"/>
    <s v="Emmanuel Tutu"/>
    <n v="87"/>
  </r>
  <r>
    <d v="2025-03-23T00:00:00"/>
    <n v="2025"/>
    <s v="2024-2025"/>
    <x v="0"/>
    <s v="Ashfield"/>
    <s v="New South Wales"/>
    <x v="1"/>
    <n v="2131"/>
    <s v="Australia"/>
    <s v="Clementine Walsh"/>
    <x v="2"/>
    <s v="Zanele Mbeki"/>
    <n v="522"/>
  </r>
  <r>
    <d v="2024-09-08T00:00:00"/>
    <n v="2025"/>
    <s v="2024-2025"/>
    <x v="0"/>
    <s v="Ballarat"/>
    <s v="Victoria"/>
    <x v="4"/>
    <n v="3353"/>
    <s v="Australia"/>
    <s v="Lucas Le"/>
    <x v="1"/>
    <s v="Iluka Langton"/>
    <n v="142"/>
  </r>
  <r>
    <d v="2025-06-02T00:00:00"/>
    <n v="2025"/>
    <s v="2024-2025"/>
    <x v="0"/>
    <s v="Berri"/>
    <s v="South Australia"/>
    <x v="6"/>
    <n v="5343"/>
    <s v="Australia"/>
    <s v="Marcus Zheng"/>
    <x v="3"/>
    <s v="Ibrahim Khalil"/>
    <n v="369"/>
  </r>
  <r>
    <d v="2025-05-04T00:00:00"/>
    <n v="2025"/>
    <s v="2024-2025"/>
    <x v="0"/>
    <s v="Dandenong"/>
    <s v="Victoria"/>
    <x v="4"/>
    <n v="3175"/>
    <s v="Australia"/>
    <s v="Fatima Saleh"/>
    <x v="1"/>
    <s v="Iluka Langton"/>
    <n v="313"/>
  </r>
  <r>
    <d v="2024-08-21T00:00:00"/>
    <n v="2025"/>
    <s v="2024-2025"/>
    <x v="0"/>
    <s v="Epping"/>
    <s v="Victoria"/>
    <x v="4"/>
    <n v="3076"/>
    <s v="Australia"/>
    <s v="Alistair Taylor"/>
    <x v="5"/>
    <s v="Marco Lombardi"/>
    <n v="26"/>
  </r>
  <r>
    <d v="2024-04-18T00:00:00"/>
    <n v="2024"/>
    <s v="2023-2024"/>
    <x v="1"/>
    <s v="Epsom"/>
    <s v="Victoria"/>
    <x v="4"/>
    <n v="3551"/>
    <s v="Australia"/>
    <s v="Lucas Le"/>
    <x v="2"/>
    <s v="Zanele Mbeki"/>
    <n v="736"/>
  </r>
  <r>
    <d v="2025-04-25T00:00:00"/>
    <n v="2025"/>
    <s v="2024-2025"/>
    <x v="0"/>
    <s v="Narrabeen"/>
    <s v="New South Wales"/>
    <x v="1"/>
    <n v="2101"/>
    <s v="Australia"/>
    <s v="Clementine Walsh"/>
    <x v="0"/>
    <s v="Caterina Russo"/>
    <n v="594"/>
  </r>
  <r>
    <d v="2024-01-07T00:00:00"/>
    <n v="2024"/>
    <s v="2023-2024"/>
    <x v="0"/>
    <s v="Toombul"/>
    <s v="Queensland"/>
    <x v="3"/>
    <n v="4012"/>
    <s v="Australia"/>
    <s v="Giannis Katsaros"/>
    <x v="3"/>
    <s v="Ibrahim Khalil"/>
    <n v="100"/>
  </r>
  <r>
    <d v="2025-06-26T00:00:00"/>
    <n v="2025"/>
    <s v="2024-2025"/>
    <x v="0"/>
    <s v="Frankston"/>
    <s v="Victoria"/>
    <x v="4"/>
    <n v="3199"/>
    <s v="Australia"/>
    <s v="Fatima Saleh"/>
    <x v="1"/>
    <s v="Iluka Langton"/>
    <n v="267"/>
  </r>
  <r>
    <d v="2025-06-11T00:00:00"/>
    <n v="2025"/>
    <s v="2024-2025"/>
    <x v="0"/>
    <s v="Altona"/>
    <s v="Victoria"/>
    <x v="4"/>
    <n v="3018"/>
    <s v="Australia"/>
    <s v="Alistair Taylor"/>
    <x v="1"/>
    <s v="Iluka Langton"/>
    <n v="205"/>
  </r>
  <r>
    <d v="2025-09-19T00:00:00"/>
    <n v="2026"/>
    <s v="2025-2026"/>
    <x v="0"/>
    <s v="Atherton"/>
    <s v="Queensland"/>
    <x v="3"/>
    <n v="4883"/>
    <s v="Australia"/>
    <s v="Tiffany Tan"/>
    <x v="6"/>
    <s v="Lani To’o"/>
    <n v="597"/>
  </r>
  <r>
    <d v="2024-09-02T00:00:00"/>
    <n v="2025"/>
    <s v="2024-2025"/>
    <x v="0"/>
    <s v="Maddington"/>
    <s v="Western Australia"/>
    <x v="0"/>
    <n v="6109"/>
    <s v="Australia"/>
    <s v="Phoebe Murphy"/>
    <x v="3"/>
    <s v="Ibrahim Khalil"/>
    <n v="559"/>
  </r>
  <r>
    <d v="2025-05-03T00:00:00"/>
    <n v="2025"/>
    <s v="2024-2025"/>
    <x v="0"/>
    <s v="Claremont"/>
    <s v="Western Australia"/>
    <x v="0"/>
    <n v="6010"/>
    <s v="Australia"/>
    <s v="Dragan Novak"/>
    <x v="0"/>
    <s v="Caterina Russo"/>
    <n v="516"/>
  </r>
  <r>
    <d v="2024-07-30T00:00:00"/>
    <n v="2025"/>
    <s v="2024-2025"/>
    <x v="0"/>
    <s v="Gladstone"/>
    <s v="Queensland"/>
    <x v="3"/>
    <n v="4680"/>
    <s v="Australia"/>
    <s v="Harrison Quinn"/>
    <x v="1"/>
    <s v="Iluka Langton"/>
    <n v="253"/>
  </r>
  <r>
    <d v="2025-07-14T00:00:00"/>
    <n v="2026"/>
    <s v="2025-2026"/>
    <x v="0"/>
    <s v="Hervey Bay"/>
    <s v="Queensland"/>
    <x v="3"/>
    <n v="4655"/>
    <s v="Australia"/>
    <s v="Harrison Quinn"/>
    <x v="0"/>
    <s v="Caterina Russo"/>
    <n v="795"/>
  </r>
  <r>
    <d v="2025-03-03T00:00:00"/>
    <n v="2025"/>
    <s v="2024-2025"/>
    <x v="0"/>
    <s v="Inglewood"/>
    <s v="Western Australia"/>
    <x v="0"/>
    <n v="6052"/>
    <s v="Australia"/>
    <s v="Dragan Novak"/>
    <x v="3"/>
    <s v="Ibrahim Khalil"/>
    <n v="176"/>
  </r>
  <r>
    <d v="2024-08-25T00:00:00"/>
    <n v="2025"/>
    <s v="2024-2025"/>
    <x v="0"/>
    <s v="Prospect"/>
    <s v="South Australia"/>
    <x v="6"/>
    <n v="5082"/>
    <s v="Australia"/>
    <s v="Mustafa Ali"/>
    <x v="1"/>
    <s v="Iluka Langton"/>
    <n v="260"/>
  </r>
  <r>
    <d v="2025-01-20T00:00:00"/>
    <n v="2025"/>
    <s v="2024-2025"/>
    <x v="0"/>
    <s v="Sunbury"/>
    <s v="Victoria"/>
    <x v="4"/>
    <n v="3429"/>
    <s v="Australia"/>
    <s v="Lucas Le"/>
    <x v="7"/>
    <s v="Selam Tesfaye"/>
    <n v="34"/>
  </r>
  <r>
    <d v="2024-05-16T00:00:00"/>
    <n v="2024"/>
    <s v="2023-2024"/>
    <x v="0"/>
    <s v="Thornleigh"/>
    <s v="New South Wales"/>
    <x v="1"/>
    <n v="2120"/>
    <s v="Australia"/>
    <s v="Clementine Walsh"/>
    <x v="3"/>
    <s v="Ibrahim Khalil"/>
    <n v="527"/>
  </r>
  <r>
    <d v="2024-01-20T00:00:00"/>
    <n v="2024"/>
    <s v="2023-2024"/>
    <x v="0"/>
    <s v="Werribee"/>
    <s v="Victoria"/>
    <x v="4"/>
    <n v="3030"/>
    <s v="Australia"/>
    <s v="Alistair Taylor"/>
    <x v="3"/>
    <s v="Ibrahim Khalil"/>
    <n v="243"/>
  </r>
  <r>
    <d v="2024-08-11T00:00:00"/>
    <n v="2025"/>
    <s v="2024-2025"/>
    <x v="0"/>
    <s v="Caloundra"/>
    <s v="Queensland"/>
    <x v="3"/>
    <n v="4551"/>
    <s v="Australia"/>
    <s v="Viliame Mata"/>
    <x v="2"/>
    <s v="Zanele Mbeki"/>
    <n v="370"/>
  </r>
  <r>
    <d v="2025-11-04T00:00:00"/>
    <n v="2026"/>
    <s v="2025-2026"/>
    <x v="0"/>
    <s v="Epping"/>
    <s v="Victoria"/>
    <x v="4"/>
    <n v="3076"/>
    <s v="Australia"/>
    <s v="Alistair Taylor"/>
    <x v="3"/>
    <s v="Ibrahim Khalil"/>
    <n v="100"/>
  </r>
  <r>
    <d v="2025-06-09T00:00:00"/>
    <n v="2025"/>
    <s v="2024-2025"/>
    <x v="0"/>
    <s v="Lismore"/>
    <s v="New South Wales"/>
    <x v="1"/>
    <n v="2480"/>
    <s v="Australia"/>
    <s v="Waru Saunders"/>
    <x v="3"/>
    <s v="Ibrahim Khalil"/>
    <n v="161"/>
  </r>
  <r>
    <d v="2024-04-07T00:00:00"/>
    <n v="2024"/>
    <s v="2023-2024"/>
    <x v="0"/>
    <s v="Alexandria"/>
    <s v="New South Wales"/>
    <x v="1"/>
    <n v="2015"/>
    <s v="Australia"/>
    <s v="Moana Tui"/>
    <x v="1"/>
    <s v="Iluka Langton"/>
    <n v="88"/>
  </r>
  <r>
    <d v="2025-07-09T00:00:00"/>
    <n v="2026"/>
    <s v="2025-2026"/>
    <x v="0"/>
    <s v="Atherton"/>
    <s v="Queensland"/>
    <x v="3"/>
    <n v="4883"/>
    <s v="Australia"/>
    <s v="Tiffany Tan"/>
    <x v="6"/>
    <s v="Lani To’o"/>
    <n v="228"/>
  </r>
  <r>
    <d v="2025-12-15T00:00:00"/>
    <n v="2026"/>
    <s v="2025-2026"/>
    <x v="0"/>
    <s v="Stafford"/>
    <s v="Queensland"/>
    <x v="3"/>
    <n v="4053"/>
    <s v="Australia"/>
    <s v="Giannis Katsaros"/>
    <x v="3"/>
    <s v="Ibrahim Khalil"/>
    <n v="481"/>
  </r>
  <r>
    <d v="2024-02-08T00:00:00"/>
    <n v="2024"/>
    <s v="2023-2024"/>
    <x v="0"/>
    <s v="Collingwood"/>
    <s v="Victoria"/>
    <x v="4"/>
    <n v="3066"/>
    <s v="Australia"/>
    <s v="Alistair Taylor"/>
    <x v="2"/>
    <s v="Zanele Mbeki"/>
    <n v="428"/>
  </r>
  <r>
    <d v="2025-06-22T00:00:00"/>
    <n v="2025"/>
    <s v="2024-2025"/>
    <x v="0"/>
    <s v="Frankston"/>
    <s v="Victoria"/>
    <x v="4"/>
    <n v="3199"/>
    <s v="Australia"/>
    <s v="Fatima Saleh"/>
    <x v="1"/>
    <s v="Iluka Langton"/>
    <n v="480"/>
  </r>
  <r>
    <d v="2025-06-01T00:00:00"/>
    <n v="2025"/>
    <s v="2024-2025"/>
    <x v="0"/>
    <s v="Balcatta"/>
    <s v="Western Australia"/>
    <x v="0"/>
    <n v="6021"/>
    <s v="Australia"/>
    <s v="Dragan Novak"/>
    <x v="7"/>
    <s v="Selam Tesfaye"/>
    <n v="518"/>
  </r>
  <r>
    <d v="2024-06-04T00:00:00"/>
    <n v="2024"/>
    <s v="2023-2024"/>
    <x v="0"/>
    <s v="Bussleton"/>
    <s v="Western Australia"/>
    <x v="0"/>
    <n v="6280"/>
    <s v="Australia"/>
    <s v="Phoebe Murphy"/>
    <x v="5"/>
    <s v="Marco Lombardi"/>
    <n v="142"/>
  </r>
  <r>
    <d v="2025-11-02T00:00:00"/>
    <n v="2026"/>
    <s v="2025-2026"/>
    <x v="0"/>
    <s v="Claremont"/>
    <s v="Western Australia"/>
    <x v="0"/>
    <n v="6010"/>
    <s v="Australia"/>
    <s v="Dragan Novak"/>
    <x v="5"/>
    <s v="Marco Lombardi"/>
    <n v="496"/>
  </r>
  <r>
    <d v="2025-05-14T00:00:00"/>
    <n v="2025"/>
    <s v="2024-2025"/>
    <x v="0"/>
    <s v="Cranbourne"/>
    <s v="Victoria"/>
    <x v="4"/>
    <n v="3977"/>
    <s v="Australia"/>
    <s v="Emre Yilmaz"/>
    <x v="7"/>
    <s v="Selam Tesfaye"/>
    <n v="81"/>
  </r>
  <r>
    <d v="2024-04-23T00:00:00"/>
    <n v="2024"/>
    <s v="2023-2024"/>
    <x v="0"/>
    <s v="Dubbo"/>
    <s v="New South Wales"/>
    <x v="1"/>
    <n v="2830"/>
    <s v="Australia"/>
    <s v="Jedda Kramer"/>
    <x v="5"/>
    <s v="Marco Lombardi"/>
    <n v="411"/>
  </r>
  <r>
    <d v="2024-09-18T00:00:00"/>
    <n v="2025"/>
    <s v="2024-2025"/>
    <x v="0"/>
    <s v="Dural"/>
    <s v="New South Wales"/>
    <x v="1"/>
    <n v="2158"/>
    <s v="Australia"/>
    <s v="Clementine Walsh"/>
    <x v="5"/>
    <s v="Marco Lombardi"/>
    <n v="79"/>
  </r>
  <r>
    <d v="2025-06-18T00:00:00"/>
    <n v="2025"/>
    <s v="2024-2025"/>
    <x v="0"/>
    <s v="Dural"/>
    <s v="New South Wales"/>
    <x v="1"/>
    <n v="2158"/>
    <s v="Australia"/>
    <s v="Clementine Walsh"/>
    <x v="4"/>
    <s v="Amara Okafor"/>
    <n v="538"/>
  </r>
  <r>
    <d v="2024-08-01T00:00:00"/>
    <n v="2025"/>
    <s v="2024-2025"/>
    <x v="0"/>
    <s v="Hervey Bay"/>
    <s v="Queensland"/>
    <x v="3"/>
    <n v="4655"/>
    <s v="Australia"/>
    <s v="Harrison Quinn"/>
    <x v="5"/>
    <s v="Marco Lombardi"/>
    <n v="670"/>
  </r>
  <r>
    <d v="2024-03-09T00:00:00"/>
    <n v="2024"/>
    <s v="2023-2024"/>
    <x v="0"/>
    <s v="Maroochydore"/>
    <s v="Queensland"/>
    <x v="3"/>
    <n v="4558"/>
    <s v="Australia"/>
    <s v="Viliame Mata"/>
    <x v="4"/>
    <s v="Amara Okafor"/>
    <n v="354"/>
  </r>
  <r>
    <d v="2025-12-01T00:00:00"/>
    <n v="2026"/>
    <s v="2025-2026"/>
    <x v="1"/>
    <s v="Southport"/>
    <s v="Queensland"/>
    <x v="3"/>
    <n v="4215"/>
    <s v="Australia"/>
    <s v="Kavindi Perera"/>
    <x v="4"/>
    <s v="Amara Okafor"/>
    <n v="649"/>
  </r>
  <r>
    <d v="2024-11-11T00:00:00"/>
    <n v="2025"/>
    <s v="2024-2025"/>
    <x v="0"/>
    <s v="Stafford"/>
    <s v="Queensland"/>
    <x v="3"/>
    <n v="4053"/>
    <s v="Australia"/>
    <s v="Giannis Katsaros"/>
    <x v="4"/>
    <s v="Amara Okafor"/>
    <n v="655"/>
  </r>
  <r>
    <d v="2025-01-02T00:00:00"/>
    <n v="2025"/>
    <s v="2024-2025"/>
    <x v="0"/>
    <s v="Airlie Beach"/>
    <s v="Queensland"/>
    <x v="3"/>
    <n v="4802"/>
    <s v="Australia"/>
    <s v="Tiffany Tan"/>
    <x v="5"/>
    <s v="Marco Lombardi"/>
    <n v="771"/>
  </r>
  <r>
    <d v="2025-07-15T00:00:00"/>
    <n v="2026"/>
    <s v="2025-2026"/>
    <x v="1"/>
    <s v="Caloundra"/>
    <s v="Queensland"/>
    <x v="3"/>
    <n v="4551"/>
    <s v="Australia"/>
    <s v="Viliame Mata"/>
    <x v="9"/>
    <s v="Emmanuel Tutu"/>
    <n v="106"/>
  </r>
  <r>
    <d v="2024-06-26T00:00:00"/>
    <n v="2024"/>
    <s v="2023-2024"/>
    <x v="0"/>
    <s v="Campbelltown"/>
    <s v="New South Wales"/>
    <x v="1"/>
    <n v="2560"/>
    <s v="Australia"/>
    <s v="Anika Villanueva"/>
    <x v="0"/>
    <s v="Caterina Russo"/>
    <n v="714"/>
  </r>
  <r>
    <d v="2024-05-12T00:00:00"/>
    <n v="2024"/>
    <s v="2023-2024"/>
    <x v="0"/>
    <s v="Dural"/>
    <s v="New South Wales"/>
    <x v="1"/>
    <n v="2158"/>
    <s v="Australia"/>
    <s v="Clementine Walsh"/>
    <x v="0"/>
    <s v="Caterina Russo"/>
    <n v="789"/>
  </r>
  <r>
    <d v="2025-05-29T00:00:00"/>
    <n v="2025"/>
    <s v="2024-2025"/>
    <x v="0"/>
    <s v="Horsham"/>
    <s v="Victoria"/>
    <x v="4"/>
    <n v="3400"/>
    <s v="Australia"/>
    <s v="Lucas Le"/>
    <x v="2"/>
    <s v="Zanele Mbeki"/>
    <n v="685"/>
  </r>
  <r>
    <d v="2025-08-31T00:00:00"/>
    <n v="2026"/>
    <s v="2025-2026"/>
    <x v="0"/>
    <s v="Indooroopilly"/>
    <s v="Queensland"/>
    <x v="3"/>
    <n v="4068"/>
    <s v="Australia"/>
    <s v="Giannis Katsaros"/>
    <x v="0"/>
    <s v="Caterina Russo"/>
    <n v="266"/>
  </r>
  <r>
    <d v="2024-02-20T00:00:00"/>
    <n v="2024"/>
    <s v="2023-2024"/>
    <x v="1"/>
    <s v="Inglewood"/>
    <s v="Western Australia"/>
    <x v="0"/>
    <n v="6052"/>
    <s v="Australia"/>
    <s v="Dragan Novak"/>
    <x v="3"/>
    <s v="Ibrahim Khalil"/>
    <n v="120"/>
  </r>
  <r>
    <d v="2025-06-04T00:00:00"/>
    <n v="2025"/>
    <s v="2024-2025"/>
    <x v="0"/>
    <s v="Mackay"/>
    <s v="Queensland"/>
    <x v="3"/>
    <n v="4740"/>
    <s v="Australia"/>
    <s v="Harrison Quinn"/>
    <x v="3"/>
    <s v="Ibrahim Khalil"/>
    <n v="755"/>
  </r>
  <r>
    <d v="2024-09-22T00:00:00"/>
    <n v="2025"/>
    <s v="2024-2025"/>
    <x v="0"/>
    <s v="Noarlunga"/>
    <s v="South Australia"/>
    <x v="6"/>
    <n v="5168"/>
    <s v="Australia"/>
    <s v="Mustafa Ali"/>
    <x v="0"/>
    <s v="Caterina Russo"/>
    <n v="251"/>
  </r>
  <r>
    <d v="2024-03-24T00:00:00"/>
    <n v="2024"/>
    <s v="2023-2024"/>
    <x v="0"/>
    <s v="Nowra"/>
    <s v="New South Wales"/>
    <x v="1"/>
    <n v="2541"/>
    <s v="Australia"/>
    <s v="Anika Villanueva"/>
    <x v="4"/>
    <s v="Amara Okafor"/>
    <n v="564"/>
  </r>
  <r>
    <d v="2024-09-08T00:00:00"/>
    <n v="2025"/>
    <s v="2024-2025"/>
    <x v="0"/>
    <s v="Shepparton"/>
    <s v="Victoria"/>
    <x v="4"/>
    <n v="3630"/>
    <s v="Australia"/>
    <s v="Emre Yilmaz"/>
    <x v="3"/>
    <s v="Ibrahim Khalil"/>
    <n v="291"/>
  </r>
  <r>
    <d v="2025-12-20T00:00:00"/>
    <n v="2026"/>
    <s v="2025-2026"/>
    <x v="0"/>
    <s v="Warrnambool"/>
    <s v="Victoria"/>
    <x v="4"/>
    <n v="3280"/>
    <s v="Australia"/>
    <s v="Lucas Le"/>
    <x v="3"/>
    <s v="Ibrahim Khalil"/>
    <n v="670"/>
  </r>
  <r>
    <d v="2025-11-22T00:00:00"/>
    <n v="2026"/>
    <s v="2025-2026"/>
    <x v="0"/>
    <s v="Warrnambool"/>
    <s v="Victoria"/>
    <x v="4"/>
    <n v="3280"/>
    <s v="Australia"/>
    <s v="Lucas Le"/>
    <x v="3"/>
    <s v="Ibrahim Khalil"/>
    <n v="199"/>
  </r>
  <r>
    <d v="2024-11-04T00:00:00"/>
    <n v="2025"/>
    <s v="2024-2025"/>
    <x v="0"/>
    <s v="Alexandria"/>
    <s v="New South Wales"/>
    <x v="1"/>
    <n v="2015"/>
    <s v="Australia"/>
    <s v="Moana Tui"/>
    <x v="3"/>
    <s v="Ibrahim Khalil"/>
    <n v="101"/>
  </r>
  <r>
    <d v="2024-12-10T00:00:00"/>
    <n v="2025"/>
    <s v="2024-2025"/>
    <x v="0"/>
    <s v="Armidale"/>
    <s v="New South Wales"/>
    <x v="1"/>
    <n v="2350"/>
    <s v="Australia"/>
    <s v="Waru Saunders"/>
    <x v="0"/>
    <s v="Caterina Russo"/>
    <n v="123"/>
  </r>
  <r>
    <d v="2025-04-21T00:00:00"/>
    <n v="2025"/>
    <s v="2024-2025"/>
    <x v="0"/>
    <s v="Darwin"/>
    <s v="Northern Territory"/>
    <x v="7"/>
    <n v="800"/>
    <s v="Australia"/>
    <s v="Deepa Thapa"/>
    <x v="0"/>
    <s v="Caterina Russo"/>
    <n v="159"/>
  </r>
  <r>
    <d v="2025-05-03T00:00:00"/>
    <n v="2025"/>
    <s v="2024-2025"/>
    <x v="1"/>
    <s v="Belconnen"/>
    <s v="Australian Capital Territory"/>
    <x v="2"/>
    <n v="2617"/>
    <s v="Australia"/>
    <s v="Anika Villanueva"/>
    <x v="4"/>
    <s v="Amara Okafor"/>
    <n v="209"/>
  </r>
  <r>
    <d v="2025-01-20T00:00:00"/>
    <n v="2025"/>
    <s v="2024-2025"/>
    <x v="0"/>
    <s v="Nowra"/>
    <s v="New South Wales"/>
    <x v="1"/>
    <n v="2541"/>
    <s v="Australia"/>
    <s v="Anika Villanueva"/>
    <x v="1"/>
    <s v="Iluka Langton"/>
    <n v="541"/>
  </r>
  <r>
    <d v="2024-08-29T00:00:00"/>
    <n v="2025"/>
    <s v="2024-2025"/>
    <x v="0"/>
    <s v="Geraldton"/>
    <s v="Western Australia"/>
    <x v="0"/>
    <n v="6530"/>
    <s v="Australia"/>
    <s v="Isabella Ricci"/>
    <x v="5"/>
    <s v="Marco Lombardi"/>
    <n v="512"/>
  </r>
  <r>
    <d v="2024-10-30T00:00:00"/>
    <n v="2025"/>
    <s v="2024-2025"/>
    <x v="0"/>
    <s v="Dubbo"/>
    <s v="New South Wales"/>
    <x v="1"/>
    <n v="2830"/>
    <s v="Australia"/>
    <s v="Jedda Kramer"/>
    <x v="0"/>
    <s v="Caterina Russo"/>
    <n v="106"/>
  </r>
  <r>
    <d v="2025-08-22T00:00:00"/>
    <n v="2026"/>
    <s v="2025-2026"/>
    <x v="0"/>
    <s v="Broome"/>
    <s v="Western Australia"/>
    <x v="0"/>
    <n v="6725"/>
    <s v="Australia"/>
    <s v="Isabella Ricci"/>
    <x v="6"/>
    <s v="Lani To’o"/>
    <n v="425"/>
  </r>
  <r>
    <d v="2025-01-28T00:00:00"/>
    <n v="2025"/>
    <s v="2024-2025"/>
    <x v="1"/>
    <s v="Lismore"/>
    <s v="New South Wales"/>
    <x v="1"/>
    <n v="2480"/>
    <s v="Australia"/>
    <s v="Waru Saunders"/>
    <x v="4"/>
    <s v="Amara Okafor"/>
    <n v="82"/>
  </r>
  <r>
    <d v="2025-12-03T00:00:00"/>
    <n v="2026"/>
    <s v="2025-2026"/>
    <x v="0"/>
    <s v="Orange"/>
    <s v="New South Wales"/>
    <x v="1"/>
    <n v="2800"/>
    <s v="Australia"/>
    <s v="Jedda Kramer"/>
    <x v="2"/>
    <s v="Zanele Mbeki"/>
    <n v="204"/>
  </r>
  <r>
    <d v="2025-08-19T00:00:00"/>
    <n v="2026"/>
    <s v="2025-2026"/>
    <x v="0"/>
    <s v="Wagga Wagga"/>
    <s v="New South Wales"/>
    <x v="1"/>
    <n v="2650"/>
    <s v="Australia"/>
    <s v="Jedda Kramer"/>
    <x v="0"/>
    <s v="Caterina Russo"/>
    <n v="306"/>
  </r>
  <r>
    <d v="2024-02-23T00:00:00"/>
    <n v="2024"/>
    <s v="2023-2024"/>
    <x v="0"/>
    <s v="Berri"/>
    <s v="South Australia"/>
    <x v="6"/>
    <n v="5343"/>
    <s v="Australia"/>
    <s v="Marcus Zheng"/>
    <x v="5"/>
    <s v="Marco Lombardi"/>
    <n v="588"/>
  </r>
  <r>
    <d v="2025-07-21T00:00:00"/>
    <n v="2026"/>
    <s v="2025-2026"/>
    <x v="0"/>
    <s v="Bussleton"/>
    <s v="Western Australia"/>
    <x v="0"/>
    <n v="6280"/>
    <s v="Australia"/>
    <s v="Phoebe Murphy"/>
    <x v="5"/>
    <s v="Marco Lombardi"/>
    <n v="249"/>
  </r>
  <r>
    <d v="2024-11-23T00:00:00"/>
    <n v="2025"/>
    <s v="2024-2025"/>
    <x v="1"/>
    <s v="Chatswood"/>
    <s v="New South Wales"/>
    <x v="1"/>
    <n v="2067"/>
    <s v="Australia"/>
    <s v="Moana Tui"/>
    <x v="3"/>
    <s v="Ibrahim Khalil"/>
    <n v="280"/>
  </r>
  <r>
    <d v="2025-12-27T00:00:00"/>
    <n v="2026"/>
    <s v="2025-2026"/>
    <x v="0"/>
    <s v="Frankston"/>
    <s v="Victoria"/>
    <x v="4"/>
    <n v="3199"/>
    <s v="Australia"/>
    <s v="Fatima Saleh"/>
    <x v="5"/>
    <s v="Marco Lombardi"/>
    <n v="66"/>
  </r>
  <r>
    <d v="2024-10-26T00:00:00"/>
    <n v="2025"/>
    <s v="2024-2025"/>
    <x v="0"/>
    <s v="Fyshwick"/>
    <s v="Australian Capital Territory"/>
    <x v="2"/>
    <n v="2609"/>
    <s v="Australia"/>
    <s v="Anika Villanueva"/>
    <x v="6"/>
    <s v="Lani To’o"/>
    <n v="475"/>
  </r>
  <r>
    <d v="2024-08-13T00:00:00"/>
    <n v="2025"/>
    <s v="2024-2025"/>
    <x v="1"/>
    <s v="Southport"/>
    <s v="Queensland"/>
    <x v="3"/>
    <n v="4215"/>
    <s v="Australia"/>
    <s v="Kavindi Perera"/>
    <x v="5"/>
    <s v="Marco Lombardi"/>
    <n v="778"/>
  </r>
  <r>
    <d v="2024-11-26T00:00:00"/>
    <n v="2025"/>
    <s v="2024-2025"/>
    <x v="0"/>
    <s v="Woodville"/>
    <s v="South Australia"/>
    <x v="6"/>
    <n v="5011"/>
    <s v="Australia"/>
    <s v="Mustafa Ali"/>
    <x v="7"/>
    <s v="Selam Tesfaye"/>
    <n v="393"/>
  </r>
  <r>
    <d v="2025-10-01T00:00:00"/>
    <n v="2026"/>
    <s v="2025-2026"/>
    <x v="0"/>
    <s v="Armidale"/>
    <s v="New South Wales"/>
    <x v="1"/>
    <n v="2350"/>
    <s v="Australia"/>
    <s v="Waru Saunders"/>
    <x v="3"/>
    <s v="Ibrahim Khalil"/>
    <n v="278"/>
  </r>
  <r>
    <d v="2025-02-04T00:00:00"/>
    <n v="2025"/>
    <s v="2024-2025"/>
    <x v="0"/>
    <s v="Atherton"/>
    <s v="Queensland"/>
    <x v="3"/>
    <n v="4883"/>
    <s v="Australia"/>
    <s v="Tiffany Tan"/>
    <x v="2"/>
    <s v="Zanele Mbeki"/>
    <n v="325"/>
  </r>
  <r>
    <d v="2024-08-19T00:00:00"/>
    <n v="2025"/>
    <s v="2024-2025"/>
    <x v="1"/>
    <s v="Chatswood"/>
    <s v="New South Wales"/>
    <x v="1"/>
    <n v="2067"/>
    <s v="Australia"/>
    <s v="Moana Tui"/>
    <x v="9"/>
    <s v="Emmanuel Tutu"/>
    <n v="382"/>
  </r>
  <r>
    <d v="2025-09-23T00:00:00"/>
    <n v="2026"/>
    <s v="2025-2026"/>
    <x v="1"/>
    <s v="Chatswood"/>
    <s v="New South Wales"/>
    <x v="1"/>
    <n v="2067"/>
    <s v="Australia"/>
    <s v="Moana Tui"/>
    <x v="0"/>
    <s v="Caterina Russo"/>
    <n v="552"/>
  </r>
  <r>
    <d v="2024-07-02T00:00:00"/>
    <n v="2025"/>
    <s v="2024-2025"/>
    <x v="0"/>
    <s v="Collingwood"/>
    <s v="Victoria"/>
    <x v="4"/>
    <n v="3066"/>
    <s v="Australia"/>
    <s v="Alistair Taylor"/>
    <x v="9"/>
    <s v="Emmanuel Tutu"/>
    <n v="624"/>
  </r>
  <r>
    <d v="2025-12-30T00:00:00"/>
    <n v="2026"/>
    <s v="2025-2026"/>
    <x v="0"/>
    <s v="Croydon"/>
    <s v="Victoria"/>
    <x v="4"/>
    <n v="3136"/>
    <s v="Australia"/>
    <s v="Fatima Saleh"/>
    <x v="7"/>
    <s v="Selam Tesfaye"/>
    <n v="288"/>
  </r>
  <r>
    <d v="2024-11-02T00:00:00"/>
    <n v="2025"/>
    <s v="2024-2025"/>
    <x v="0"/>
    <s v="Fyshwick"/>
    <s v="Australian Capital Territory"/>
    <x v="2"/>
    <n v="2609"/>
    <s v="Australia"/>
    <s v="Anika Villanueva"/>
    <x v="0"/>
    <s v="Caterina Russo"/>
    <n v="449"/>
  </r>
  <r>
    <d v="2024-01-11T00:00:00"/>
    <n v="2024"/>
    <s v="2023-2024"/>
    <x v="0"/>
    <s v="Lithgow"/>
    <s v="New South Wales"/>
    <x v="1"/>
    <n v="2790"/>
    <s v="Australia"/>
    <s v="Jedda Kramer"/>
    <x v="3"/>
    <s v="Ibrahim Khalil"/>
    <n v="551"/>
  </r>
  <r>
    <d v="2025-12-08T00:00:00"/>
    <n v="2026"/>
    <s v="2025-2026"/>
    <x v="1"/>
    <s v="Mornington"/>
    <s v="Victoria"/>
    <x v="4"/>
    <n v="3931"/>
    <s v="Australia"/>
    <s v="Emre Yilmaz"/>
    <x v="2"/>
    <s v="Zanele Mbeki"/>
    <n v="425"/>
  </r>
  <r>
    <d v="2025-11-01T00:00:00"/>
    <n v="2026"/>
    <s v="2025-2026"/>
    <x v="0"/>
    <s v="Noarlunga"/>
    <s v="South Australia"/>
    <x v="6"/>
    <n v="5168"/>
    <s v="Australia"/>
    <s v="Mustafa Ali"/>
    <x v="4"/>
    <s v="Amara Okafor"/>
    <n v="148"/>
  </r>
  <r>
    <d v="2024-08-18T00:00:00"/>
    <n v="2025"/>
    <s v="2024-2025"/>
    <x v="1"/>
    <s v="North Lakes"/>
    <s v="Queensland"/>
    <x v="3"/>
    <n v="4509"/>
    <s v="Australia"/>
    <s v="Kavindi Perera"/>
    <x v="2"/>
    <s v="Zanele Mbeki"/>
    <n v="635"/>
  </r>
  <r>
    <d v="2024-04-23T00:00:00"/>
    <n v="2024"/>
    <s v="2023-2024"/>
    <x v="1"/>
    <s v="Nowra"/>
    <s v="New South Wales"/>
    <x v="1"/>
    <n v="2541"/>
    <s v="Australia"/>
    <s v="Anika Villanueva"/>
    <x v="2"/>
    <s v="Zanele Mbeki"/>
    <n v="583"/>
  </r>
  <r>
    <d v="2024-06-17T00:00:00"/>
    <n v="2024"/>
    <s v="2023-2024"/>
    <x v="0"/>
    <s v="Rockhampton"/>
    <s v="Queensland"/>
    <x v="3"/>
    <n v="4700"/>
    <s v="Australia"/>
    <s v="Harrison Quinn"/>
    <x v="6"/>
    <s v="Lani To’o"/>
    <n v="61"/>
  </r>
  <r>
    <d v="2025-04-02T00:00:00"/>
    <n v="2025"/>
    <s v="2024-2025"/>
    <x v="0"/>
    <s v="Scoresby"/>
    <s v="Victoria"/>
    <x v="4"/>
    <n v="3179"/>
    <s v="Australia"/>
    <s v="Fatima Saleh"/>
    <x v="9"/>
    <s v="Emmanuel Tutu"/>
    <n v="698"/>
  </r>
  <r>
    <d v="2024-03-12T00:00:00"/>
    <n v="2024"/>
    <s v="2023-2024"/>
    <x v="1"/>
    <s v="Southport"/>
    <s v="Queensland"/>
    <x v="3"/>
    <n v="4215"/>
    <s v="Australia"/>
    <s v="Kavindi Perera"/>
    <x v="2"/>
    <s v="Zanele Mbeki"/>
    <n v="334"/>
  </r>
  <r>
    <d v="2024-03-26T00:00:00"/>
    <n v="2024"/>
    <s v="2023-2024"/>
    <x v="0"/>
    <s v="Stafford"/>
    <s v="Queensland"/>
    <x v="3"/>
    <n v="4053"/>
    <s v="Australia"/>
    <s v="Giannis Katsaros"/>
    <x v="3"/>
    <s v="Ibrahim Khalil"/>
    <n v="342"/>
  </r>
  <r>
    <d v="2024-09-26T00:00:00"/>
    <n v="2025"/>
    <s v="2024-2025"/>
    <x v="0"/>
    <s v="Ulladulla"/>
    <s v="New South Wales"/>
    <x v="1"/>
    <n v="2539"/>
    <s v="Australia"/>
    <s v="Anika Villanueva"/>
    <x v="9"/>
    <s v="Emmanuel Tutu"/>
    <n v="133"/>
  </r>
  <r>
    <d v="2024-09-22T00:00:00"/>
    <n v="2025"/>
    <s v="2024-2025"/>
    <x v="1"/>
    <s v="Wagga Wagga"/>
    <s v="New South Wales"/>
    <x v="1"/>
    <n v="2650"/>
    <s v="Australia"/>
    <s v="Jedda Kramer"/>
    <x v="2"/>
    <s v="Zanele Mbeki"/>
    <n v="531"/>
  </r>
  <r>
    <d v="2024-08-15T00:00:00"/>
    <n v="2025"/>
    <s v="2024-2025"/>
    <x v="0"/>
    <s v="Warrnambool"/>
    <s v="Victoria"/>
    <x v="4"/>
    <n v="3280"/>
    <s v="Australia"/>
    <s v="Lucas Le"/>
    <x v="1"/>
    <s v="Iluka Langton"/>
    <n v="570"/>
  </r>
  <r>
    <d v="2025-10-30T00:00:00"/>
    <n v="2026"/>
    <s v="2025-2026"/>
    <x v="0"/>
    <s v="Werribee"/>
    <s v="Victoria"/>
    <x v="4"/>
    <n v="3030"/>
    <s v="Australia"/>
    <s v="Alistair Taylor"/>
    <x v="6"/>
    <s v="Lani To’o"/>
    <n v="46"/>
  </r>
  <r>
    <d v="2024-01-09T00:00:00"/>
    <n v="2024"/>
    <s v="2023-2024"/>
    <x v="0"/>
    <s v="Airlie Beach"/>
    <s v="Queensland"/>
    <x v="3"/>
    <n v="4802"/>
    <s v="Australia"/>
    <s v="Tiffany Tan"/>
    <x v="3"/>
    <s v="Ibrahim Khalil"/>
    <n v="404"/>
  </r>
  <r>
    <d v="2024-06-02T00:00:00"/>
    <n v="2024"/>
    <s v="2023-2024"/>
    <x v="0"/>
    <s v="Albany"/>
    <s v="Western Australia"/>
    <x v="0"/>
    <n v="6330"/>
    <s v="Australia"/>
    <s v="Phoebe Murphy"/>
    <x v="5"/>
    <s v="Marco Lombardi"/>
    <n v="538"/>
  </r>
  <r>
    <d v="2024-08-22T00:00:00"/>
    <n v="2025"/>
    <s v="2024-2025"/>
    <x v="0"/>
    <s v="Artarmon"/>
    <s v="New South Wales"/>
    <x v="1"/>
    <n v="2064"/>
    <s v="Australia"/>
    <s v="Moana Tui"/>
    <x v="4"/>
    <s v="Amara Okafor"/>
    <n v="388"/>
  </r>
  <r>
    <d v="2025-04-05T00:00:00"/>
    <n v="2025"/>
    <s v="2024-2025"/>
    <x v="0"/>
    <s v="Caloundra"/>
    <s v="Queensland"/>
    <x v="3"/>
    <n v="4551"/>
    <s v="Australia"/>
    <s v="Viliame Mata"/>
    <x v="3"/>
    <s v="Ibrahim Khalil"/>
    <n v="57"/>
  </r>
  <r>
    <d v="2024-12-31T00:00:00"/>
    <n v="2025"/>
    <s v="2024-2025"/>
    <x v="0"/>
    <s v="Chadstone"/>
    <s v="Victoria"/>
    <x v="4"/>
    <n v="3148"/>
    <s v="Australia"/>
    <s v="Fatima Saleh"/>
    <x v="3"/>
    <s v="Ibrahim Khalil"/>
    <n v="243"/>
  </r>
  <r>
    <d v="2025-07-14T00:00:00"/>
    <n v="2026"/>
    <s v="2025-2026"/>
    <x v="1"/>
    <s v="Chadstone"/>
    <s v="Victoria"/>
    <x v="4"/>
    <n v="3148"/>
    <s v="Australia"/>
    <s v="Fatima Saleh"/>
    <x v="2"/>
    <s v="Zanele Mbeki"/>
    <n v="330"/>
  </r>
  <r>
    <d v="2024-10-25T00:00:00"/>
    <n v="2025"/>
    <s v="2024-2025"/>
    <x v="1"/>
    <s v="Chatswood"/>
    <s v="New South Wales"/>
    <x v="1"/>
    <n v="2067"/>
    <s v="Australia"/>
    <s v="Moana Tui"/>
    <x v="1"/>
    <s v="Iluka Langton"/>
    <n v="320"/>
  </r>
  <r>
    <d v="2025-05-22T00:00:00"/>
    <n v="2025"/>
    <s v="2024-2025"/>
    <x v="1"/>
    <s v="Chatswood"/>
    <s v="New South Wales"/>
    <x v="1"/>
    <n v="2067"/>
    <s v="Australia"/>
    <s v="Moana Tui"/>
    <x v="4"/>
    <s v="Amara Okafor"/>
    <n v="505"/>
  </r>
  <r>
    <d v="2024-03-03T00:00:00"/>
    <n v="2024"/>
    <s v="2023-2024"/>
    <x v="1"/>
    <s v="Cranbourne"/>
    <s v="Victoria"/>
    <x v="4"/>
    <n v="3977"/>
    <s v="Australia"/>
    <s v="Emre Yilmaz"/>
    <x v="7"/>
    <s v="Selam Tesfaye"/>
    <n v="475"/>
  </r>
  <r>
    <d v="2024-04-17T00:00:00"/>
    <n v="2024"/>
    <s v="2023-2024"/>
    <x v="0"/>
    <s v="Fyshwick"/>
    <s v="Australian Capital Territory"/>
    <x v="2"/>
    <n v="2609"/>
    <s v="Australia"/>
    <s v="Anika Villanueva"/>
    <x v="7"/>
    <s v="Selam Tesfaye"/>
    <n v="247"/>
  </r>
  <r>
    <d v="2024-07-12T00:00:00"/>
    <n v="2025"/>
    <s v="2024-2025"/>
    <x v="0"/>
    <s v="Gladstone"/>
    <s v="Queensland"/>
    <x v="3"/>
    <n v="4680"/>
    <s v="Australia"/>
    <s v="Harrison Quinn"/>
    <x v="4"/>
    <s v="Amara Okafor"/>
    <n v="152"/>
  </r>
  <r>
    <d v="2025-06-04T00:00:00"/>
    <n v="2025"/>
    <s v="2024-2025"/>
    <x v="0"/>
    <s v="Ipswich"/>
    <s v="Queensland"/>
    <x v="3"/>
    <n v="4305"/>
    <s v="Australia"/>
    <s v="Kavindi Perera"/>
    <x v="0"/>
    <s v="Caterina Russo"/>
    <n v="525"/>
  </r>
  <r>
    <d v="2024-01-04T00:00:00"/>
    <n v="2024"/>
    <s v="2023-2024"/>
    <x v="0"/>
    <s v="Lidcombe"/>
    <s v="New South Wales"/>
    <x v="1"/>
    <n v="2141"/>
    <s v="Australia"/>
    <s v="Clementine Walsh"/>
    <x v="2"/>
    <s v="Zanele Mbeki"/>
    <n v="253"/>
  </r>
  <r>
    <d v="2024-04-13T00:00:00"/>
    <n v="2024"/>
    <s v="2023-2024"/>
    <x v="0"/>
    <s v="Nowra"/>
    <s v="New South Wales"/>
    <x v="1"/>
    <n v="2541"/>
    <s v="Australia"/>
    <s v="Anika Villanueva"/>
    <x v="4"/>
    <s v="Amara Okafor"/>
    <n v="535"/>
  </r>
  <r>
    <d v="2025-08-11T00:00:00"/>
    <n v="2026"/>
    <s v="2025-2026"/>
    <x v="0"/>
    <s v="Nowra"/>
    <s v="New South Wales"/>
    <x v="1"/>
    <n v="2541"/>
    <s v="Australia"/>
    <s v="Anika Villanueva"/>
    <x v="4"/>
    <s v="Amara Okafor"/>
    <n v="346"/>
  </r>
  <r>
    <d v="2024-03-20T00:00:00"/>
    <n v="2024"/>
    <s v="2023-2024"/>
    <x v="0"/>
    <s v="Penrith"/>
    <s v="New South Wales"/>
    <x v="1"/>
    <n v="2750"/>
    <s v="Australia"/>
    <s v="Jedda Kramer"/>
    <x v="3"/>
    <s v="Ibrahim Khalil"/>
    <n v="145"/>
  </r>
  <r>
    <d v="2024-10-08T00:00:00"/>
    <n v="2025"/>
    <s v="2024-2025"/>
    <x v="0"/>
    <s v="Ringwood"/>
    <s v="Victoria"/>
    <x v="4"/>
    <n v="3134"/>
    <s v="Australia"/>
    <s v="Fatima Saleh"/>
    <x v="5"/>
    <s v="Marco Lombardi"/>
    <n v="475"/>
  </r>
  <r>
    <d v="2025-02-24T00:00:00"/>
    <n v="2025"/>
    <s v="2024-2025"/>
    <x v="0"/>
    <s v="Rydalmere"/>
    <s v="New South Wales"/>
    <x v="1"/>
    <n v="2116"/>
    <s v="Australia"/>
    <s v="Clementine Walsh"/>
    <x v="0"/>
    <s v="Caterina Russo"/>
    <n v="512"/>
  </r>
  <r>
    <d v="2025-10-01T00:00:00"/>
    <n v="2026"/>
    <s v="2025-2026"/>
    <x v="0"/>
    <s v="Scoresby"/>
    <s v="Victoria"/>
    <x v="4"/>
    <n v="3179"/>
    <s v="Australia"/>
    <s v="Fatima Saleh"/>
    <x v="3"/>
    <s v="Ibrahim Khalil"/>
    <n v="134"/>
  </r>
  <r>
    <d v="2025-08-28T00:00:00"/>
    <n v="2026"/>
    <s v="2025-2026"/>
    <x v="0"/>
    <s v="Ulladulla"/>
    <s v="New South Wales"/>
    <x v="1"/>
    <n v="2539"/>
    <s v="Australia"/>
    <s v="Anika Villanueva"/>
    <x v="3"/>
    <s v="Ibrahim Khalil"/>
    <n v="380"/>
  </r>
  <r>
    <d v="2024-10-16T00:00:00"/>
    <n v="2025"/>
    <s v="2024-2025"/>
    <x v="0"/>
    <s v="Woodville"/>
    <s v="South Australia"/>
    <x v="6"/>
    <n v="5011"/>
    <s v="Australia"/>
    <s v="Mustafa Ali"/>
    <x v="3"/>
    <s v="Ibrahim Khalil"/>
    <n v="454"/>
  </r>
  <r>
    <d v="2025-05-12T00:00:00"/>
    <n v="2025"/>
    <s v="2024-2025"/>
    <x v="0"/>
    <s v="Atherton"/>
    <s v="Queensland"/>
    <x v="3"/>
    <n v="4883"/>
    <s v="Australia"/>
    <s v="Tiffany Tan"/>
    <x v="3"/>
    <s v="Ibrahim Khalil"/>
    <n v="147"/>
  </r>
  <r>
    <d v="2025-01-01T00:00:00"/>
    <n v="2025"/>
    <s v="2024-2025"/>
    <x v="0"/>
    <s v="Gladstone"/>
    <s v="Queensland"/>
    <x v="3"/>
    <n v="4680"/>
    <s v="Australia"/>
    <s v="Harrison Quinn"/>
    <x v="1"/>
    <s v="Iluka Langton"/>
    <n v="212"/>
  </r>
  <r>
    <d v="2025-02-12T00:00:00"/>
    <n v="2025"/>
    <s v="2024-2025"/>
    <x v="0"/>
    <s v="Mt Isa"/>
    <s v="Queensland"/>
    <x v="3"/>
    <n v="4825"/>
    <s v="Australia"/>
    <s v="Tiffany Tan"/>
    <x v="4"/>
    <s v="Amara Okafor"/>
    <n v="759"/>
  </r>
  <r>
    <d v="2024-04-09T00:00:00"/>
    <n v="2024"/>
    <s v="2023-2024"/>
    <x v="1"/>
    <s v="Belconnen"/>
    <s v="Australian Capital Territory"/>
    <x v="2"/>
    <n v="2617"/>
    <s v="Australia"/>
    <s v="Anika Villanueva"/>
    <x v="0"/>
    <s v="Caterina Russo"/>
    <n v="317"/>
  </r>
  <r>
    <d v="2025-10-12T00:00:00"/>
    <n v="2026"/>
    <s v="2025-2026"/>
    <x v="0"/>
    <s v="Collingwood"/>
    <s v="Victoria"/>
    <x v="4"/>
    <n v="3066"/>
    <s v="Australia"/>
    <s v="Alistair Taylor"/>
    <x v="5"/>
    <s v="Marco Lombardi"/>
    <n v="245"/>
  </r>
  <r>
    <d v="2025-06-29T00:00:00"/>
    <n v="2025"/>
    <s v="2024-2025"/>
    <x v="0"/>
    <s v="Underwood"/>
    <s v="Queensland"/>
    <x v="3"/>
    <n v="4119"/>
    <s v="Australia"/>
    <s v="Giannis Katsaros"/>
    <x v="3"/>
    <s v="Ibrahim Khalil"/>
    <n v="742"/>
  </r>
  <r>
    <d v="2024-08-30T00:00:00"/>
    <n v="2025"/>
    <s v="2024-2025"/>
    <x v="0"/>
    <s v="Southport"/>
    <s v="Queensland"/>
    <x v="3"/>
    <n v="4215"/>
    <s v="Australia"/>
    <s v="Kavindi Perera"/>
    <x v="3"/>
    <s v="Ibrahim Khalil"/>
    <n v="276"/>
  </r>
  <r>
    <d v="2025-10-03T00:00:00"/>
    <n v="2026"/>
    <s v="2025-2026"/>
    <x v="1"/>
    <s v="Wagga Wagga"/>
    <s v="New South Wales"/>
    <x v="1"/>
    <n v="2650"/>
    <s v="Australia"/>
    <s v="Jedda Kramer"/>
    <x v="6"/>
    <s v="Lani To’o"/>
    <n v="785"/>
  </r>
  <r>
    <d v="2025-12-24T00:00:00"/>
    <n v="2026"/>
    <s v="2025-2026"/>
    <x v="0"/>
    <s v="Maroochydore"/>
    <s v="Queensland"/>
    <x v="3"/>
    <n v="4558"/>
    <s v="Australia"/>
    <s v="Viliame Mata"/>
    <x v="0"/>
    <s v="Caterina Russo"/>
    <n v="169"/>
  </r>
  <r>
    <d v="2024-12-18T00:00:00"/>
    <n v="2025"/>
    <s v="2024-2025"/>
    <x v="0"/>
    <s v="Armidale"/>
    <s v="New South Wales"/>
    <x v="1"/>
    <n v="2350"/>
    <s v="Australia"/>
    <s v="Waru Saunders"/>
    <x v="5"/>
    <s v="Marco Lombardi"/>
    <n v="345"/>
  </r>
  <r>
    <d v="2024-03-21T00:00:00"/>
    <n v="2024"/>
    <s v="2023-2024"/>
    <x v="0"/>
    <s v="Albany"/>
    <s v="Western Australia"/>
    <x v="0"/>
    <n v="6330"/>
    <s v="Australia"/>
    <s v="Phoebe Murphy"/>
    <x v="5"/>
    <s v="Marco Lombardi"/>
    <n v="148"/>
  </r>
  <r>
    <d v="2025-10-01T00:00:00"/>
    <n v="2026"/>
    <s v="2025-2026"/>
    <x v="0"/>
    <s v="Alexandria"/>
    <s v="New South Wales"/>
    <x v="1"/>
    <n v="2015"/>
    <s v="Australia"/>
    <s v="Moana Tui"/>
    <x v="2"/>
    <s v="Zanele Mbeki"/>
    <n v="546"/>
  </r>
  <r>
    <d v="2025-05-22T00:00:00"/>
    <n v="2025"/>
    <s v="2024-2025"/>
    <x v="0"/>
    <s v="Altona"/>
    <s v="Victoria"/>
    <x v="4"/>
    <n v="3018"/>
    <s v="Australia"/>
    <s v="Alistair Taylor"/>
    <x v="2"/>
    <s v="Zanele Mbeki"/>
    <n v="472"/>
  </r>
  <r>
    <d v="2024-01-13T00:00:00"/>
    <n v="2024"/>
    <s v="2023-2024"/>
    <x v="0"/>
    <s v="Artarmon"/>
    <s v="New South Wales"/>
    <x v="1"/>
    <n v="2064"/>
    <s v="Australia"/>
    <s v="Moana Tui"/>
    <x v="1"/>
    <s v="Iluka Langton"/>
    <n v="737"/>
  </r>
  <r>
    <d v="2025-01-31T00:00:00"/>
    <n v="2025"/>
    <s v="2024-2025"/>
    <x v="0"/>
    <s v="Ballina"/>
    <s v="New South Wales"/>
    <x v="1"/>
    <n v="2478"/>
    <s v="Australia"/>
    <s v="Waru Saunders"/>
    <x v="2"/>
    <s v="Zanele Mbeki"/>
    <n v="381"/>
  </r>
  <r>
    <d v="2025-12-05T00:00:00"/>
    <n v="2026"/>
    <s v="2025-2026"/>
    <x v="1"/>
    <s v="Cairns"/>
    <s v="Queensland"/>
    <x v="3"/>
    <n v="4870"/>
    <s v="Australia"/>
    <s v="Tiffany Tan"/>
    <x v="4"/>
    <s v="Amara Okafor"/>
    <n v="50"/>
  </r>
  <r>
    <d v="2024-04-20T00:00:00"/>
    <n v="2024"/>
    <s v="2023-2024"/>
    <x v="0"/>
    <s v="Campbelltown"/>
    <s v="New South Wales"/>
    <x v="1"/>
    <n v="2560"/>
    <s v="Australia"/>
    <s v="Anika Villanueva"/>
    <x v="1"/>
    <s v="Iluka Langton"/>
    <n v="656"/>
  </r>
  <r>
    <d v="2025-04-28T00:00:00"/>
    <n v="2025"/>
    <s v="2024-2025"/>
    <x v="0"/>
    <s v="Dubbo"/>
    <s v="New South Wales"/>
    <x v="1"/>
    <n v="2830"/>
    <s v="Australia"/>
    <s v="Jedda Kramer"/>
    <x v="2"/>
    <s v="Zanele Mbeki"/>
    <n v="563"/>
  </r>
  <r>
    <d v="2025-10-27T00:00:00"/>
    <n v="2026"/>
    <s v="2025-2026"/>
    <x v="1"/>
    <s v="Lismore"/>
    <s v="New South Wales"/>
    <x v="1"/>
    <n v="2480"/>
    <s v="Australia"/>
    <s v="Waru Saunders"/>
    <x v="6"/>
    <s v="Lani To’o"/>
    <n v="716"/>
  </r>
  <r>
    <d v="2024-08-09T00:00:00"/>
    <n v="2025"/>
    <s v="2024-2025"/>
    <x v="0"/>
    <s v="Maroochydore"/>
    <s v="Queensland"/>
    <x v="3"/>
    <n v="4558"/>
    <s v="Australia"/>
    <s v="Viliame Mata"/>
    <x v="3"/>
    <s v="Ibrahim Khalil"/>
    <n v="678"/>
  </r>
  <r>
    <d v="2024-12-24T00:00:00"/>
    <n v="2025"/>
    <s v="2024-2025"/>
    <x v="1"/>
    <s v="Mornington"/>
    <s v="Victoria"/>
    <x v="4"/>
    <n v="3931"/>
    <s v="Australia"/>
    <s v="Emre Yilmaz"/>
    <x v="3"/>
    <s v="Ibrahim Khalil"/>
    <n v="189"/>
  </r>
  <r>
    <d v="2025-12-31T00:00:00"/>
    <n v="2026"/>
    <s v="2025-2026"/>
    <x v="0"/>
    <s v="Stafford"/>
    <s v="Queensland"/>
    <x v="3"/>
    <n v="4053"/>
    <s v="Australia"/>
    <s v="Giannis Katsaros"/>
    <x v="9"/>
    <s v="Emmanuel Tutu"/>
    <n v="795"/>
  </r>
  <r>
    <d v="2025-03-23T00:00:00"/>
    <n v="2025"/>
    <s v="2024-2025"/>
    <x v="0"/>
    <s v="Artarmon"/>
    <s v="New South Wales"/>
    <x v="1"/>
    <n v="2064"/>
    <s v="Australia"/>
    <s v="Moana Tui"/>
    <x v="3"/>
    <s v="Ibrahim Khalil"/>
    <n v="715"/>
  </r>
  <r>
    <d v="2024-04-29T00:00:00"/>
    <n v="2024"/>
    <s v="2023-2024"/>
    <x v="0"/>
    <s v="Burnie"/>
    <s v="Tasmania"/>
    <x v="5"/>
    <n v="7320"/>
    <s v="Australia"/>
    <s v="Veer Malhotra"/>
    <x v="4"/>
    <s v="Amara Okafor"/>
    <n v="506"/>
  </r>
  <r>
    <d v="2024-08-24T00:00:00"/>
    <n v="2025"/>
    <s v="2024-2025"/>
    <x v="0"/>
    <s v="Campbelltown"/>
    <s v="New South Wales"/>
    <x v="1"/>
    <n v="2560"/>
    <s v="Australia"/>
    <s v="Anika Villanueva"/>
    <x v="0"/>
    <s v="Caterina Russo"/>
    <n v="525"/>
  </r>
  <r>
    <d v="2025-07-20T00:00:00"/>
    <n v="2026"/>
    <s v="2025-2026"/>
    <x v="0"/>
    <s v="Dandenong"/>
    <s v="Victoria"/>
    <x v="4"/>
    <n v="3175"/>
    <s v="Australia"/>
    <s v="Fatima Saleh"/>
    <x v="3"/>
    <s v="Ibrahim Khalil"/>
    <n v="192"/>
  </r>
  <r>
    <d v="2024-04-26T00:00:00"/>
    <n v="2024"/>
    <s v="2023-2024"/>
    <x v="0"/>
    <s v="Hastings"/>
    <s v="Victoria"/>
    <x v="4"/>
    <n v="3915"/>
    <s v="Australia"/>
    <s v="Emre Yilmaz"/>
    <x v="3"/>
    <s v="Ibrahim Khalil"/>
    <n v="300"/>
  </r>
  <r>
    <d v="2024-02-26T00:00:00"/>
    <n v="2024"/>
    <s v="2023-2024"/>
    <x v="0"/>
    <s v="Indooroopilly"/>
    <s v="Queensland"/>
    <x v="3"/>
    <n v="4068"/>
    <s v="Australia"/>
    <s v="Giannis Katsaros"/>
    <x v="4"/>
    <s v="Amara Okafor"/>
    <n v="663"/>
  </r>
  <r>
    <d v="2025-07-31T00:00:00"/>
    <n v="2026"/>
    <s v="2025-2026"/>
    <x v="1"/>
    <s v="Launceston"/>
    <s v="Tasmania"/>
    <x v="5"/>
    <n v="7250"/>
    <s v="Australia"/>
    <s v="Veer Malhotra"/>
    <x v="1"/>
    <s v="Iluka Langton"/>
    <n v="274"/>
  </r>
  <r>
    <d v="2024-12-12T00:00:00"/>
    <n v="2025"/>
    <s v="2024-2025"/>
    <x v="0"/>
    <s v="Lithgow"/>
    <s v="New South Wales"/>
    <x v="1"/>
    <n v="2790"/>
    <s v="Australia"/>
    <s v="Jedda Kramer"/>
    <x v="4"/>
    <s v="Amara Okafor"/>
    <n v="43"/>
  </r>
  <r>
    <d v="2025-11-21T00:00:00"/>
    <n v="2026"/>
    <s v="2025-2026"/>
    <x v="0"/>
    <s v="Mornington"/>
    <s v="Victoria"/>
    <x v="4"/>
    <n v="3931"/>
    <s v="Australia"/>
    <s v="Emre Yilmaz"/>
    <x v="0"/>
    <s v="Caterina Russo"/>
    <n v="585"/>
  </r>
  <r>
    <d v="2024-07-11T00:00:00"/>
    <n v="2025"/>
    <s v="2024-2025"/>
    <x v="0"/>
    <s v="Orange"/>
    <s v="New South Wales"/>
    <x v="1"/>
    <n v="2800"/>
    <s v="Australia"/>
    <s v="Jedda Kramer"/>
    <x v="0"/>
    <s v="Caterina Russo"/>
    <n v="444"/>
  </r>
  <r>
    <d v="2024-03-14T00:00:00"/>
    <n v="2024"/>
    <s v="2023-2024"/>
    <x v="0"/>
    <s v="Seaford"/>
    <s v="South Australia"/>
    <x v="6"/>
    <n v="5169"/>
    <s v="Australia"/>
    <s v="Mustafa Ali"/>
    <x v="0"/>
    <s v="Caterina Russo"/>
    <n v="342"/>
  </r>
  <r>
    <d v="2024-05-06T00:00:00"/>
    <n v="2024"/>
    <s v="2023-2024"/>
    <x v="0"/>
    <s v="Toombul"/>
    <s v="Queensland"/>
    <x v="3"/>
    <n v="4012"/>
    <s v="Australia"/>
    <s v="Giannis Katsaros"/>
    <x v="0"/>
    <s v="Caterina Russo"/>
    <n v="181"/>
  </r>
  <r>
    <d v="2025-09-25T00:00:00"/>
    <n v="2026"/>
    <s v="2025-2026"/>
    <x v="0"/>
    <s v="Toombul"/>
    <s v="Queensland"/>
    <x v="3"/>
    <n v="4012"/>
    <s v="Australia"/>
    <s v="Giannis Katsaros"/>
    <x v="3"/>
    <s v="Ibrahim Khalil"/>
    <n v="668"/>
  </r>
  <r>
    <d v="2024-08-28T00:00:00"/>
    <n v="2025"/>
    <s v="2024-2025"/>
    <x v="0"/>
    <s v="Underwood"/>
    <s v="Queensland"/>
    <x v="3"/>
    <n v="4119"/>
    <s v="Australia"/>
    <s v="Giannis Katsaros"/>
    <x v="0"/>
    <s v="Caterina Russo"/>
    <n v="512"/>
  </r>
  <r>
    <d v="2024-05-19T00:00:00"/>
    <n v="2024"/>
    <s v="2023-2024"/>
    <x v="0"/>
    <s v="Chadstone"/>
    <s v="Victoria"/>
    <x v="4"/>
    <n v="3148"/>
    <s v="Australia"/>
    <s v="Fatima Saleh"/>
    <x v="1"/>
    <s v="Iluka Langton"/>
    <n v="798"/>
  </r>
  <r>
    <d v="2025-05-07T00:00:00"/>
    <n v="2025"/>
    <s v="2024-2025"/>
    <x v="0"/>
    <s v="Belconnen"/>
    <s v="Australian Capital Territory"/>
    <x v="2"/>
    <n v="2617"/>
    <s v="Australia"/>
    <s v="Anika Villanueva"/>
    <x v="1"/>
    <s v="Iluka Langton"/>
    <n v="386"/>
  </r>
  <r>
    <d v="2024-06-28T00:00:00"/>
    <n v="2024"/>
    <s v="2023-2024"/>
    <x v="0"/>
    <s v="Hastings"/>
    <s v="Victoria"/>
    <x v="4"/>
    <n v="3915"/>
    <s v="Australia"/>
    <s v="Emre Yilmaz"/>
    <x v="3"/>
    <s v="Ibrahim Khalil"/>
    <n v="772"/>
  </r>
  <r>
    <d v="2025-06-21T00:00:00"/>
    <n v="2025"/>
    <s v="2024-2025"/>
    <x v="0"/>
    <s v="Rockhampton"/>
    <s v="Queensland"/>
    <x v="3"/>
    <n v="4700"/>
    <s v="Australia"/>
    <s v="Harrison Quinn"/>
    <x v="1"/>
    <s v="Iluka Langton"/>
    <n v="566"/>
  </r>
  <r>
    <d v="2024-04-06T00:00:00"/>
    <n v="2024"/>
    <s v="2023-2024"/>
    <x v="1"/>
    <s v="Cranbourne"/>
    <s v="Victoria"/>
    <x v="4"/>
    <n v="3977"/>
    <s v="Australia"/>
    <s v="Emre Yilmaz"/>
    <x v="3"/>
    <s v="Ibrahim Khalil"/>
    <n v="85"/>
  </r>
  <r>
    <d v="2024-04-10T00:00:00"/>
    <n v="2024"/>
    <s v="2023-2024"/>
    <x v="0"/>
    <s v="Hervey Bay"/>
    <s v="Queensland"/>
    <x v="3"/>
    <n v="4655"/>
    <s v="Australia"/>
    <s v="Harrison Quinn"/>
    <x v="3"/>
    <s v="Ibrahim Khalil"/>
    <n v="466"/>
  </r>
  <r>
    <d v="2025-06-15T00:00:00"/>
    <n v="2025"/>
    <s v="2024-2025"/>
    <x v="1"/>
    <s v="Southport"/>
    <s v="Queensland"/>
    <x v="3"/>
    <n v="4215"/>
    <s v="Australia"/>
    <s v="Kavindi Perera"/>
    <x v="1"/>
    <s v="Iluka Langton"/>
    <n v="189"/>
  </r>
  <r>
    <d v="2025-10-18T00:00:00"/>
    <n v="2026"/>
    <s v="2025-2026"/>
    <x v="1"/>
    <s v="Southport"/>
    <s v="Queensland"/>
    <x v="3"/>
    <n v="4215"/>
    <s v="Australia"/>
    <s v="Kavindi Perera"/>
    <x v="1"/>
    <s v="Iluka Langton"/>
    <n v="439"/>
  </r>
  <r>
    <d v="2025-06-22T00:00:00"/>
    <n v="2025"/>
    <s v="2024-2025"/>
    <x v="0"/>
    <s v="Warrnambool"/>
    <s v="Victoria"/>
    <x v="4"/>
    <n v="3280"/>
    <s v="Australia"/>
    <s v="Lucas Le"/>
    <x v="6"/>
    <s v="Lani To’o"/>
    <n v="53"/>
  </r>
  <r>
    <d v="2025-09-12T00:00:00"/>
    <n v="2026"/>
    <s v="2025-2026"/>
    <x v="0"/>
    <s v="Armidale"/>
    <s v="New South Wales"/>
    <x v="1"/>
    <n v="2350"/>
    <s v="Australia"/>
    <s v="Waru Saunders"/>
    <x v="5"/>
    <s v="Marco Lombardi"/>
    <n v="277"/>
  </r>
  <r>
    <d v="2024-11-25T00:00:00"/>
    <n v="2025"/>
    <s v="2024-2025"/>
    <x v="0"/>
    <s v="Ballarat"/>
    <s v="Victoria"/>
    <x v="4"/>
    <n v="3353"/>
    <s v="Australia"/>
    <s v="Lucas Le"/>
    <x v="6"/>
    <s v="Lani To’o"/>
    <n v="427"/>
  </r>
  <r>
    <d v="2025-12-22T00:00:00"/>
    <n v="2026"/>
    <s v="2025-2026"/>
    <x v="1"/>
    <s v="Bussleton"/>
    <s v="Western Australia"/>
    <x v="0"/>
    <n v="6280"/>
    <s v="Australia"/>
    <s v="Phoebe Murphy"/>
    <x v="6"/>
    <s v="Lani To’o"/>
    <n v="167"/>
  </r>
  <r>
    <d v="2025-04-12T00:00:00"/>
    <n v="2025"/>
    <s v="2024-2025"/>
    <x v="0"/>
    <s v="Chadstone"/>
    <s v="Victoria"/>
    <x v="4"/>
    <n v="3148"/>
    <s v="Australia"/>
    <s v="Fatima Saleh"/>
    <x v="5"/>
    <s v="Marco Lombardi"/>
    <n v="733"/>
  </r>
  <r>
    <d v="2025-09-14T00:00:00"/>
    <n v="2026"/>
    <s v="2025-2026"/>
    <x v="0"/>
    <s v="Frankston"/>
    <s v="Victoria"/>
    <x v="4"/>
    <n v="3199"/>
    <s v="Australia"/>
    <s v="Fatima Saleh"/>
    <x v="6"/>
    <s v="Lani To’o"/>
    <n v="139"/>
  </r>
  <r>
    <d v="2025-09-04T00:00:00"/>
    <n v="2026"/>
    <s v="2025-2026"/>
    <x v="0"/>
    <s v="Glenorchy"/>
    <s v="Tasmania"/>
    <x v="5"/>
    <n v="7010"/>
    <s v="Australia"/>
    <s v="Veer Malhotra"/>
    <x v="5"/>
    <s v="Marco Lombardi"/>
    <n v="419"/>
  </r>
  <r>
    <d v="2024-08-05T00:00:00"/>
    <n v="2025"/>
    <s v="2024-2025"/>
    <x v="0"/>
    <s v="Joondalup"/>
    <s v="Western Australia"/>
    <x v="0"/>
    <n v="6027"/>
    <s v="Australia"/>
    <s v="Dragan Novak"/>
    <x v="5"/>
    <s v="Marco Lombardi"/>
    <n v="760"/>
  </r>
  <r>
    <d v="2025-01-07T00:00:00"/>
    <n v="2025"/>
    <s v="2024-2025"/>
    <x v="1"/>
    <s v="Nowra"/>
    <s v="New South Wales"/>
    <x v="1"/>
    <n v="2541"/>
    <s v="Australia"/>
    <s v="Anika Villanueva"/>
    <x v="4"/>
    <s v="Amara Okafor"/>
    <n v="191"/>
  </r>
  <r>
    <d v="2025-09-05T00:00:00"/>
    <n v="2026"/>
    <s v="2025-2026"/>
    <x v="0"/>
    <s v="Nunawading"/>
    <s v="Victoria"/>
    <x v="4"/>
    <n v="3131"/>
    <s v="Australia"/>
    <s v="Fatima Saleh"/>
    <x v="5"/>
    <s v="Marco Lombardi"/>
    <n v="671"/>
  </r>
  <r>
    <d v="2024-07-06T00:00:00"/>
    <n v="2025"/>
    <s v="2024-2025"/>
    <x v="1"/>
    <s v="Port Lincoln"/>
    <s v="South Australia"/>
    <x v="6"/>
    <n v="5607"/>
    <s v="Australia"/>
    <s v="Marcus Zheng"/>
    <x v="5"/>
    <s v="Marco Lombardi"/>
    <n v="722"/>
  </r>
  <r>
    <d v="2025-05-29T00:00:00"/>
    <n v="2025"/>
    <s v="2024-2025"/>
    <x v="0"/>
    <s v="Thornleigh"/>
    <s v="New South Wales"/>
    <x v="1"/>
    <n v="2120"/>
    <s v="Australia"/>
    <s v="Clementine Walsh"/>
    <x v="5"/>
    <s v="Marco Lombardi"/>
    <n v="646"/>
  </r>
  <r>
    <d v="2025-09-11T00:00:00"/>
    <n v="2026"/>
    <s v="2025-2026"/>
    <x v="0"/>
    <s v="Ulladulla"/>
    <s v="New South Wales"/>
    <x v="1"/>
    <n v="2539"/>
    <s v="Australia"/>
    <s v="Anika Villanueva"/>
    <x v="5"/>
    <s v="Marco Lombardi"/>
    <n v="217"/>
  </r>
  <r>
    <d v="2024-03-06T00:00:00"/>
    <n v="2024"/>
    <s v="2023-2024"/>
    <x v="1"/>
    <s v="Underwood"/>
    <s v="Queensland"/>
    <x v="3"/>
    <n v="4119"/>
    <s v="Australia"/>
    <s v="Giannis Katsaros"/>
    <x v="3"/>
    <s v="Ibrahim Khalil"/>
    <n v="208"/>
  </r>
  <r>
    <d v="2025-06-17T00:00:00"/>
    <n v="2025"/>
    <s v="2024-2025"/>
    <x v="0"/>
    <s v="Albany"/>
    <s v="Western Australia"/>
    <x v="0"/>
    <n v="6330"/>
    <s v="Australia"/>
    <s v="Phoebe Murphy"/>
    <x v="3"/>
    <s v="Ibrahim Khalil"/>
    <n v="621"/>
  </r>
  <r>
    <d v="2025-01-26T00:00:00"/>
    <n v="2025"/>
    <s v="2024-2025"/>
    <x v="0"/>
    <s v="Altona"/>
    <s v="Victoria"/>
    <x v="4"/>
    <n v="3018"/>
    <s v="Australia"/>
    <s v="Alistair Taylor"/>
    <x v="3"/>
    <s v="Ibrahim Khalil"/>
    <n v="326"/>
  </r>
  <r>
    <d v="2024-02-29T00:00:00"/>
    <n v="2024"/>
    <s v="2023-2024"/>
    <x v="0"/>
    <s v="Bendigo"/>
    <s v="Victoria"/>
    <x v="4"/>
    <n v="3550"/>
    <s v="Australia"/>
    <s v="Lucas Le"/>
    <x v="3"/>
    <s v="Ibrahim Khalil"/>
    <n v="205"/>
  </r>
  <r>
    <d v="2024-04-10T00:00:00"/>
    <n v="2024"/>
    <s v="2023-2024"/>
    <x v="0"/>
    <s v="Burnie"/>
    <s v="Tasmania"/>
    <x v="5"/>
    <n v="7320"/>
    <s v="Australia"/>
    <s v="Veer Malhotra"/>
    <x v="5"/>
    <s v="Marco Lombardi"/>
    <n v="751"/>
  </r>
  <r>
    <d v="2024-06-30T00:00:00"/>
    <n v="2024"/>
    <s v="2023-2024"/>
    <x v="0"/>
    <s v="Cranbourne"/>
    <s v="Victoria"/>
    <x v="4"/>
    <n v="3977"/>
    <s v="Australia"/>
    <s v="Emre Yilmaz"/>
    <x v="2"/>
    <s v="Zanele Mbeki"/>
    <n v="716"/>
  </r>
  <r>
    <d v="2025-08-23T00:00:00"/>
    <n v="2026"/>
    <s v="2025-2026"/>
    <x v="0"/>
    <s v="Dandenong"/>
    <s v="Victoria"/>
    <x v="4"/>
    <n v="3175"/>
    <s v="Australia"/>
    <s v="Fatima Saleh"/>
    <x v="9"/>
    <s v="Emmanuel Tutu"/>
    <n v="103"/>
  </r>
  <r>
    <d v="2025-02-14T00:00:00"/>
    <n v="2025"/>
    <s v="2024-2025"/>
    <x v="0"/>
    <s v="Horsham"/>
    <s v="Victoria"/>
    <x v="4"/>
    <n v="3400"/>
    <s v="Australia"/>
    <s v="Lucas Le"/>
    <x v="4"/>
    <s v="Amara Okafor"/>
    <n v="124"/>
  </r>
  <r>
    <d v="2025-07-04T00:00:00"/>
    <n v="2026"/>
    <s v="2025-2026"/>
    <x v="1"/>
    <s v="Lismore"/>
    <s v="New South Wales"/>
    <x v="1"/>
    <n v="2480"/>
    <s v="Australia"/>
    <s v="Waru Saunders"/>
    <x v="3"/>
    <s v="Ibrahim Khalil"/>
    <n v="796"/>
  </r>
  <r>
    <d v="2025-04-19T00:00:00"/>
    <n v="2025"/>
    <s v="2024-2025"/>
    <x v="0"/>
    <s v="Mildura"/>
    <s v="Victoria"/>
    <x v="4"/>
    <n v="3500"/>
    <s v="Australia"/>
    <s v="Lucas Le"/>
    <x v="7"/>
    <s v="Selam Tesfaye"/>
    <n v="459"/>
  </r>
  <r>
    <d v="2024-03-12T00:00:00"/>
    <n v="2024"/>
    <s v="2023-2024"/>
    <x v="0"/>
    <s v="Narrabeen"/>
    <s v="New South Wales"/>
    <x v="1"/>
    <n v="2101"/>
    <s v="Australia"/>
    <s v="Clementine Walsh"/>
    <x v="0"/>
    <s v="Caterina Russo"/>
    <n v="666"/>
  </r>
  <r>
    <d v="2024-10-17T00:00:00"/>
    <n v="2025"/>
    <s v="2024-2025"/>
    <x v="1"/>
    <s v="Narrabeen"/>
    <s v="New South Wales"/>
    <x v="1"/>
    <n v="2101"/>
    <s v="Australia"/>
    <s v="Clementine Walsh"/>
    <x v="9"/>
    <s v="Emmanuel Tutu"/>
    <n v="633"/>
  </r>
  <r>
    <d v="2025-10-30T00:00:00"/>
    <n v="2026"/>
    <s v="2025-2026"/>
    <x v="0"/>
    <s v="Rockhampton"/>
    <s v="Queensland"/>
    <x v="3"/>
    <n v="4700"/>
    <s v="Australia"/>
    <s v="Harrison Quinn"/>
    <x v="6"/>
    <s v="Lani To’o"/>
    <n v="236"/>
  </r>
  <r>
    <d v="2024-01-22T00:00:00"/>
    <n v="2024"/>
    <s v="2023-2024"/>
    <x v="0"/>
    <s v="Seaford"/>
    <s v="South Australia"/>
    <x v="6"/>
    <n v="5169"/>
    <s v="Australia"/>
    <s v="Mustafa Ali"/>
    <x v="7"/>
    <s v="Selam Tesfaye"/>
    <n v="549"/>
  </r>
  <r>
    <d v="2024-11-07T00:00:00"/>
    <n v="2025"/>
    <s v="2024-2025"/>
    <x v="1"/>
    <s v="Southport"/>
    <s v="Queensland"/>
    <x v="3"/>
    <n v="4215"/>
    <s v="Australia"/>
    <s v="Kavindi Perera"/>
    <x v="0"/>
    <s v="Caterina Russo"/>
    <n v="312"/>
  </r>
  <r>
    <d v="2025-10-11T00:00:00"/>
    <n v="2026"/>
    <s v="2025-2026"/>
    <x v="0"/>
    <s v="Ulladulla"/>
    <s v="New South Wales"/>
    <x v="1"/>
    <n v="2539"/>
    <s v="Australia"/>
    <s v="Anika Villanueva"/>
    <x v="0"/>
    <s v="Caterina Russo"/>
    <n v="440"/>
  </r>
  <r>
    <d v="2024-12-28T00:00:00"/>
    <n v="2025"/>
    <s v="2024-2025"/>
    <x v="0"/>
    <s v="Gympie"/>
    <s v="Queensland"/>
    <x v="3"/>
    <n v="4570"/>
    <s v="Australia"/>
    <s v="Viliame Mata"/>
    <x v="0"/>
    <s v="Caterina Russo"/>
    <n v="301"/>
  </r>
  <r>
    <d v="2025-10-31T00:00:00"/>
    <n v="2026"/>
    <s v="2025-2026"/>
    <x v="0"/>
    <s v="Ipswich"/>
    <s v="Queensland"/>
    <x v="3"/>
    <n v="4305"/>
    <s v="Australia"/>
    <s v="Kavindi Perera"/>
    <x v="0"/>
    <s v="Caterina Russo"/>
    <n v="487"/>
  </r>
  <r>
    <d v="2024-05-25T00:00:00"/>
    <n v="2024"/>
    <s v="2023-2024"/>
    <x v="0"/>
    <s v="Lithgow"/>
    <s v="New South Wales"/>
    <x v="1"/>
    <n v="2790"/>
    <s v="Australia"/>
    <s v="Jedda Kramer"/>
    <x v="3"/>
    <s v="Ibrahim Khalil"/>
    <n v="455"/>
  </r>
  <r>
    <d v="2024-02-14T00:00:00"/>
    <n v="2024"/>
    <s v="2023-2024"/>
    <x v="0"/>
    <s v="Maddington"/>
    <s v="Western Australia"/>
    <x v="0"/>
    <n v="6109"/>
    <s v="Australia"/>
    <s v="Phoebe Murphy"/>
    <x v="3"/>
    <s v="Ibrahim Khalil"/>
    <n v="30"/>
  </r>
  <r>
    <d v="2025-10-28T00:00:00"/>
    <n v="2026"/>
    <s v="2025-2026"/>
    <x v="1"/>
    <s v="Mindarie"/>
    <s v="Western Australia"/>
    <x v="0"/>
    <n v="6030"/>
    <s v="Australia"/>
    <s v="Dragan Novak"/>
    <x v="1"/>
    <s v="Iluka Langton"/>
    <n v="565"/>
  </r>
  <r>
    <d v="2025-07-21T00:00:00"/>
    <n v="2026"/>
    <s v="2025-2026"/>
    <x v="1"/>
    <s v="Randwick"/>
    <s v="New South Wales"/>
    <x v="1"/>
    <n v="2031"/>
    <s v="Australia"/>
    <s v="Moana Tui"/>
    <x v="4"/>
    <s v="Amara Okafor"/>
    <n v="216"/>
  </r>
  <r>
    <d v="2025-12-11T00:00:00"/>
    <n v="2026"/>
    <s v="2025-2026"/>
    <x v="1"/>
    <s v="Underwood"/>
    <s v="Queensland"/>
    <x v="3"/>
    <n v="4119"/>
    <s v="Australia"/>
    <s v="Giannis Katsaros"/>
    <x v="2"/>
    <s v="Zanele Mbeki"/>
    <n v="374"/>
  </r>
  <r>
    <d v="2024-03-05T00:00:00"/>
    <n v="2024"/>
    <s v="2023-2024"/>
    <x v="0"/>
    <s v="Chadstone"/>
    <s v="Victoria"/>
    <x v="4"/>
    <n v="3148"/>
    <s v="Australia"/>
    <s v="Fatima Saleh"/>
    <x v="3"/>
    <s v="Ibrahim Khalil"/>
    <n v="388"/>
  </r>
  <r>
    <d v="2024-08-01T00:00:00"/>
    <n v="2025"/>
    <s v="2024-2025"/>
    <x v="0"/>
    <s v="Epsom"/>
    <s v="Victoria"/>
    <x v="4"/>
    <n v="3551"/>
    <s v="Australia"/>
    <s v="Lucas Le"/>
    <x v="5"/>
    <s v="Marco Lombardi"/>
    <n v="138"/>
  </r>
  <r>
    <d v="2025-06-19T00:00:00"/>
    <n v="2025"/>
    <s v="2024-2025"/>
    <x v="0"/>
    <s v="Rydalmere"/>
    <s v="New South Wales"/>
    <x v="1"/>
    <n v="2116"/>
    <s v="Australia"/>
    <s v="Clementine Walsh"/>
    <x v="9"/>
    <s v="Emmanuel Tutu"/>
    <n v="560"/>
  </r>
  <r>
    <d v="2025-03-30T00:00:00"/>
    <n v="2025"/>
    <s v="2024-2025"/>
    <x v="0"/>
    <s v="Rydalmere"/>
    <s v="New South Wales"/>
    <x v="1"/>
    <n v="2116"/>
    <s v="Australia"/>
    <s v="Clementine Walsh"/>
    <x v="8"/>
    <s v="Anastasia Vlahos"/>
    <n v="542"/>
  </r>
  <r>
    <d v="2024-05-02T00:00:00"/>
    <n v="2024"/>
    <s v="2023-2024"/>
    <x v="0"/>
    <s v="Rydalmere"/>
    <s v="New South Wales"/>
    <x v="1"/>
    <n v="2116"/>
    <s v="Australia"/>
    <s v="Clementine Walsh"/>
    <x v="4"/>
    <s v="Amara Okafor"/>
    <n v="62"/>
  </r>
  <r>
    <d v="2024-04-21T00:00:00"/>
    <n v="2024"/>
    <s v="2023-2024"/>
    <x v="0"/>
    <s v="Esperance"/>
    <s v="Western Australia"/>
    <x v="0"/>
    <n v="6450"/>
    <s v="Australia"/>
    <s v="Isabella Ricci"/>
    <x v="3"/>
    <s v="Ibrahim Khalil"/>
    <n v="697"/>
  </r>
  <r>
    <d v="2024-10-10T00:00:00"/>
    <n v="2025"/>
    <s v="2024-2025"/>
    <x v="0"/>
    <s v="Maddington"/>
    <s v="Western Australia"/>
    <x v="0"/>
    <n v="6109"/>
    <s v="Australia"/>
    <s v="Phoebe Murphy"/>
    <x v="3"/>
    <s v="Ibrahim Khalil"/>
    <n v="62"/>
  </r>
  <r>
    <d v="2025-02-25T00:00:00"/>
    <n v="2025"/>
    <s v="2024-2025"/>
    <x v="0"/>
    <s v="Randwick"/>
    <s v="New South Wales"/>
    <x v="1"/>
    <n v="2031"/>
    <s v="Australia"/>
    <s v="Moana Tui"/>
    <x v="3"/>
    <s v="Ibrahim Khalil"/>
    <n v="29"/>
  </r>
  <r>
    <d v="2025-09-05T00:00:00"/>
    <n v="2026"/>
    <s v="2025-2026"/>
    <x v="1"/>
    <s v="Caloundra"/>
    <s v="Queensland"/>
    <x v="3"/>
    <n v="4551"/>
    <s v="Australia"/>
    <s v="Viliame Mata"/>
    <x v="2"/>
    <s v="Zanele Mbeki"/>
    <n v="796"/>
  </r>
  <r>
    <d v="2024-09-02T00:00:00"/>
    <n v="2025"/>
    <s v="2024-2025"/>
    <x v="0"/>
    <s v="Armidale"/>
    <s v="New South Wales"/>
    <x v="1"/>
    <n v="2350"/>
    <s v="Australia"/>
    <s v="Waru Saunders"/>
    <x v="3"/>
    <s v="Ibrahim Khalil"/>
    <n v="209"/>
  </r>
  <r>
    <d v="2025-08-04T00:00:00"/>
    <n v="2026"/>
    <s v="2025-2026"/>
    <x v="1"/>
    <s v="Bathurst"/>
    <s v="New South Wales"/>
    <x v="1"/>
    <n v="2795"/>
    <s v="Australia"/>
    <s v="Jedda Kramer"/>
    <x v="1"/>
    <s v="Iluka Langton"/>
    <n v="360"/>
  </r>
  <r>
    <d v="2025-01-13T00:00:00"/>
    <n v="2025"/>
    <s v="2024-2025"/>
    <x v="0"/>
    <s v="Thornleigh"/>
    <s v="New South Wales"/>
    <x v="1"/>
    <n v="2120"/>
    <s v="Australia"/>
    <s v="Clementine Walsh"/>
    <x v="1"/>
    <s v="Iluka Langton"/>
    <n v="120"/>
  </r>
  <r>
    <d v="2024-06-01T00:00:00"/>
    <n v="2024"/>
    <s v="2023-2024"/>
    <x v="0"/>
    <s v="Collingwood"/>
    <s v="Victoria"/>
    <x v="4"/>
    <n v="3066"/>
    <s v="Australia"/>
    <s v="Alistair Taylor"/>
    <x v="3"/>
    <s v="Ibrahim Khalil"/>
    <n v="651"/>
  </r>
  <r>
    <d v="2024-08-17T00:00:00"/>
    <n v="2025"/>
    <s v="2024-2025"/>
    <x v="0"/>
    <s v="Darwin"/>
    <s v="Northern Territory"/>
    <x v="7"/>
    <n v="800"/>
    <s v="Australia"/>
    <s v="Deepa Thapa"/>
    <x v="2"/>
    <s v="Zanele Mbeki"/>
    <n v="449"/>
  </r>
  <r>
    <d v="2025-01-26T00:00:00"/>
    <n v="2025"/>
    <s v="2024-2025"/>
    <x v="1"/>
    <s v="Bussleton"/>
    <s v="Western Australia"/>
    <x v="0"/>
    <n v="6280"/>
    <s v="Australia"/>
    <s v="Phoebe Murphy"/>
    <x v="0"/>
    <s v="Caterina Russo"/>
    <n v="668"/>
  </r>
  <r>
    <d v="2025-04-17T00:00:00"/>
    <n v="2025"/>
    <s v="2024-2025"/>
    <x v="0"/>
    <s v="Campbelltown"/>
    <s v="New South Wales"/>
    <x v="1"/>
    <n v="2560"/>
    <s v="Australia"/>
    <s v="Anika Villanueva"/>
    <x v="2"/>
    <s v="Zanele Mbeki"/>
    <n v="400"/>
  </r>
  <r>
    <d v="2025-04-14T00:00:00"/>
    <n v="2025"/>
    <s v="2024-2025"/>
    <x v="0"/>
    <s v="Nowra"/>
    <s v="New South Wales"/>
    <x v="1"/>
    <n v="2541"/>
    <s v="Australia"/>
    <s v="Anika Villanueva"/>
    <x v="9"/>
    <s v="Emmanuel Tutu"/>
    <n v="453"/>
  </r>
  <r>
    <d v="2024-04-27T00:00:00"/>
    <n v="2024"/>
    <s v="2023-2024"/>
    <x v="0"/>
    <s v="Alice Springs"/>
    <s v="Northern Territory"/>
    <x v="7"/>
    <n v="870"/>
    <s v="Australia"/>
    <s v="Deepa Thapa"/>
    <x v="3"/>
    <s v="Ibrahim Khalil"/>
    <n v="39"/>
  </r>
  <r>
    <d v="2024-03-16T00:00:00"/>
    <n v="2024"/>
    <s v="2023-2024"/>
    <x v="0"/>
    <s v="Balcatta"/>
    <s v="Western Australia"/>
    <x v="0"/>
    <n v="6021"/>
    <s v="Australia"/>
    <s v="Dragan Novak"/>
    <x v="3"/>
    <s v="Ibrahim Khalil"/>
    <n v="301"/>
  </r>
  <r>
    <d v="2024-07-24T00:00:00"/>
    <n v="2025"/>
    <s v="2024-2025"/>
    <x v="0"/>
    <s v="Broome"/>
    <s v="Western Australia"/>
    <x v="0"/>
    <n v="6725"/>
    <s v="Australia"/>
    <s v="Isabella Ricci"/>
    <x v="3"/>
    <s v="Ibrahim Khalil"/>
    <n v="745"/>
  </r>
  <r>
    <d v="2024-09-13T00:00:00"/>
    <n v="2025"/>
    <s v="2024-2025"/>
    <x v="0"/>
    <s v="Claremont"/>
    <s v="Western Australia"/>
    <x v="0"/>
    <n v="6010"/>
    <s v="Australia"/>
    <s v="Dragan Novak"/>
    <x v="3"/>
    <s v="Ibrahim Khalil"/>
    <n v="620"/>
  </r>
  <r>
    <d v="2025-10-11T00:00:00"/>
    <n v="2026"/>
    <s v="2025-2026"/>
    <x v="0"/>
    <s v="Harrisdale"/>
    <s v="Western Australia"/>
    <x v="0"/>
    <n v="6112"/>
    <s v="Australia"/>
    <s v="Phoebe Murphy"/>
    <x v="1"/>
    <s v="Iluka Langton"/>
    <n v="140"/>
  </r>
  <r>
    <d v="2024-08-06T00:00:00"/>
    <n v="2025"/>
    <s v="2024-2025"/>
    <x v="0"/>
    <s v="Mornington"/>
    <s v="Victoria"/>
    <x v="4"/>
    <n v="3931"/>
    <s v="Australia"/>
    <s v="Emre Yilmaz"/>
    <x v="3"/>
    <s v="Ibrahim Khalil"/>
    <n v="426"/>
  </r>
  <r>
    <d v="2024-07-07T00:00:00"/>
    <n v="2025"/>
    <s v="2024-2025"/>
    <x v="0"/>
    <s v="Rosny Park"/>
    <s v="Tasmania"/>
    <x v="5"/>
    <n v="7018"/>
    <s v="Australia"/>
    <s v="Veer Malhotra"/>
    <x v="3"/>
    <s v="Ibrahim Khalil"/>
    <n v="63"/>
  </r>
  <r>
    <d v="2025-06-10T00:00:00"/>
    <n v="2025"/>
    <s v="2024-2025"/>
    <x v="0"/>
    <s v="Altona"/>
    <s v="Victoria"/>
    <x v="4"/>
    <n v="3018"/>
    <s v="Australia"/>
    <s v="Alistair Taylor"/>
    <x v="0"/>
    <s v="Caterina Russo"/>
    <n v="48"/>
  </r>
  <r>
    <d v="2024-11-09T00:00:00"/>
    <n v="2025"/>
    <s v="2024-2025"/>
    <x v="0"/>
    <s v="Epsom"/>
    <s v="Victoria"/>
    <x v="4"/>
    <n v="3551"/>
    <s v="Australia"/>
    <s v="Lucas Le"/>
    <x v="3"/>
    <s v="Ibrahim Khalil"/>
    <n v="445"/>
  </r>
  <r>
    <d v="2025-08-28T00:00:00"/>
    <n v="2026"/>
    <s v="2025-2026"/>
    <x v="0"/>
    <s v="Wagga Wagga"/>
    <s v="New South Wales"/>
    <x v="1"/>
    <n v="2650"/>
    <s v="Australia"/>
    <s v="Jedda Kramer"/>
    <x v="7"/>
    <s v="Selam Tesfaye"/>
    <n v="85"/>
  </r>
  <r>
    <d v="2025-10-25T00:00:00"/>
    <n v="2026"/>
    <s v="2025-2026"/>
    <x v="0"/>
    <s v="Altona"/>
    <s v="Victoria"/>
    <x v="4"/>
    <n v="3018"/>
    <s v="Australia"/>
    <s v="Alistair Taylor"/>
    <x v="1"/>
    <s v="Iluka Langton"/>
    <n v="259"/>
  </r>
  <r>
    <d v="2025-05-18T00:00:00"/>
    <n v="2025"/>
    <s v="2024-2025"/>
    <x v="0"/>
    <s v="Hervey Bay"/>
    <s v="Queensland"/>
    <x v="3"/>
    <n v="4655"/>
    <s v="Australia"/>
    <s v="Harrison Quinn"/>
    <x v="1"/>
    <s v="Iluka Langton"/>
    <n v="594"/>
  </r>
  <r>
    <d v="2025-06-29T00:00:00"/>
    <n v="2025"/>
    <s v="2024-2025"/>
    <x v="0"/>
    <s v="Indooroopilly"/>
    <s v="Queensland"/>
    <x v="3"/>
    <n v="4068"/>
    <s v="Australia"/>
    <s v="Giannis Katsaros"/>
    <x v="0"/>
    <s v="Caterina Russo"/>
    <n v="245"/>
  </r>
  <r>
    <d v="2025-08-06T00:00:00"/>
    <n v="2026"/>
    <s v="2025-2026"/>
    <x v="0"/>
    <s v="Bussleton"/>
    <s v="Western Australia"/>
    <x v="0"/>
    <n v="6280"/>
    <s v="Australia"/>
    <s v="Phoebe Murphy"/>
    <x v="3"/>
    <s v="Ibrahim Khalil"/>
    <n v="661"/>
  </r>
  <r>
    <d v="2025-05-01T00:00:00"/>
    <n v="2025"/>
    <s v="2024-2025"/>
    <x v="0"/>
    <s v="Esperance"/>
    <s v="Western Australia"/>
    <x v="0"/>
    <n v="6450"/>
    <s v="Australia"/>
    <s v="Isabella Ricci"/>
    <x v="3"/>
    <s v="Ibrahim Khalil"/>
    <n v="794"/>
  </r>
  <r>
    <d v="2025-06-06T00:00:00"/>
    <n v="2025"/>
    <s v="2024-2025"/>
    <x v="0"/>
    <s v="Collingwood"/>
    <s v="Victoria"/>
    <x v="4"/>
    <n v="3066"/>
    <s v="Australia"/>
    <s v="Alistair Taylor"/>
    <x v="1"/>
    <s v="Iluka Langton"/>
    <n v="650"/>
  </r>
  <r>
    <d v="2025-03-29T00:00:00"/>
    <n v="2025"/>
    <s v="2024-2025"/>
    <x v="0"/>
    <s v="Chatswood"/>
    <s v="New South Wales"/>
    <x v="1"/>
    <n v="2067"/>
    <s v="Australia"/>
    <s v="Moana Tui"/>
    <x v="6"/>
    <s v="Lani To’o"/>
    <n v="102"/>
  </r>
  <r>
    <d v="2025-05-15T00:00:00"/>
    <n v="2025"/>
    <s v="2024-2025"/>
    <x v="1"/>
    <s v="Penrith"/>
    <s v="New South Wales"/>
    <x v="1"/>
    <n v="2750"/>
    <s v="Australia"/>
    <s v="Jedda Kramer"/>
    <x v="6"/>
    <s v="Lani To’o"/>
    <n v="298"/>
  </r>
  <r>
    <d v="2025-11-04T00:00:00"/>
    <n v="2026"/>
    <s v="2025-2026"/>
    <x v="0"/>
    <s v="Maroochydore"/>
    <s v="Queensland"/>
    <x v="3"/>
    <n v="4558"/>
    <s v="Australia"/>
    <s v="Viliame Mata"/>
    <x v="5"/>
    <s v="Marco Lombardi"/>
    <n v="709"/>
  </r>
  <r>
    <d v="2024-05-19T00:00:00"/>
    <n v="2024"/>
    <s v="2023-2024"/>
    <x v="0"/>
    <s v="Rydalmere"/>
    <s v="New South Wales"/>
    <x v="1"/>
    <n v="2116"/>
    <s v="Australia"/>
    <s v="Clementine Walsh"/>
    <x v="5"/>
    <s v="Marco Lombardi"/>
    <n v="192"/>
  </r>
  <r>
    <d v="2024-06-16T00:00:00"/>
    <n v="2024"/>
    <s v="2023-2024"/>
    <x v="0"/>
    <s v="Atherton"/>
    <s v="Queensland"/>
    <x v="3"/>
    <n v="4883"/>
    <s v="Australia"/>
    <s v="Tiffany Tan"/>
    <x v="6"/>
    <s v="Lani To’o"/>
    <n v="409"/>
  </r>
  <r>
    <d v="2024-04-09T00:00:00"/>
    <n v="2024"/>
    <s v="2023-2024"/>
    <x v="0"/>
    <s v="Bendigo"/>
    <s v="Victoria"/>
    <x v="4"/>
    <n v="3550"/>
    <s v="Australia"/>
    <s v="Lucas Le"/>
    <x v="5"/>
    <s v="Marco Lombardi"/>
    <n v="190"/>
  </r>
  <r>
    <d v="2025-03-04T00:00:00"/>
    <n v="2025"/>
    <s v="2024-2025"/>
    <x v="0"/>
    <s v="Bendigo"/>
    <s v="Victoria"/>
    <x v="4"/>
    <n v="3550"/>
    <s v="Australia"/>
    <s v="Lucas Le"/>
    <x v="4"/>
    <s v="Amara Okafor"/>
    <n v="69"/>
  </r>
  <r>
    <d v="2025-05-10T00:00:00"/>
    <n v="2025"/>
    <s v="2024-2025"/>
    <x v="0"/>
    <s v="Burnie"/>
    <s v="Tasmania"/>
    <x v="5"/>
    <n v="7320"/>
    <s v="Australia"/>
    <s v="Veer Malhotra"/>
    <x v="7"/>
    <s v="Selam Tesfaye"/>
    <n v="415"/>
  </r>
  <r>
    <d v="2025-12-24T00:00:00"/>
    <n v="2026"/>
    <s v="2025-2026"/>
    <x v="1"/>
    <s v="Chadstone"/>
    <s v="Victoria"/>
    <x v="4"/>
    <n v="3148"/>
    <s v="Australia"/>
    <s v="Fatima Saleh"/>
    <x v="5"/>
    <s v="Marco Lombardi"/>
    <n v="467"/>
  </r>
  <r>
    <d v="2025-07-23T00:00:00"/>
    <n v="2026"/>
    <s v="2025-2026"/>
    <x v="1"/>
    <s v="Chatswood"/>
    <s v="New South Wales"/>
    <x v="1"/>
    <n v="2067"/>
    <s v="Australia"/>
    <s v="Moana Tui"/>
    <x v="5"/>
    <s v="Marco Lombardi"/>
    <n v="171"/>
  </r>
  <r>
    <d v="2025-03-28T00:00:00"/>
    <n v="2025"/>
    <s v="2024-2025"/>
    <x v="0"/>
    <s v="Dural"/>
    <s v="New South Wales"/>
    <x v="1"/>
    <n v="2158"/>
    <s v="Australia"/>
    <s v="Clementine Walsh"/>
    <x v="3"/>
    <s v="Ibrahim Khalil"/>
    <n v="432"/>
  </r>
  <r>
    <d v="2025-02-16T00:00:00"/>
    <n v="2025"/>
    <s v="2024-2025"/>
    <x v="0"/>
    <s v="Geraldton"/>
    <s v="Western Australia"/>
    <x v="0"/>
    <n v="6530"/>
    <s v="Australia"/>
    <s v="Isabella Ricci"/>
    <x v="2"/>
    <s v="Zanele Mbeki"/>
    <n v="72"/>
  </r>
  <r>
    <d v="2024-10-03T00:00:00"/>
    <n v="2025"/>
    <s v="2024-2025"/>
    <x v="0"/>
    <s v="Gympie"/>
    <s v="Queensland"/>
    <x v="3"/>
    <n v="4570"/>
    <s v="Australia"/>
    <s v="Viliame Mata"/>
    <x v="6"/>
    <s v="Lani To’o"/>
    <n v="366"/>
  </r>
  <r>
    <d v="2024-09-04T00:00:00"/>
    <n v="2025"/>
    <s v="2024-2025"/>
    <x v="0"/>
    <s v="Marion"/>
    <s v="South Australia"/>
    <x v="6"/>
    <n v="5043"/>
    <s v="Australia"/>
    <s v="Mustafa Ali"/>
    <x v="1"/>
    <s v="Iluka Langton"/>
    <n v="185"/>
  </r>
  <r>
    <d v="2025-06-03T00:00:00"/>
    <n v="2025"/>
    <s v="2024-2025"/>
    <x v="0"/>
    <s v="Marion"/>
    <s v="South Australia"/>
    <x v="6"/>
    <n v="5043"/>
    <s v="Australia"/>
    <s v="Mustafa Ali"/>
    <x v="5"/>
    <s v="Marco Lombardi"/>
    <n v="576"/>
  </r>
  <r>
    <d v="2025-05-20T00:00:00"/>
    <n v="2025"/>
    <s v="2024-2025"/>
    <x v="1"/>
    <s v="Port Lincoln"/>
    <s v="South Australia"/>
    <x v="6"/>
    <n v="5607"/>
    <s v="Australia"/>
    <s v="Marcus Zheng"/>
    <x v="5"/>
    <s v="Marco Lombardi"/>
    <n v="428"/>
  </r>
  <r>
    <d v="2025-10-11T00:00:00"/>
    <n v="2026"/>
    <s v="2025-2026"/>
    <x v="0"/>
    <s v="Rockhampton"/>
    <s v="Queensland"/>
    <x v="3"/>
    <n v="4700"/>
    <s v="Australia"/>
    <s v="Harrison Quinn"/>
    <x v="5"/>
    <s v="Marco Lombardi"/>
    <n v="145"/>
  </r>
  <r>
    <d v="2025-12-30T00:00:00"/>
    <n v="2026"/>
    <s v="2025-2026"/>
    <x v="0"/>
    <s v="Scoresby"/>
    <s v="Victoria"/>
    <x v="4"/>
    <n v="3179"/>
    <s v="Australia"/>
    <s v="Fatima Saleh"/>
    <x v="1"/>
    <s v="Iluka Langton"/>
    <n v="346"/>
  </r>
  <r>
    <d v="2025-11-22T00:00:00"/>
    <n v="2026"/>
    <s v="2025-2026"/>
    <x v="1"/>
    <s v="Southport"/>
    <s v="Queensland"/>
    <x v="3"/>
    <n v="4215"/>
    <s v="Australia"/>
    <s v="Kavindi Perera"/>
    <x v="5"/>
    <s v="Marco Lombardi"/>
    <n v="566"/>
  </r>
  <r>
    <d v="2024-01-02T00:00:00"/>
    <n v="2024"/>
    <s v="2023-2024"/>
    <x v="0"/>
    <s v="Yeppoon"/>
    <s v="Queensland"/>
    <x v="3"/>
    <n v="4703"/>
    <s v="Australia"/>
    <s v="Harrison Quinn"/>
    <x v="5"/>
    <s v="Marco Lombardi"/>
    <n v="552"/>
  </r>
  <r>
    <d v="2024-10-22T00:00:00"/>
    <n v="2025"/>
    <s v="2024-2025"/>
    <x v="0"/>
    <s v="Albany"/>
    <s v="Western Australia"/>
    <x v="0"/>
    <n v="6330"/>
    <s v="Australia"/>
    <s v="Phoebe Murphy"/>
    <x v="4"/>
    <s v="Amara Okafor"/>
    <n v="480"/>
  </r>
  <r>
    <d v="2025-07-19T00:00:00"/>
    <n v="2026"/>
    <s v="2025-2026"/>
    <x v="0"/>
    <s v="Albany"/>
    <s v="Western Australia"/>
    <x v="0"/>
    <n v="6330"/>
    <s v="Australia"/>
    <s v="Phoebe Murphy"/>
    <x v="9"/>
    <s v="Emmanuel Tutu"/>
    <n v="410"/>
  </r>
  <r>
    <d v="2025-10-26T00:00:00"/>
    <n v="2026"/>
    <s v="2025-2026"/>
    <x v="0"/>
    <s v="Ballarat"/>
    <s v="Victoria"/>
    <x v="4"/>
    <n v="3353"/>
    <s v="Australia"/>
    <s v="Lucas Le"/>
    <x v="4"/>
    <s v="Amara Okafor"/>
    <n v="140"/>
  </r>
  <r>
    <d v="2024-02-06T00:00:00"/>
    <n v="2024"/>
    <s v="2023-2024"/>
    <x v="1"/>
    <s v="Bathurst"/>
    <s v="New South Wales"/>
    <x v="1"/>
    <n v="2795"/>
    <s v="Australia"/>
    <s v="Jedda Kramer"/>
    <x v="3"/>
    <s v="Ibrahim Khalil"/>
    <n v="383"/>
  </r>
  <r>
    <d v="2024-08-27T00:00:00"/>
    <n v="2025"/>
    <s v="2024-2025"/>
    <x v="0"/>
    <s v="Broome"/>
    <s v="Western Australia"/>
    <x v="0"/>
    <n v="6725"/>
    <s v="Australia"/>
    <s v="Isabella Ricci"/>
    <x v="7"/>
    <s v="Selam Tesfaye"/>
    <n v="402"/>
  </r>
  <r>
    <d v="2025-06-19T00:00:00"/>
    <n v="2025"/>
    <s v="2024-2025"/>
    <x v="1"/>
    <s v="Cairns"/>
    <s v="Queensland"/>
    <x v="3"/>
    <n v="4870"/>
    <s v="Australia"/>
    <s v="Tiffany Tan"/>
    <x v="0"/>
    <s v="Caterina Russo"/>
    <n v="331"/>
  </r>
  <r>
    <d v="2024-11-18T00:00:00"/>
    <n v="2025"/>
    <s v="2024-2025"/>
    <x v="1"/>
    <s v="Caloundra"/>
    <s v="Queensland"/>
    <x v="3"/>
    <n v="4551"/>
    <s v="Australia"/>
    <s v="Viliame Mata"/>
    <x v="2"/>
    <s v="Zanele Mbeki"/>
    <n v="291"/>
  </r>
  <r>
    <d v="2024-10-11T00:00:00"/>
    <n v="2025"/>
    <s v="2024-2025"/>
    <x v="0"/>
    <s v="Campbelltown"/>
    <s v="New South Wales"/>
    <x v="1"/>
    <n v="2560"/>
    <s v="Australia"/>
    <s v="Anika Villanueva"/>
    <x v="2"/>
    <s v="Zanele Mbeki"/>
    <n v="644"/>
  </r>
  <r>
    <d v="2024-02-11T00:00:00"/>
    <n v="2024"/>
    <s v="2023-2024"/>
    <x v="0"/>
    <s v="Castle Hill"/>
    <s v="New South Wales"/>
    <x v="1"/>
    <n v="2154"/>
    <s v="Australia"/>
    <s v="Clementine Walsh"/>
    <x v="4"/>
    <s v="Amara Okafor"/>
    <n v="467"/>
  </r>
  <r>
    <d v="2025-06-29T00:00:00"/>
    <n v="2025"/>
    <s v="2024-2025"/>
    <x v="0"/>
    <s v="Darwin"/>
    <s v="Northern Territory"/>
    <x v="7"/>
    <n v="800"/>
    <s v="Australia"/>
    <s v="Deepa Thapa"/>
    <x v="3"/>
    <s v="Ibrahim Khalil"/>
    <n v="185"/>
  </r>
  <r>
    <d v="2025-08-20T00:00:00"/>
    <n v="2026"/>
    <s v="2025-2026"/>
    <x v="0"/>
    <s v="Dural"/>
    <s v="New South Wales"/>
    <x v="1"/>
    <n v="2158"/>
    <s v="Australia"/>
    <s v="Clementine Walsh"/>
    <x v="3"/>
    <s v="Ibrahim Khalil"/>
    <n v="625"/>
  </r>
  <r>
    <d v="2025-02-27T00:00:00"/>
    <n v="2025"/>
    <s v="2024-2025"/>
    <x v="1"/>
    <s v="Epsom"/>
    <s v="Victoria"/>
    <x v="4"/>
    <n v="3551"/>
    <s v="Australia"/>
    <s v="Lucas Le"/>
    <x v="9"/>
    <s v="Emmanuel Tutu"/>
    <n v="137"/>
  </r>
  <r>
    <d v="2025-07-28T00:00:00"/>
    <n v="2026"/>
    <s v="2025-2026"/>
    <x v="1"/>
    <s v="Harrisdale"/>
    <s v="Western Australia"/>
    <x v="0"/>
    <n v="6112"/>
    <s v="Australia"/>
    <s v="Phoebe Murphy"/>
    <x v="4"/>
    <s v="Amara Okafor"/>
    <n v="585"/>
  </r>
  <r>
    <d v="2024-10-09T00:00:00"/>
    <n v="2025"/>
    <s v="2024-2025"/>
    <x v="0"/>
    <s v="Horsham"/>
    <s v="Victoria"/>
    <x v="4"/>
    <n v="3400"/>
    <s v="Australia"/>
    <s v="Lucas Le"/>
    <x v="3"/>
    <s v="Ibrahim Khalil"/>
    <n v="307"/>
  </r>
  <r>
    <d v="2025-08-25T00:00:00"/>
    <n v="2026"/>
    <s v="2025-2026"/>
    <x v="0"/>
    <s v="Launceston"/>
    <s v="Tasmania"/>
    <x v="5"/>
    <n v="7250"/>
    <s v="Australia"/>
    <s v="Veer Malhotra"/>
    <x v="5"/>
    <s v="Marco Lombardi"/>
    <n v="538"/>
  </r>
  <r>
    <d v="2025-08-29T00:00:00"/>
    <n v="2026"/>
    <s v="2025-2026"/>
    <x v="1"/>
    <s v="Mindarie"/>
    <s v="Western Australia"/>
    <x v="0"/>
    <n v="6030"/>
    <s v="Australia"/>
    <s v="Dragan Novak"/>
    <x v="3"/>
    <s v="Ibrahim Khalil"/>
    <n v="681"/>
  </r>
  <r>
    <d v="2024-05-30T00:00:00"/>
    <n v="2024"/>
    <s v="2023-2024"/>
    <x v="0"/>
    <s v="Scoresby"/>
    <s v="Victoria"/>
    <x v="4"/>
    <n v="3179"/>
    <s v="Australia"/>
    <s v="Fatima Saleh"/>
    <x v="5"/>
    <s v="Marco Lombardi"/>
    <n v="223"/>
  </r>
  <r>
    <d v="2024-10-26T00:00:00"/>
    <n v="2025"/>
    <s v="2024-2025"/>
    <x v="0"/>
    <s v="Seaford"/>
    <s v="South Australia"/>
    <x v="6"/>
    <n v="5169"/>
    <s v="Australia"/>
    <s v="Mustafa Ali"/>
    <x v="1"/>
    <s v="Iluka Langton"/>
    <n v="416"/>
  </r>
  <r>
    <d v="2025-05-07T00:00:00"/>
    <n v="2025"/>
    <s v="2024-2025"/>
    <x v="1"/>
    <s v="Underwood"/>
    <s v="Queensland"/>
    <x v="3"/>
    <n v="4119"/>
    <s v="Australia"/>
    <s v="Giannis Katsaros"/>
    <x v="1"/>
    <s v="Iluka Langton"/>
    <n v="725"/>
  </r>
  <r>
    <d v="2024-06-06T00:00:00"/>
    <n v="2024"/>
    <s v="2023-2024"/>
    <x v="0"/>
    <s v="Warrnambool"/>
    <s v="Victoria"/>
    <x v="4"/>
    <n v="3280"/>
    <s v="Australia"/>
    <s v="Lucas Le"/>
    <x v="5"/>
    <s v="Marco Lombardi"/>
    <n v="676"/>
  </r>
  <r>
    <d v="2025-04-08T00:00:00"/>
    <n v="2025"/>
    <s v="2024-2025"/>
    <x v="0"/>
    <s v="Werribee"/>
    <s v="Victoria"/>
    <x v="4"/>
    <n v="3030"/>
    <s v="Australia"/>
    <s v="Alistair Taylor"/>
    <x v="7"/>
    <s v="Selam Tesfaye"/>
    <n v="226"/>
  </r>
  <r>
    <d v="2025-05-31T00:00:00"/>
    <n v="2025"/>
    <s v="2024-2025"/>
    <x v="0"/>
    <s v="Airlie Beach"/>
    <s v="Queensland"/>
    <x v="3"/>
    <n v="4802"/>
    <s v="Australia"/>
    <s v="Tiffany Tan"/>
    <x v="3"/>
    <s v="Ibrahim Khalil"/>
    <n v="399"/>
  </r>
  <r>
    <d v="2024-03-17T00:00:00"/>
    <n v="2024"/>
    <s v="2023-2024"/>
    <x v="0"/>
    <s v="Balcatta"/>
    <s v="Western Australia"/>
    <x v="0"/>
    <n v="6021"/>
    <s v="Australia"/>
    <s v="Dragan Novak"/>
    <x v="4"/>
    <s v="Amara Okafor"/>
    <n v="463"/>
  </r>
  <r>
    <d v="2024-02-10T00:00:00"/>
    <n v="2024"/>
    <s v="2023-2024"/>
    <x v="0"/>
    <s v="Dandenong"/>
    <s v="Victoria"/>
    <x v="4"/>
    <n v="3175"/>
    <s v="Australia"/>
    <s v="Fatima Saleh"/>
    <x v="0"/>
    <s v="Caterina Russo"/>
    <n v="703"/>
  </r>
  <r>
    <d v="2024-04-11T00:00:00"/>
    <n v="2024"/>
    <s v="2023-2024"/>
    <x v="0"/>
    <s v="Glenorchy"/>
    <s v="Tasmania"/>
    <x v="5"/>
    <n v="7010"/>
    <s v="Australia"/>
    <s v="Veer Malhotra"/>
    <x v="3"/>
    <s v="Ibrahim Khalil"/>
    <n v="177"/>
  </r>
  <r>
    <d v="2024-12-14T00:00:00"/>
    <n v="2025"/>
    <s v="2024-2025"/>
    <x v="0"/>
    <s v="Joondalup"/>
    <s v="Western Australia"/>
    <x v="0"/>
    <n v="6027"/>
    <s v="Australia"/>
    <s v="Dragan Novak"/>
    <x v="3"/>
    <s v="Ibrahim Khalil"/>
    <n v="579"/>
  </r>
  <r>
    <d v="2024-03-05T00:00:00"/>
    <n v="2024"/>
    <s v="2023-2024"/>
    <x v="0"/>
    <s v="Lidcombe"/>
    <s v="New South Wales"/>
    <x v="1"/>
    <n v="2141"/>
    <s v="Australia"/>
    <s v="Clementine Walsh"/>
    <x v="3"/>
    <s v="Ibrahim Khalil"/>
    <n v="279"/>
  </r>
  <r>
    <d v="2025-04-25T00:00:00"/>
    <n v="2025"/>
    <s v="2024-2025"/>
    <x v="0"/>
    <s v="Mildura"/>
    <s v="Victoria"/>
    <x v="4"/>
    <n v="3500"/>
    <s v="Australia"/>
    <s v="Lucas Le"/>
    <x v="3"/>
    <s v="Ibrahim Khalil"/>
    <n v="387"/>
  </r>
  <r>
    <d v="2024-12-03T00:00:00"/>
    <n v="2025"/>
    <s v="2024-2025"/>
    <x v="0"/>
    <s v="Noarlunga"/>
    <s v="South Australia"/>
    <x v="6"/>
    <n v="5168"/>
    <s v="Australia"/>
    <s v="Mustafa Ali"/>
    <x v="3"/>
    <s v="Ibrahim Khalil"/>
    <n v="286"/>
  </r>
  <r>
    <d v="2024-01-19T00:00:00"/>
    <n v="2024"/>
    <s v="2023-2024"/>
    <x v="1"/>
    <s v="Nowra"/>
    <s v="New South Wales"/>
    <x v="1"/>
    <n v="2541"/>
    <s v="Australia"/>
    <s v="Anika Villanueva"/>
    <x v="2"/>
    <s v="Zanele Mbeki"/>
    <n v="744"/>
  </r>
  <r>
    <d v="2024-04-14T00:00:00"/>
    <n v="2024"/>
    <s v="2023-2024"/>
    <x v="0"/>
    <s v="Scoresby"/>
    <s v="Victoria"/>
    <x v="4"/>
    <n v="3179"/>
    <s v="Australia"/>
    <s v="Fatima Saleh"/>
    <x v="1"/>
    <s v="Iluka Langton"/>
    <n v="376"/>
  </r>
  <r>
    <d v="2025-08-12T00:00:00"/>
    <n v="2026"/>
    <s v="2025-2026"/>
    <x v="0"/>
    <s v="Tweed Heads"/>
    <s v="New South Wales"/>
    <x v="1"/>
    <n v="2485"/>
    <s v="Australia"/>
    <s v="Waru Saunders"/>
    <x v="4"/>
    <s v="Amara Okafor"/>
    <n v="545"/>
  </r>
  <r>
    <d v="2025-07-09T00:00:00"/>
    <n v="2026"/>
    <s v="2025-2026"/>
    <x v="1"/>
    <s v="Southport"/>
    <s v="Queensland"/>
    <x v="3"/>
    <n v="4215"/>
    <s v="Australia"/>
    <s v="Kavindi Perera"/>
    <x v="3"/>
    <s v="Ibrahim Khalil"/>
    <n v="671"/>
  </r>
  <r>
    <d v="2024-08-24T00:00:00"/>
    <n v="2025"/>
    <s v="2024-2025"/>
    <x v="0"/>
    <s v="Dubbo"/>
    <s v="New South Wales"/>
    <x v="1"/>
    <n v="2830"/>
    <s v="Australia"/>
    <s v="Jedda Kramer"/>
    <x v="3"/>
    <s v="Ibrahim Khalil"/>
    <n v="608"/>
  </r>
  <r>
    <d v="2024-06-22T00:00:00"/>
    <n v="2024"/>
    <s v="2023-2024"/>
    <x v="0"/>
    <s v="Maroochydore"/>
    <s v="Queensland"/>
    <x v="3"/>
    <n v="4558"/>
    <s v="Australia"/>
    <s v="Viliame Mata"/>
    <x v="3"/>
    <s v="Ibrahim Khalil"/>
    <n v="688"/>
  </r>
  <r>
    <d v="2024-03-29T00:00:00"/>
    <n v="2024"/>
    <s v="2023-2024"/>
    <x v="0"/>
    <s v="Hastings"/>
    <s v="Victoria"/>
    <x v="4"/>
    <n v="3915"/>
    <s v="Australia"/>
    <s v="Emre Yilmaz"/>
    <x v="2"/>
    <s v="Zanele Mbeki"/>
    <n v="740"/>
  </r>
  <r>
    <d v="2025-05-27T00:00:00"/>
    <n v="2025"/>
    <s v="2024-2025"/>
    <x v="0"/>
    <s v="Nowra"/>
    <s v="New South Wales"/>
    <x v="1"/>
    <n v="2541"/>
    <s v="Australia"/>
    <s v="Anika Villanueva"/>
    <x v="7"/>
    <s v="Selam Tesfaye"/>
    <n v="406"/>
  </r>
  <r>
    <d v="2024-10-04T00:00:00"/>
    <n v="2025"/>
    <s v="2024-2025"/>
    <x v="0"/>
    <s v="Lismore"/>
    <s v="New South Wales"/>
    <x v="1"/>
    <n v="2480"/>
    <s v="Australia"/>
    <s v="Waru Saunders"/>
    <x v="1"/>
    <s v="Iluka Langton"/>
    <n v="323"/>
  </r>
  <r>
    <d v="2024-12-26T00:00:00"/>
    <n v="2025"/>
    <s v="2024-2025"/>
    <x v="0"/>
    <s v="Hervey Bay"/>
    <s v="Queensland"/>
    <x v="3"/>
    <n v="4655"/>
    <s v="Australia"/>
    <s v="Harrison Quinn"/>
    <x v="4"/>
    <s v="Amara Okafor"/>
    <n v="582"/>
  </r>
  <r>
    <d v="2025-03-02T00:00:00"/>
    <n v="2025"/>
    <s v="2024-2025"/>
    <x v="1"/>
    <s v="Bathurst"/>
    <s v="New South Wales"/>
    <x v="1"/>
    <n v="2795"/>
    <s v="Australia"/>
    <s v="Jedda Kramer"/>
    <x v="5"/>
    <s v="Marco Lombardi"/>
    <n v="153"/>
  </r>
  <r>
    <d v="2024-01-17T00:00:00"/>
    <n v="2024"/>
    <s v="2023-2024"/>
    <x v="1"/>
    <s v="Lismore"/>
    <s v="New South Wales"/>
    <x v="1"/>
    <n v="2480"/>
    <s v="Australia"/>
    <s v="Waru Saunders"/>
    <x v="3"/>
    <s v="Ibrahim Khalil"/>
    <n v="285"/>
  </r>
  <r>
    <d v="2024-06-08T00:00:00"/>
    <n v="2024"/>
    <s v="2023-2024"/>
    <x v="0"/>
    <s v="Nowra"/>
    <s v="New South Wales"/>
    <x v="1"/>
    <n v="2541"/>
    <s v="Australia"/>
    <s v="Anika Villanueva"/>
    <x v="3"/>
    <s v="Ibrahim Khalil"/>
    <n v="238"/>
  </r>
  <r>
    <d v="2025-02-04T00:00:00"/>
    <n v="2025"/>
    <s v="2024-2025"/>
    <x v="0"/>
    <s v="Artarmon"/>
    <s v="New South Wales"/>
    <x v="1"/>
    <n v="2064"/>
    <s v="Australia"/>
    <s v="Moana Tui"/>
    <x v="7"/>
    <s v="Selam Tesfaye"/>
    <n v="723"/>
  </r>
  <r>
    <d v="2024-12-13T00:00:00"/>
    <n v="2025"/>
    <s v="2024-2025"/>
    <x v="1"/>
    <s v="Broome"/>
    <s v="Western Australia"/>
    <x v="0"/>
    <n v="6725"/>
    <s v="Australia"/>
    <s v="Isabella Ricci"/>
    <x v="4"/>
    <s v="Amara Okafor"/>
    <n v="147"/>
  </r>
  <r>
    <d v="2025-01-09T00:00:00"/>
    <n v="2025"/>
    <s v="2024-2025"/>
    <x v="0"/>
    <s v="Lithgow"/>
    <s v="New South Wales"/>
    <x v="1"/>
    <n v="2790"/>
    <s v="Australia"/>
    <s v="Jedda Kramer"/>
    <x v="2"/>
    <s v="Zanele Mbeki"/>
    <n v="742"/>
  </r>
  <r>
    <d v="2025-04-24T00:00:00"/>
    <n v="2025"/>
    <s v="2024-2025"/>
    <x v="1"/>
    <s v="Port Lincoln"/>
    <s v="South Australia"/>
    <x v="6"/>
    <n v="5607"/>
    <s v="Australia"/>
    <s v="Marcus Zheng"/>
    <x v="5"/>
    <s v="Marco Lombardi"/>
    <n v="72"/>
  </r>
  <r>
    <d v="2024-06-28T00:00:00"/>
    <n v="2024"/>
    <s v="2023-2024"/>
    <x v="0"/>
    <s v="Rockhampton"/>
    <s v="Queensland"/>
    <x v="3"/>
    <n v="4700"/>
    <s v="Australia"/>
    <s v="Harrison Quinn"/>
    <x v="1"/>
    <s v="Iluka Langton"/>
    <n v="622"/>
  </r>
  <r>
    <d v="2025-12-04T00:00:00"/>
    <n v="2026"/>
    <s v="2025-2026"/>
    <x v="1"/>
    <s v="Chatswood"/>
    <s v="New South Wales"/>
    <x v="1"/>
    <n v="2067"/>
    <s v="Australia"/>
    <s v="Moana Tui"/>
    <x v="1"/>
    <s v="Iluka Langton"/>
    <n v="651"/>
  </r>
  <r>
    <d v="2024-02-12T00:00:00"/>
    <n v="2024"/>
    <s v="2023-2024"/>
    <x v="0"/>
    <s v="Geraldton"/>
    <s v="Western Australia"/>
    <x v="0"/>
    <n v="6530"/>
    <s v="Australia"/>
    <s v="Isabella Ricci"/>
    <x v="9"/>
    <s v="Emmanuel Tutu"/>
    <n v="519"/>
  </r>
  <r>
    <d v="2024-07-11T00:00:00"/>
    <n v="2025"/>
    <s v="2024-2025"/>
    <x v="0"/>
    <s v="Artarmon"/>
    <s v="New South Wales"/>
    <x v="1"/>
    <n v="2064"/>
    <s v="Australia"/>
    <s v="Moana Tui"/>
    <x v="2"/>
    <s v="Zanele Mbeki"/>
    <n v="158"/>
  </r>
  <r>
    <d v="2024-05-01T00:00:00"/>
    <n v="2024"/>
    <s v="2023-2024"/>
    <x v="0"/>
    <s v="Horsham"/>
    <s v="Victoria"/>
    <x v="4"/>
    <n v="3400"/>
    <s v="Australia"/>
    <s v="Lucas Le"/>
    <x v="3"/>
    <s v="Ibrahim Khalil"/>
    <n v="281"/>
  </r>
  <r>
    <d v="2025-01-26T00:00:00"/>
    <n v="2025"/>
    <s v="2024-2025"/>
    <x v="1"/>
    <s v="Inglewood"/>
    <s v="Western Australia"/>
    <x v="0"/>
    <n v="6052"/>
    <s v="Australia"/>
    <s v="Dragan Novak"/>
    <x v="4"/>
    <s v="Amara Okafor"/>
    <n v="118"/>
  </r>
  <r>
    <d v="2025-03-24T00:00:00"/>
    <n v="2025"/>
    <s v="2024-2025"/>
    <x v="0"/>
    <s v="Seaford"/>
    <s v="South Australia"/>
    <x v="6"/>
    <n v="5169"/>
    <s v="Australia"/>
    <s v="Mustafa Ali"/>
    <x v="3"/>
    <s v="Ibrahim Khalil"/>
    <n v="354"/>
  </r>
  <r>
    <d v="2024-06-02T00:00:00"/>
    <n v="2024"/>
    <s v="2023-2024"/>
    <x v="0"/>
    <s v="Orange"/>
    <s v="New South Wales"/>
    <x v="1"/>
    <n v="2800"/>
    <s v="Australia"/>
    <s v="Jedda Kramer"/>
    <x v="4"/>
    <s v="Amara Okafor"/>
    <n v="39"/>
  </r>
  <r>
    <d v="2025-10-17T00:00:00"/>
    <n v="2026"/>
    <s v="2025-2026"/>
    <x v="1"/>
    <s v="Epsom"/>
    <s v="Victoria"/>
    <x v="4"/>
    <n v="3551"/>
    <s v="Australia"/>
    <s v="Lucas Le"/>
    <x v="3"/>
    <s v="Ibrahim Khalil"/>
    <n v="788"/>
  </r>
  <r>
    <d v="2024-12-25T00:00:00"/>
    <n v="2025"/>
    <s v="2024-2025"/>
    <x v="0"/>
    <s v="Burnie"/>
    <s v="Tasmania"/>
    <x v="5"/>
    <n v="7320"/>
    <s v="Australia"/>
    <s v="Veer Malhotra"/>
    <x v="3"/>
    <s v="Ibrahim Khalil"/>
    <n v="42"/>
  </r>
  <r>
    <d v="2025-07-30T00:00:00"/>
    <n v="2026"/>
    <s v="2025-2026"/>
    <x v="0"/>
    <s v="Scoresby"/>
    <s v="Victoria"/>
    <x v="4"/>
    <n v="3179"/>
    <s v="Australia"/>
    <s v="Fatima Saleh"/>
    <x v="3"/>
    <s v="Ibrahim Khalil"/>
    <n v="206"/>
  </r>
  <r>
    <d v="2024-07-28T00:00:00"/>
    <n v="2025"/>
    <s v="2024-2025"/>
    <x v="0"/>
    <s v="Croydon"/>
    <s v="Victoria"/>
    <x v="4"/>
    <n v="3136"/>
    <s v="Australia"/>
    <s v="Fatima Saleh"/>
    <x v="3"/>
    <s v="Ibrahim Khalil"/>
    <n v="493"/>
  </r>
  <r>
    <d v="2025-11-16T00:00:00"/>
    <n v="2026"/>
    <s v="2025-2026"/>
    <x v="0"/>
    <s v="Dandenong"/>
    <s v="Victoria"/>
    <x v="4"/>
    <n v="3175"/>
    <s v="Australia"/>
    <s v="Fatima Saleh"/>
    <x v="8"/>
    <s v="Anastasia Vlahos"/>
    <n v="589"/>
  </r>
  <r>
    <d v="2024-11-25T00:00:00"/>
    <n v="2025"/>
    <s v="2024-2025"/>
    <x v="1"/>
    <s v="Randwick"/>
    <s v="New South Wales"/>
    <x v="1"/>
    <n v="2031"/>
    <s v="Australia"/>
    <s v="Moana Tui"/>
    <x v="1"/>
    <s v="Iluka Langton"/>
    <n v="670"/>
  </r>
  <r>
    <d v="2025-10-23T00:00:00"/>
    <n v="2026"/>
    <s v="2025-2026"/>
    <x v="1"/>
    <s v="Chatswood"/>
    <s v="New South Wales"/>
    <x v="1"/>
    <n v="2067"/>
    <s v="Australia"/>
    <s v="Moana Tui"/>
    <x v="7"/>
    <s v="Selam Tesfaye"/>
    <n v="441"/>
  </r>
  <r>
    <d v="2025-04-03T00:00:00"/>
    <n v="2025"/>
    <s v="2024-2025"/>
    <x v="1"/>
    <s v="Belconnen"/>
    <s v="Australian Capital Territory"/>
    <x v="2"/>
    <n v="2617"/>
    <s v="Australia"/>
    <s v="Anika Villanueva"/>
    <x v="3"/>
    <s v="Ibrahim Khalil"/>
    <n v="735"/>
  </r>
  <r>
    <d v="2025-05-29T00:00:00"/>
    <n v="2025"/>
    <s v="2024-2025"/>
    <x v="0"/>
    <s v="Castle Hill"/>
    <s v="New South Wales"/>
    <x v="1"/>
    <n v="2154"/>
    <s v="Australia"/>
    <s v="Clementine Walsh"/>
    <x v="3"/>
    <s v="Ibrahim Khalil"/>
    <n v="72"/>
  </r>
  <r>
    <d v="2024-03-03T00:00:00"/>
    <n v="2024"/>
    <s v="2023-2024"/>
    <x v="1"/>
    <s v="North Lakes"/>
    <s v="Queensland"/>
    <x v="3"/>
    <n v="4509"/>
    <s v="Australia"/>
    <s v="Kavindi Perera"/>
    <x v="5"/>
    <s v="Marco Lombardi"/>
    <n v="610"/>
  </r>
  <r>
    <d v="2024-12-24T00:00:00"/>
    <n v="2025"/>
    <s v="2024-2025"/>
    <x v="1"/>
    <s v="Port Lincoln"/>
    <s v="South Australia"/>
    <x v="6"/>
    <n v="5607"/>
    <s v="Australia"/>
    <s v="Marcus Zheng"/>
    <x v="6"/>
    <s v="Lani To’o"/>
    <n v="58"/>
  </r>
  <r>
    <d v="2024-02-17T00:00:00"/>
    <n v="2024"/>
    <s v="2023-2024"/>
    <x v="0"/>
    <s v="Albany"/>
    <s v="Western Australia"/>
    <x v="0"/>
    <n v="6330"/>
    <s v="Australia"/>
    <s v="Phoebe Murphy"/>
    <x v="6"/>
    <s v="Lani To’o"/>
    <n v="526"/>
  </r>
  <r>
    <d v="2024-11-13T00:00:00"/>
    <n v="2025"/>
    <s v="2024-2025"/>
    <x v="0"/>
    <s v="Belconnen"/>
    <s v="Australian Capital Territory"/>
    <x v="2"/>
    <n v="2617"/>
    <s v="Australia"/>
    <s v="Anika Villanueva"/>
    <x v="5"/>
    <s v="Marco Lombardi"/>
    <n v="138"/>
  </r>
  <r>
    <d v="2024-11-22T00:00:00"/>
    <n v="2025"/>
    <s v="2024-2025"/>
    <x v="0"/>
    <s v="Belconnen"/>
    <s v="Australian Capital Territory"/>
    <x v="2"/>
    <n v="2617"/>
    <s v="Australia"/>
    <s v="Anika Villanueva"/>
    <x v="1"/>
    <s v="Iluka Langton"/>
    <n v="92"/>
  </r>
  <r>
    <d v="2025-02-28T00:00:00"/>
    <n v="2025"/>
    <s v="2024-2025"/>
    <x v="0"/>
    <s v="Bendigo"/>
    <s v="Victoria"/>
    <x v="4"/>
    <n v="3550"/>
    <s v="Australia"/>
    <s v="Lucas Le"/>
    <x v="6"/>
    <s v="Lani To’o"/>
    <n v="305"/>
  </r>
  <r>
    <d v="2025-02-16T00:00:00"/>
    <n v="2025"/>
    <s v="2024-2025"/>
    <x v="1"/>
    <s v="Cairns"/>
    <s v="Queensland"/>
    <x v="3"/>
    <n v="4870"/>
    <s v="Australia"/>
    <s v="Tiffany Tan"/>
    <x v="5"/>
    <s v="Marco Lombardi"/>
    <n v="413"/>
  </r>
  <r>
    <d v="2025-09-20T00:00:00"/>
    <n v="2026"/>
    <s v="2025-2026"/>
    <x v="0"/>
    <s v="Cranbourne"/>
    <s v="Victoria"/>
    <x v="4"/>
    <n v="3977"/>
    <s v="Australia"/>
    <s v="Emre Yilmaz"/>
    <x v="4"/>
    <s v="Amara Okafor"/>
    <n v="214"/>
  </r>
  <r>
    <d v="2024-07-06T00:00:00"/>
    <n v="2025"/>
    <s v="2024-2025"/>
    <x v="0"/>
    <s v="Gladstone"/>
    <s v="Queensland"/>
    <x v="3"/>
    <n v="4680"/>
    <s v="Australia"/>
    <s v="Harrison Quinn"/>
    <x v="4"/>
    <s v="Amara Okafor"/>
    <n v="579"/>
  </r>
  <r>
    <d v="2024-06-02T00:00:00"/>
    <n v="2024"/>
    <s v="2023-2024"/>
    <x v="1"/>
    <s v="Harrisdale"/>
    <s v="Western Australia"/>
    <x v="0"/>
    <n v="6112"/>
    <s v="Australia"/>
    <s v="Phoebe Murphy"/>
    <x v="2"/>
    <s v="Zanele Mbeki"/>
    <n v="698"/>
  </r>
  <r>
    <d v="2025-05-30T00:00:00"/>
    <n v="2025"/>
    <s v="2024-2025"/>
    <x v="0"/>
    <s v="Hervey Bay"/>
    <s v="Queensland"/>
    <x v="3"/>
    <n v="4655"/>
    <s v="Australia"/>
    <s v="Harrison Quinn"/>
    <x v="5"/>
    <s v="Marco Lombardi"/>
    <n v="405"/>
  </r>
  <r>
    <d v="2024-09-16T00:00:00"/>
    <n v="2025"/>
    <s v="2024-2025"/>
    <x v="0"/>
    <s v="Indooroopilly"/>
    <s v="Queensland"/>
    <x v="3"/>
    <n v="4068"/>
    <s v="Australia"/>
    <s v="Giannis Katsaros"/>
    <x v="5"/>
    <s v="Marco Lombardi"/>
    <n v="69"/>
  </r>
  <r>
    <d v="2025-08-17T00:00:00"/>
    <n v="2026"/>
    <s v="2025-2026"/>
    <x v="1"/>
    <s v="Penrith"/>
    <s v="New South Wales"/>
    <x v="1"/>
    <n v="2750"/>
    <s v="Australia"/>
    <s v="Jedda Kramer"/>
    <x v="5"/>
    <s v="Marco Lombardi"/>
    <n v="797"/>
  </r>
  <r>
    <d v="2025-11-27T00:00:00"/>
    <n v="2026"/>
    <s v="2025-2026"/>
    <x v="0"/>
    <s v="Sunbury"/>
    <s v="Victoria"/>
    <x v="4"/>
    <n v="3429"/>
    <s v="Australia"/>
    <s v="Lucas Le"/>
    <x v="5"/>
    <s v="Marco Lombardi"/>
    <n v="160"/>
  </r>
  <r>
    <d v="2024-03-29T00:00:00"/>
    <n v="2024"/>
    <s v="2023-2024"/>
    <x v="0"/>
    <s v="Yeppoon"/>
    <s v="Queensland"/>
    <x v="3"/>
    <n v="4703"/>
    <s v="Australia"/>
    <s v="Harrison Quinn"/>
    <x v="5"/>
    <s v="Marco Lombardi"/>
    <n v="290"/>
  </r>
  <r>
    <d v="2024-10-21T00:00:00"/>
    <n v="2025"/>
    <s v="2024-2025"/>
    <x v="0"/>
    <s v="Airlie Beach"/>
    <s v="Queensland"/>
    <x v="3"/>
    <n v="4802"/>
    <s v="Australia"/>
    <s v="Tiffany Tan"/>
    <x v="0"/>
    <s v="Caterina Russo"/>
    <n v="108"/>
  </r>
  <r>
    <d v="2025-02-18T00:00:00"/>
    <n v="2025"/>
    <s v="2024-2025"/>
    <x v="0"/>
    <s v="Berri"/>
    <s v="South Australia"/>
    <x v="6"/>
    <n v="5343"/>
    <s v="Australia"/>
    <s v="Marcus Zheng"/>
    <x v="4"/>
    <s v="Amara Okafor"/>
    <n v="189"/>
  </r>
  <r>
    <d v="2024-05-13T00:00:00"/>
    <n v="2024"/>
    <s v="2023-2024"/>
    <x v="1"/>
    <s v="Broome"/>
    <s v="Western Australia"/>
    <x v="0"/>
    <n v="6725"/>
    <s v="Australia"/>
    <s v="Isabella Ricci"/>
    <x v="6"/>
    <s v="Lani To’o"/>
    <n v="308"/>
  </r>
  <r>
    <d v="2024-05-08T00:00:00"/>
    <n v="2024"/>
    <s v="2023-2024"/>
    <x v="0"/>
    <s v="Burnie"/>
    <s v="Tasmania"/>
    <x v="5"/>
    <n v="7320"/>
    <s v="Australia"/>
    <s v="Veer Malhotra"/>
    <x v="9"/>
    <s v="Emmanuel Tutu"/>
    <n v="512"/>
  </r>
  <r>
    <d v="2025-01-22T00:00:00"/>
    <n v="2025"/>
    <s v="2024-2025"/>
    <x v="0"/>
    <s v="Glenorchy"/>
    <s v="Tasmania"/>
    <x v="5"/>
    <n v="7010"/>
    <s v="Australia"/>
    <s v="Veer Malhotra"/>
    <x v="6"/>
    <s v="Lani To’o"/>
    <n v="303"/>
  </r>
  <r>
    <d v="2024-09-11T00:00:00"/>
    <n v="2025"/>
    <s v="2024-2025"/>
    <x v="0"/>
    <s v="Horsham"/>
    <s v="Victoria"/>
    <x v="4"/>
    <n v="3400"/>
    <s v="Australia"/>
    <s v="Lucas Le"/>
    <x v="1"/>
    <s v="Iluka Langton"/>
    <n v="718"/>
  </r>
  <r>
    <d v="2024-03-17T00:00:00"/>
    <n v="2024"/>
    <s v="2023-2024"/>
    <x v="0"/>
    <s v="Indooroopilly"/>
    <s v="Queensland"/>
    <x v="3"/>
    <n v="4068"/>
    <s v="Australia"/>
    <s v="Giannis Katsaros"/>
    <x v="3"/>
    <s v="Ibrahim Khalil"/>
    <n v="125"/>
  </r>
  <r>
    <d v="2024-02-19T00:00:00"/>
    <n v="2024"/>
    <s v="2023-2024"/>
    <x v="0"/>
    <s v="Ipswich"/>
    <s v="Queensland"/>
    <x v="3"/>
    <n v="4305"/>
    <s v="Australia"/>
    <s v="Kavindi Perera"/>
    <x v="7"/>
    <s v="Selam Tesfaye"/>
    <n v="708"/>
  </r>
  <r>
    <d v="2025-01-09T00:00:00"/>
    <n v="2025"/>
    <s v="2024-2025"/>
    <x v="0"/>
    <s v="Scoresby"/>
    <s v="Victoria"/>
    <x v="4"/>
    <n v="3179"/>
    <s v="Australia"/>
    <s v="Fatima Saleh"/>
    <x v="4"/>
    <s v="Amara Okafor"/>
    <n v="406"/>
  </r>
  <r>
    <d v="2025-04-26T00:00:00"/>
    <n v="2025"/>
    <s v="2024-2025"/>
    <x v="0"/>
    <s v="Ulladulla"/>
    <s v="New South Wales"/>
    <x v="1"/>
    <n v="2539"/>
    <s v="Australia"/>
    <s v="Anika Villanueva"/>
    <x v="1"/>
    <s v="Iluka Langton"/>
    <n v="441"/>
  </r>
  <r>
    <d v="2025-04-24T00:00:00"/>
    <n v="2025"/>
    <s v="2024-2025"/>
    <x v="0"/>
    <s v="Alice Springs"/>
    <s v="Northern Territory"/>
    <x v="7"/>
    <n v="870"/>
    <s v="Australia"/>
    <s v="Deepa Thapa"/>
    <x v="3"/>
    <s v="Ibrahim Khalil"/>
    <n v="268"/>
  </r>
  <r>
    <d v="2024-05-27T00:00:00"/>
    <n v="2024"/>
    <s v="2023-2024"/>
    <x v="0"/>
    <s v="Altona"/>
    <s v="Victoria"/>
    <x v="4"/>
    <n v="3018"/>
    <s v="Australia"/>
    <s v="Alistair Taylor"/>
    <x v="1"/>
    <s v="Iluka Langton"/>
    <n v="294"/>
  </r>
  <r>
    <d v="2025-10-06T00:00:00"/>
    <n v="2026"/>
    <s v="2025-2026"/>
    <x v="0"/>
    <s v="Nunawading"/>
    <s v="Victoria"/>
    <x v="4"/>
    <n v="3131"/>
    <s v="Australia"/>
    <s v="Fatima Saleh"/>
    <x v="3"/>
    <s v="Ibrahim Khalil"/>
    <n v="588"/>
  </r>
  <r>
    <d v="2024-08-27T00:00:00"/>
    <n v="2025"/>
    <s v="2024-2025"/>
    <x v="1"/>
    <s v="Wagga Wagga"/>
    <s v="New South Wales"/>
    <x v="1"/>
    <n v="2650"/>
    <s v="Australia"/>
    <s v="Jedda Kramer"/>
    <x v="0"/>
    <s v="Caterina Russo"/>
    <n v="132"/>
  </r>
  <r>
    <d v="2025-04-13T00:00:00"/>
    <n v="2025"/>
    <s v="2024-2025"/>
    <x v="0"/>
    <s v="Indooroopilly"/>
    <s v="Queensland"/>
    <x v="3"/>
    <n v="4068"/>
    <s v="Australia"/>
    <s v="Giannis Katsaros"/>
    <x v="7"/>
    <s v="Selam Tesfaye"/>
    <n v="69"/>
  </r>
  <r>
    <d v="2024-09-29T00:00:00"/>
    <n v="2025"/>
    <s v="2024-2025"/>
    <x v="0"/>
    <s v="Geraldton"/>
    <s v="Western Australia"/>
    <x v="0"/>
    <n v="6530"/>
    <s v="Australia"/>
    <s v="Isabella Ricci"/>
    <x v="3"/>
    <s v="Ibrahim Khalil"/>
    <n v="788"/>
  </r>
  <r>
    <d v="2025-03-23T00:00:00"/>
    <n v="2025"/>
    <s v="2024-2025"/>
    <x v="1"/>
    <s v="Belconnen"/>
    <s v="Australian Capital Territory"/>
    <x v="2"/>
    <n v="2617"/>
    <s v="Australia"/>
    <s v="Anika Villanueva"/>
    <x v="4"/>
    <s v="Amara Okafor"/>
    <n v="27"/>
  </r>
  <r>
    <d v="2025-03-30T00:00:00"/>
    <n v="2025"/>
    <s v="2024-2025"/>
    <x v="1"/>
    <s v="Balcatta"/>
    <s v="Western Australia"/>
    <x v="0"/>
    <n v="6021"/>
    <s v="Australia"/>
    <s v="Dragan Novak"/>
    <x v="5"/>
    <s v="Marco Lombardi"/>
    <n v="26"/>
  </r>
  <r>
    <d v="2025-04-14T00:00:00"/>
    <n v="2025"/>
    <s v="2024-2025"/>
    <x v="0"/>
    <s v="Campbelltown"/>
    <s v="New South Wales"/>
    <x v="1"/>
    <n v="2560"/>
    <s v="Australia"/>
    <s v="Anika Villanueva"/>
    <x v="1"/>
    <s v="Iluka Langton"/>
    <n v="714"/>
  </r>
  <r>
    <d v="2025-06-15T00:00:00"/>
    <n v="2025"/>
    <s v="2024-2025"/>
    <x v="0"/>
    <s v="Balcatta"/>
    <s v="Western Australia"/>
    <x v="0"/>
    <n v="6021"/>
    <s v="Australia"/>
    <s v="Dragan Novak"/>
    <x v="3"/>
    <s v="Ibrahim Khalil"/>
    <n v="484"/>
  </r>
  <r>
    <d v="2024-04-12T00:00:00"/>
    <n v="2024"/>
    <s v="2023-2024"/>
    <x v="0"/>
    <s v="Burnie"/>
    <s v="Tasmania"/>
    <x v="5"/>
    <n v="7320"/>
    <s v="Australia"/>
    <s v="Veer Malhotra"/>
    <x v="0"/>
    <s v="Caterina Russo"/>
    <n v="756"/>
  </r>
  <r>
    <d v="2025-01-06T00:00:00"/>
    <n v="2025"/>
    <s v="2024-2025"/>
    <x v="0"/>
    <s v="Croydon"/>
    <s v="Victoria"/>
    <x v="4"/>
    <n v="3136"/>
    <s v="Australia"/>
    <s v="Fatima Saleh"/>
    <x v="0"/>
    <s v="Caterina Russo"/>
    <n v="449"/>
  </r>
  <r>
    <d v="2024-02-09T00:00:00"/>
    <n v="2024"/>
    <s v="2023-2024"/>
    <x v="0"/>
    <s v="Darwin"/>
    <s v="Northern Territory"/>
    <x v="7"/>
    <n v="800"/>
    <s v="Australia"/>
    <s v="Deepa Thapa"/>
    <x v="3"/>
    <s v="Ibrahim Khalil"/>
    <n v="471"/>
  </r>
  <r>
    <d v="2024-01-15T00:00:00"/>
    <n v="2024"/>
    <s v="2023-2024"/>
    <x v="0"/>
    <s v="Epping"/>
    <s v="Victoria"/>
    <x v="4"/>
    <n v="3076"/>
    <s v="Australia"/>
    <s v="Alistair Taylor"/>
    <x v="0"/>
    <s v="Caterina Russo"/>
    <n v="144"/>
  </r>
  <r>
    <d v="2024-01-03T00:00:00"/>
    <n v="2024"/>
    <s v="2023-2024"/>
    <x v="0"/>
    <s v="Geraldton"/>
    <s v="Western Australia"/>
    <x v="0"/>
    <n v="6530"/>
    <s v="Australia"/>
    <s v="Isabella Ricci"/>
    <x v="0"/>
    <s v="Caterina Russo"/>
    <n v="132"/>
  </r>
  <r>
    <d v="2025-07-13T00:00:00"/>
    <n v="2026"/>
    <s v="2025-2026"/>
    <x v="0"/>
    <s v="Gympie"/>
    <s v="Queensland"/>
    <x v="3"/>
    <n v="4570"/>
    <s v="Australia"/>
    <s v="Viliame Mata"/>
    <x v="5"/>
    <s v="Marco Lombardi"/>
    <n v="336"/>
  </r>
  <r>
    <d v="2024-10-12T00:00:00"/>
    <n v="2025"/>
    <s v="2024-2025"/>
    <x v="0"/>
    <s v="Lidcombe"/>
    <s v="New South Wales"/>
    <x v="1"/>
    <n v="2141"/>
    <s v="Australia"/>
    <s v="Clementine Walsh"/>
    <x v="4"/>
    <s v="Amara Okafor"/>
    <n v="377"/>
  </r>
  <r>
    <d v="2025-09-13T00:00:00"/>
    <n v="2026"/>
    <s v="2025-2026"/>
    <x v="1"/>
    <s v="Lismore"/>
    <s v="New South Wales"/>
    <x v="1"/>
    <n v="2480"/>
    <s v="Australia"/>
    <s v="Waru Saunders"/>
    <x v="0"/>
    <s v="Caterina Russo"/>
    <n v="254"/>
  </r>
  <r>
    <d v="2024-08-02T00:00:00"/>
    <n v="2025"/>
    <s v="2024-2025"/>
    <x v="1"/>
    <s v="Mascot"/>
    <s v="New South Wales"/>
    <x v="1"/>
    <n v="2020"/>
    <s v="Australia"/>
    <s v="Moana Tui"/>
    <x v="0"/>
    <s v="Caterina Russo"/>
    <n v="483"/>
  </r>
  <r>
    <d v="2024-09-02T00:00:00"/>
    <n v="2025"/>
    <s v="2024-2025"/>
    <x v="0"/>
    <s v="Mildura"/>
    <s v="Victoria"/>
    <x v="4"/>
    <n v="3500"/>
    <s v="Australia"/>
    <s v="Lucas Le"/>
    <x v="0"/>
    <s v="Caterina Russo"/>
    <n v="408"/>
  </r>
  <r>
    <d v="2024-02-15T00:00:00"/>
    <n v="2024"/>
    <s v="2023-2024"/>
    <x v="1"/>
    <s v="Mornington"/>
    <s v="Victoria"/>
    <x v="4"/>
    <n v="3931"/>
    <s v="Australia"/>
    <s v="Emre Yilmaz"/>
    <x v="0"/>
    <s v="Caterina Russo"/>
    <n v="415"/>
  </r>
  <r>
    <d v="2025-06-26T00:00:00"/>
    <n v="2025"/>
    <s v="2024-2025"/>
    <x v="1"/>
    <s v="Penrith"/>
    <s v="New South Wales"/>
    <x v="1"/>
    <n v="2750"/>
    <s v="Australia"/>
    <s v="Jedda Kramer"/>
    <x v="2"/>
    <s v="Zanele Mbeki"/>
    <n v="263"/>
  </r>
  <r>
    <d v="2024-04-07T00:00:00"/>
    <n v="2024"/>
    <s v="2023-2024"/>
    <x v="1"/>
    <s v="Randwick"/>
    <s v="New South Wales"/>
    <x v="1"/>
    <n v="2031"/>
    <s v="Australia"/>
    <s v="Moana Tui"/>
    <x v="0"/>
    <s v="Caterina Russo"/>
    <n v="345"/>
  </r>
  <r>
    <d v="2025-05-05T00:00:00"/>
    <n v="2025"/>
    <s v="2024-2025"/>
    <x v="1"/>
    <s v="Wagga Wagga"/>
    <s v="New South Wales"/>
    <x v="1"/>
    <n v="2650"/>
    <s v="Australia"/>
    <s v="Jedda Kramer"/>
    <x v="1"/>
    <s v="Iluka Langton"/>
    <n v="410"/>
  </r>
  <r>
    <d v="2025-02-08T00:00:00"/>
    <n v="2025"/>
    <s v="2024-2025"/>
    <x v="0"/>
    <s v="Warrnambool"/>
    <s v="Victoria"/>
    <x v="4"/>
    <n v="3280"/>
    <s v="Australia"/>
    <s v="Lucas Le"/>
    <x v="0"/>
    <s v="Caterina Russo"/>
    <n v="141"/>
  </r>
  <r>
    <d v="2025-08-10T00:00:00"/>
    <n v="2026"/>
    <s v="2025-2026"/>
    <x v="0"/>
    <s v="Warrnambool"/>
    <s v="Victoria"/>
    <x v="4"/>
    <n v="3280"/>
    <s v="Australia"/>
    <s v="Lucas Le"/>
    <x v="9"/>
    <s v="Emmanuel Tutu"/>
    <n v="684"/>
  </r>
  <r>
    <d v="2025-08-05T00:00:00"/>
    <n v="2026"/>
    <s v="2025-2026"/>
    <x v="0"/>
    <s v="Wodonga"/>
    <s v="Victoria"/>
    <x v="4"/>
    <n v="3690"/>
    <s v="Australia"/>
    <s v="Emre Yilmaz"/>
    <x v="3"/>
    <s v="Ibrahim Khalil"/>
    <n v="613"/>
  </r>
  <r>
    <d v="2024-01-19T00:00:00"/>
    <n v="2024"/>
    <s v="2023-2024"/>
    <x v="0"/>
    <s v="Dubbo"/>
    <s v="New South Wales"/>
    <x v="1"/>
    <n v="2830"/>
    <s v="Australia"/>
    <s v="Jedda Kramer"/>
    <x v="2"/>
    <s v="Zanele Mbeki"/>
    <n v="522"/>
  </r>
  <r>
    <d v="2024-08-03T00:00:00"/>
    <n v="2025"/>
    <s v="2024-2025"/>
    <x v="0"/>
    <s v="Ipswich"/>
    <s v="Queensland"/>
    <x v="3"/>
    <n v="4305"/>
    <s v="Australia"/>
    <s v="Kavindi Perera"/>
    <x v="2"/>
    <s v="Zanele Mbeki"/>
    <n v="94"/>
  </r>
  <r>
    <d v="2025-05-11T00:00:00"/>
    <n v="2025"/>
    <s v="2024-2025"/>
    <x v="0"/>
    <s v="Ulladulla"/>
    <s v="New South Wales"/>
    <x v="1"/>
    <n v="2539"/>
    <s v="Australia"/>
    <s v="Anika Villanueva"/>
    <x v="3"/>
    <s v="Ibrahim Khalil"/>
    <n v="481"/>
  </r>
  <r>
    <d v="2024-06-29T00:00:00"/>
    <n v="2024"/>
    <s v="2023-2024"/>
    <x v="0"/>
    <s v="Ashfield"/>
    <s v="New South Wales"/>
    <x v="1"/>
    <n v="2131"/>
    <s v="Australia"/>
    <s v="Clementine Walsh"/>
    <x v="0"/>
    <s v="Caterina Russo"/>
    <n v="314"/>
  </r>
  <r>
    <d v="2025-09-11T00:00:00"/>
    <n v="2026"/>
    <s v="2025-2026"/>
    <x v="0"/>
    <s v="Altona"/>
    <s v="Victoria"/>
    <x v="4"/>
    <n v="3018"/>
    <s v="Australia"/>
    <s v="Alistair Taylor"/>
    <x v="3"/>
    <s v="Ibrahim Khalil"/>
    <n v="601"/>
  </r>
  <r>
    <d v="2025-03-19T00:00:00"/>
    <n v="2025"/>
    <s v="2024-2025"/>
    <x v="0"/>
    <s v="Alice Springs"/>
    <s v="Northern Territory"/>
    <x v="7"/>
    <n v="870"/>
    <s v="Australia"/>
    <s v="Deepa Thapa"/>
    <x v="5"/>
    <s v="Marco Lombardi"/>
    <n v="161"/>
  </r>
  <r>
    <d v="2024-10-16T00:00:00"/>
    <n v="2025"/>
    <s v="2024-2025"/>
    <x v="0"/>
    <s v="Sunbury"/>
    <s v="Victoria"/>
    <x v="4"/>
    <n v="3429"/>
    <s v="Australia"/>
    <s v="Lucas Le"/>
    <x v="1"/>
    <s v="Iluka Langton"/>
    <n v="496"/>
  </r>
  <r>
    <d v="2025-10-17T00:00:00"/>
    <n v="2026"/>
    <s v="2025-2026"/>
    <x v="0"/>
    <s v="Belconnen"/>
    <s v="Australian Capital Territory"/>
    <x v="2"/>
    <n v="2617"/>
    <s v="Australia"/>
    <s v="Anika Villanueva"/>
    <x v="1"/>
    <s v="Iluka Langton"/>
    <n v="586"/>
  </r>
  <r>
    <d v="2024-09-04T00:00:00"/>
    <n v="2025"/>
    <s v="2024-2025"/>
    <x v="0"/>
    <s v="Mornington"/>
    <s v="Victoria"/>
    <x v="4"/>
    <n v="3931"/>
    <s v="Australia"/>
    <s v="Emre Yilmaz"/>
    <x v="2"/>
    <s v="Zanele Mbeki"/>
    <n v="127"/>
  </r>
  <r>
    <d v="2025-12-11T00:00:00"/>
    <n v="2026"/>
    <s v="2025-2026"/>
    <x v="0"/>
    <s v="Stafford"/>
    <s v="Queensland"/>
    <x v="3"/>
    <n v="4053"/>
    <s v="Australia"/>
    <s v="Giannis Katsaros"/>
    <x v="3"/>
    <s v="Ibrahim Khalil"/>
    <n v="495"/>
  </r>
  <r>
    <d v="2024-08-08T00:00:00"/>
    <n v="2025"/>
    <s v="2024-2025"/>
    <x v="0"/>
    <s v="Frankston"/>
    <s v="Victoria"/>
    <x v="4"/>
    <n v="3199"/>
    <s v="Australia"/>
    <s v="Fatima Saleh"/>
    <x v="6"/>
    <s v="Lani To’o"/>
    <n v="790"/>
  </r>
  <r>
    <d v="2025-11-22T00:00:00"/>
    <n v="2026"/>
    <s v="2025-2026"/>
    <x v="0"/>
    <s v="Collingwood"/>
    <s v="Victoria"/>
    <x v="4"/>
    <n v="3066"/>
    <s v="Australia"/>
    <s v="Alistair Taylor"/>
    <x v="0"/>
    <s v="Caterina Russo"/>
    <n v="595"/>
  </r>
  <r>
    <d v="2025-01-24T00:00:00"/>
    <n v="2025"/>
    <s v="2024-2025"/>
    <x v="1"/>
    <s v="Port Lincoln"/>
    <s v="South Australia"/>
    <x v="6"/>
    <n v="5607"/>
    <s v="Australia"/>
    <s v="Marcus Zheng"/>
    <x v="7"/>
    <s v="Selam Tesfaye"/>
    <n v="420"/>
  </r>
  <r>
    <d v="2024-10-04T00:00:00"/>
    <n v="2025"/>
    <s v="2024-2025"/>
    <x v="0"/>
    <s v="Esperance"/>
    <s v="Western Australia"/>
    <x v="0"/>
    <n v="6450"/>
    <s v="Australia"/>
    <s v="Isabella Ricci"/>
    <x v="5"/>
    <s v="Marco Lombardi"/>
    <n v="411"/>
  </r>
  <r>
    <d v="2025-02-09T00:00:00"/>
    <n v="2025"/>
    <s v="2024-2025"/>
    <x v="0"/>
    <s v="Ulladulla"/>
    <s v="New South Wales"/>
    <x v="1"/>
    <n v="2539"/>
    <s v="Australia"/>
    <s v="Anika Villanueva"/>
    <x v="6"/>
    <s v="Lani To’o"/>
    <n v="775"/>
  </r>
  <r>
    <d v="2024-06-04T00:00:00"/>
    <n v="2024"/>
    <s v="2023-2024"/>
    <x v="0"/>
    <s v="Artarmon"/>
    <s v="New South Wales"/>
    <x v="1"/>
    <n v="2064"/>
    <s v="Australia"/>
    <s v="Moana Tui"/>
    <x v="1"/>
    <s v="Iluka Langton"/>
    <n v="384"/>
  </r>
  <r>
    <d v="2025-07-13T00:00:00"/>
    <n v="2026"/>
    <s v="2025-2026"/>
    <x v="0"/>
    <s v="Belconnen"/>
    <s v="Australian Capital Territory"/>
    <x v="2"/>
    <n v="2617"/>
    <s v="Australia"/>
    <s v="Anika Villanueva"/>
    <x v="4"/>
    <s v="Amara Okafor"/>
    <n v="443"/>
  </r>
  <r>
    <d v="2025-03-04T00:00:00"/>
    <n v="2025"/>
    <s v="2024-2025"/>
    <x v="0"/>
    <s v="Alice Springs"/>
    <s v="Northern Territory"/>
    <x v="7"/>
    <n v="870"/>
    <s v="Australia"/>
    <s v="Deepa Thapa"/>
    <x v="2"/>
    <s v="Zanele Mbeki"/>
    <n v="755"/>
  </r>
  <r>
    <d v="2025-12-04T00:00:00"/>
    <n v="2026"/>
    <s v="2025-2026"/>
    <x v="0"/>
    <s v="Dubbo"/>
    <s v="New South Wales"/>
    <x v="1"/>
    <n v="2830"/>
    <s v="Australia"/>
    <s v="Jedda Kramer"/>
    <x v="5"/>
    <s v="Marco Lombardi"/>
    <n v="311"/>
  </r>
  <r>
    <d v="2024-03-13T00:00:00"/>
    <n v="2024"/>
    <s v="2023-2024"/>
    <x v="0"/>
    <s v="Frankston"/>
    <s v="Victoria"/>
    <x v="4"/>
    <n v="3199"/>
    <s v="Australia"/>
    <s v="Fatima Saleh"/>
    <x v="0"/>
    <s v="Caterina Russo"/>
    <n v="108"/>
  </r>
  <r>
    <d v="2025-03-09T00:00:00"/>
    <n v="2025"/>
    <s v="2024-2025"/>
    <x v="0"/>
    <s v="Gladstone"/>
    <s v="Queensland"/>
    <x v="3"/>
    <n v="4680"/>
    <s v="Australia"/>
    <s v="Harrison Quinn"/>
    <x v="7"/>
    <s v="Selam Tesfaye"/>
    <n v="40"/>
  </r>
  <r>
    <d v="2024-03-29T00:00:00"/>
    <n v="2024"/>
    <s v="2023-2024"/>
    <x v="0"/>
    <s v="Woodville"/>
    <s v="South Australia"/>
    <x v="6"/>
    <n v="5011"/>
    <s v="Australia"/>
    <s v="Mustafa Ali"/>
    <x v="5"/>
    <s v="Marco Lombardi"/>
    <n v="242"/>
  </r>
  <r>
    <d v="2025-09-16T00:00:00"/>
    <n v="2026"/>
    <s v="2025-2026"/>
    <x v="0"/>
    <s v="Castle Hill"/>
    <s v="New South Wales"/>
    <x v="1"/>
    <n v="2154"/>
    <s v="Australia"/>
    <s v="Clementine Walsh"/>
    <x v="0"/>
    <s v="Caterina Russo"/>
    <n v="628"/>
  </r>
  <r>
    <d v="2025-01-15T00:00:00"/>
    <n v="2025"/>
    <s v="2024-2025"/>
    <x v="1"/>
    <s v="Bathurst"/>
    <s v="New South Wales"/>
    <x v="1"/>
    <n v="2795"/>
    <s v="Australia"/>
    <s v="Jedda Kramer"/>
    <x v="2"/>
    <s v="Zanele Mbeki"/>
    <n v="272"/>
  </r>
  <r>
    <d v="2025-02-24T00:00:00"/>
    <n v="2025"/>
    <s v="2024-2025"/>
    <x v="0"/>
    <s v="Belconnen"/>
    <s v="Australian Capital Territory"/>
    <x v="2"/>
    <n v="2617"/>
    <s v="Australia"/>
    <s v="Anika Villanueva"/>
    <x v="3"/>
    <s v="Ibrahim Khalil"/>
    <n v="109"/>
  </r>
  <r>
    <d v="2025-07-09T00:00:00"/>
    <n v="2026"/>
    <s v="2025-2026"/>
    <x v="0"/>
    <s v="Altona"/>
    <s v="Victoria"/>
    <x v="4"/>
    <n v="3018"/>
    <s v="Australia"/>
    <s v="Alistair Taylor"/>
    <x v="8"/>
    <s v="Anastasia Vlahos"/>
    <n v="433"/>
  </r>
  <r>
    <d v="2024-11-23T00:00:00"/>
    <n v="2025"/>
    <s v="2024-2025"/>
    <x v="1"/>
    <s v="North Lakes"/>
    <s v="Queensland"/>
    <x v="3"/>
    <n v="4509"/>
    <s v="Australia"/>
    <s v="Kavindi Perera"/>
    <x v="5"/>
    <s v="Marco Lombardi"/>
    <n v="712"/>
  </r>
  <r>
    <d v="2025-06-24T00:00:00"/>
    <n v="2025"/>
    <s v="2024-2025"/>
    <x v="0"/>
    <s v="Bathurst"/>
    <s v="New South Wales"/>
    <x v="1"/>
    <n v="2795"/>
    <s v="Australia"/>
    <s v="Jedda Kramer"/>
    <x v="3"/>
    <s v="Ibrahim Khalil"/>
    <n v="519"/>
  </r>
  <r>
    <d v="2024-01-08T00:00:00"/>
    <n v="2024"/>
    <s v="2023-2024"/>
    <x v="0"/>
    <s v="Nowra"/>
    <s v="New South Wales"/>
    <x v="1"/>
    <n v="2541"/>
    <s v="Australia"/>
    <s v="Anika Villanueva"/>
    <x v="3"/>
    <s v="Ibrahim Khalil"/>
    <n v="579"/>
  </r>
  <r>
    <d v="2025-01-27T00:00:00"/>
    <n v="2025"/>
    <s v="2024-2025"/>
    <x v="0"/>
    <s v="Albany"/>
    <s v="Western Australia"/>
    <x v="0"/>
    <n v="6330"/>
    <s v="Australia"/>
    <s v="Phoebe Murphy"/>
    <x v="7"/>
    <s v="Selam Tesfaye"/>
    <n v="723"/>
  </r>
  <r>
    <d v="2025-11-14T00:00:00"/>
    <n v="2026"/>
    <s v="2025-2026"/>
    <x v="0"/>
    <s v="Bathurst"/>
    <s v="New South Wales"/>
    <x v="1"/>
    <n v="2795"/>
    <s v="Australia"/>
    <s v="Jedda Kramer"/>
    <x v="5"/>
    <s v="Marco Lombardi"/>
    <n v="54"/>
  </r>
  <r>
    <d v="2025-09-28T00:00:00"/>
    <n v="2026"/>
    <s v="2025-2026"/>
    <x v="0"/>
    <s v="Bathurst"/>
    <s v="New South Wales"/>
    <x v="1"/>
    <n v="2795"/>
    <s v="Australia"/>
    <s v="Jedda Kramer"/>
    <x v="3"/>
    <s v="Ibrahim Khalil"/>
    <n v="202"/>
  </r>
  <r>
    <d v="2025-02-20T00:00:00"/>
    <n v="2025"/>
    <s v="2024-2025"/>
    <x v="0"/>
    <s v="Gladstone"/>
    <s v="Queensland"/>
    <x v="3"/>
    <n v="4680"/>
    <s v="Australia"/>
    <s v="Harrison Quinn"/>
    <x v="2"/>
    <s v="Zanele Mbeki"/>
    <n v="613"/>
  </r>
  <r>
    <d v="2024-09-18T00:00:00"/>
    <n v="2025"/>
    <s v="2024-2025"/>
    <x v="0"/>
    <s v="Scoresby"/>
    <s v="Victoria"/>
    <x v="4"/>
    <n v="3179"/>
    <s v="Australia"/>
    <s v="Fatima Saleh"/>
    <x v="2"/>
    <s v="Zanele Mbeki"/>
    <n v="770"/>
  </r>
  <r>
    <d v="2024-04-17T00:00:00"/>
    <n v="2024"/>
    <s v="2023-2024"/>
    <x v="0"/>
    <s v="Altona"/>
    <s v="Victoria"/>
    <x v="4"/>
    <n v="3018"/>
    <s v="Australia"/>
    <s v="Alistair Taylor"/>
    <x v="4"/>
    <s v="Amara Okafor"/>
    <n v="407"/>
  </r>
  <r>
    <d v="2024-01-08T00:00:00"/>
    <n v="2024"/>
    <s v="2023-2024"/>
    <x v="1"/>
    <s v="Bathurst"/>
    <s v="New South Wales"/>
    <x v="1"/>
    <n v="2795"/>
    <s v="Australia"/>
    <s v="Jedda Kramer"/>
    <x v="0"/>
    <s v="Caterina Russo"/>
    <n v="28"/>
  </r>
  <r>
    <d v="2025-11-17T00:00:00"/>
    <n v="2026"/>
    <s v="2025-2026"/>
    <x v="1"/>
    <s v="Randwick"/>
    <s v="New South Wales"/>
    <x v="1"/>
    <n v="2031"/>
    <s v="Australia"/>
    <s v="Moana Tui"/>
    <x v="5"/>
    <s v="Marco Lombardi"/>
    <n v="392"/>
  </r>
  <r>
    <d v="2024-05-10T00:00:00"/>
    <n v="2024"/>
    <s v="2023-2024"/>
    <x v="1"/>
    <s v="Scoresby"/>
    <s v="Victoria"/>
    <x v="4"/>
    <n v="3179"/>
    <s v="Australia"/>
    <s v="Fatima Saleh"/>
    <x v="5"/>
    <s v="Marco Lombardi"/>
    <n v="326"/>
  </r>
  <r>
    <d v="2025-12-10T00:00:00"/>
    <n v="2026"/>
    <s v="2025-2026"/>
    <x v="0"/>
    <s v="Tweed Heads"/>
    <s v="New South Wales"/>
    <x v="1"/>
    <n v="2485"/>
    <s v="Australia"/>
    <s v="Waru Saunders"/>
    <x v="7"/>
    <s v="Selam Tesfaye"/>
    <n v="109"/>
  </r>
  <r>
    <d v="2024-02-05T00:00:00"/>
    <n v="2024"/>
    <s v="2023-2024"/>
    <x v="1"/>
    <s v="Underwood"/>
    <s v="Queensland"/>
    <x v="3"/>
    <n v="4119"/>
    <s v="Australia"/>
    <s v="Giannis Katsaros"/>
    <x v="1"/>
    <s v="Iluka Langton"/>
    <n v="615"/>
  </r>
  <r>
    <d v="2024-10-03T00:00:00"/>
    <n v="2025"/>
    <s v="2024-2025"/>
    <x v="1"/>
    <s v="Inglewood"/>
    <s v="Western Australia"/>
    <x v="0"/>
    <n v="6052"/>
    <s v="Australia"/>
    <s v="Dragan Novak"/>
    <x v="6"/>
    <s v="Lani To’o"/>
    <n v="510"/>
  </r>
  <r>
    <d v="2024-07-15T00:00:00"/>
    <n v="2025"/>
    <s v="2024-2025"/>
    <x v="0"/>
    <s v="Airlie Beach"/>
    <s v="Queensland"/>
    <x v="3"/>
    <n v="4802"/>
    <s v="Australia"/>
    <s v="Tiffany Tan"/>
    <x v="3"/>
    <s v="Ibrahim Khalil"/>
    <n v="374"/>
  </r>
  <r>
    <d v="2025-12-04T00:00:00"/>
    <n v="2026"/>
    <s v="2025-2026"/>
    <x v="0"/>
    <s v="Armidale"/>
    <s v="New South Wales"/>
    <x v="1"/>
    <n v="2350"/>
    <s v="Australia"/>
    <s v="Waru Saunders"/>
    <x v="3"/>
    <s v="Ibrahim Khalil"/>
    <n v="419"/>
  </r>
  <r>
    <d v="2024-02-24T00:00:00"/>
    <n v="2024"/>
    <s v="2023-2024"/>
    <x v="1"/>
    <s v="Cairns"/>
    <s v="Queensland"/>
    <x v="3"/>
    <n v="4870"/>
    <s v="Australia"/>
    <s v="Tiffany Tan"/>
    <x v="4"/>
    <s v="Amara Okafor"/>
    <n v="456"/>
  </r>
  <r>
    <d v="2024-06-23T00:00:00"/>
    <n v="2024"/>
    <s v="2023-2024"/>
    <x v="1"/>
    <s v="Chatswood"/>
    <s v="New South Wales"/>
    <x v="1"/>
    <n v="2067"/>
    <s v="Australia"/>
    <s v="Moana Tui"/>
    <x v="5"/>
    <s v="Marco Lombardi"/>
    <n v="428"/>
  </r>
  <r>
    <d v="2025-03-05T00:00:00"/>
    <n v="2025"/>
    <s v="2024-2025"/>
    <x v="0"/>
    <s v="Fyshwick"/>
    <s v="Australian Capital Territory"/>
    <x v="2"/>
    <n v="2609"/>
    <s v="Australia"/>
    <s v="Anika Villanueva"/>
    <x v="3"/>
    <s v="Ibrahim Khalil"/>
    <n v="480"/>
  </r>
  <r>
    <d v="2025-12-16T00:00:00"/>
    <n v="2026"/>
    <s v="2025-2026"/>
    <x v="1"/>
    <s v="Harrisdale"/>
    <s v="Western Australia"/>
    <x v="0"/>
    <n v="6112"/>
    <s v="Australia"/>
    <s v="Phoebe Murphy"/>
    <x v="7"/>
    <s v="Selam Tesfaye"/>
    <n v="193"/>
  </r>
  <r>
    <d v="2025-06-21T00:00:00"/>
    <n v="2025"/>
    <s v="2024-2025"/>
    <x v="1"/>
    <s v="Launceston"/>
    <s v="Tasmania"/>
    <x v="5"/>
    <n v="7250"/>
    <s v="Australia"/>
    <s v="Veer Malhotra"/>
    <x v="0"/>
    <s v="Caterina Russo"/>
    <n v="627"/>
  </r>
  <r>
    <d v="2025-02-07T00:00:00"/>
    <n v="2025"/>
    <s v="2024-2025"/>
    <x v="0"/>
    <s v="Mackay"/>
    <s v="Queensland"/>
    <x v="3"/>
    <n v="4740"/>
    <s v="Australia"/>
    <s v="Harrison Quinn"/>
    <x v="3"/>
    <s v="Ibrahim Khalil"/>
    <n v="151"/>
  </r>
  <r>
    <d v="2025-05-15T00:00:00"/>
    <n v="2025"/>
    <s v="2024-2025"/>
    <x v="1"/>
    <s v="Maddington"/>
    <s v="Western Australia"/>
    <x v="0"/>
    <n v="6109"/>
    <s v="Australia"/>
    <s v="Phoebe Murphy"/>
    <x v="4"/>
    <s v="Amara Okafor"/>
    <n v="704"/>
  </r>
  <r>
    <d v="2024-02-12T00:00:00"/>
    <n v="2024"/>
    <s v="2023-2024"/>
    <x v="1"/>
    <s v="Mascot"/>
    <s v="New South Wales"/>
    <x v="1"/>
    <n v="2020"/>
    <s v="Australia"/>
    <s v="Moana Tui"/>
    <x v="0"/>
    <s v="Caterina Russo"/>
    <n v="82"/>
  </r>
  <r>
    <d v="2025-12-26T00:00:00"/>
    <n v="2026"/>
    <s v="2025-2026"/>
    <x v="1"/>
    <s v="Penrith"/>
    <s v="New South Wales"/>
    <x v="1"/>
    <n v="2750"/>
    <s v="Australia"/>
    <s v="Jedda Kramer"/>
    <x v="1"/>
    <s v="Iluka Langton"/>
    <n v="279"/>
  </r>
  <r>
    <d v="2025-01-18T00:00:00"/>
    <n v="2025"/>
    <s v="2024-2025"/>
    <x v="1"/>
    <s v="Penrith"/>
    <s v="New South Wales"/>
    <x v="1"/>
    <n v="2750"/>
    <s v="Australia"/>
    <s v="Jedda Kramer"/>
    <x v="4"/>
    <s v="Amara Okafor"/>
    <n v="231"/>
  </r>
  <r>
    <d v="2025-12-01T00:00:00"/>
    <n v="2026"/>
    <s v="2025-2026"/>
    <x v="1"/>
    <s v="Penrith"/>
    <s v="New South Wales"/>
    <x v="1"/>
    <n v="2750"/>
    <s v="Australia"/>
    <s v="Jedda Kramer"/>
    <x v="0"/>
    <s v="Caterina Russo"/>
    <n v="334"/>
  </r>
  <r>
    <d v="2025-08-02T00:00:00"/>
    <n v="2026"/>
    <s v="2025-2026"/>
    <x v="0"/>
    <s v="Prospect"/>
    <s v="South Australia"/>
    <x v="6"/>
    <n v="5082"/>
    <s v="Australia"/>
    <s v="Mustafa Ali"/>
    <x v="3"/>
    <s v="Ibrahim Khalil"/>
    <n v="657"/>
  </r>
  <r>
    <d v="2025-10-24T00:00:00"/>
    <n v="2026"/>
    <s v="2025-2026"/>
    <x v="0"/>
    <s v="Chadstone"/>
    <s v="Victoria"/>
    <x v="4"/>
    <n v="3148"/>
    <s v="Australia"/>
    <s v="Fatima Saleh"/>
    <x v="4"/>
    <s v="Amara Okafor"/>
    <n v="546"/>
  </r>
  <r>
    <d v="2025-09-22T00:00:00"/>
    <n v="2026"/>
    <s v="2025-2026"/>
    <x v="0"/>
    <s v="Mackay"/>
    <s v="Queensland"/>
    <x v="3"/>
    <n v="4740"/>
    <s v="Australia"/>
    <s v="Harrison Quinn"/>
    <x v="3"/>
    <s v="Ibrahim Khalil"/>
    <n v="520"/>
  </r>
  <r>
    <d v="2025-05-07T00:00:00"/>
    <n v="2025"/>
    <s v="2024-2025"/>
    <x v="1"/>
    <s v="Ringwood"/>
    <s v="Victoria"/>
    <x v="4"/>
    <n v="3134"/>
    <s v="Australia"/>
    <s v="Fatima Saleh"/>
    <x v="3"/>
    <s v="Ibrahim Khalil"/>
    <n v="693"/>
  </r>
  <r>
    <d v="2025-11-11T00:00:00"/>
    <n v="2026"/>
    <s v="2025-2026"/>
    <x v="0"/>
    <s v="Tweed Heads"/>
    <s v="New South Wales"/>
    <x v="1"/>
    <n v="2485"/>
    <s v="Australia"/>
    <s v="Waru Saunders"/>
    <x v="3"/>
    <s v="Ibrahim Khalil"/>
    <n v="332"/>
  </r>
  <r>
    <d v="2025-11-17T00:00:00"/>
    <n v="2026"/>
    <s v="2025-2026"/>
    <x v="0"/>
    <s v="Armidale"/>
    <s v="New South Wales"/>
    <x v="1"/>
    <n v="2350"/>
    <s v="Australia"/>
    <s v="Waru Saunders"/>
    <x v="1"/>
    <s v="Iluka Langton"/>
    <n v="709"/>
  </r>
  <r>
    <d v="2025-07-29T00:00:00"/>
    <n v="2026"/>
    <s v="2025-2026"/>
    <x v="0"/>
    <s v="Chadstone"/>
    <s v="Victoria"/>
    <x v="4"/>
    <n v="3148"/>
    <s v="Australia"/>
    <s v="Fatima Saleh"/>
    <x v="1"/>
    <s v="Iluka Langton"/>
    <n v="388"/>
  </r>
  <r>
    <d v="2024-12-16T00:00:00"/>
    <n v="2025"/>
    <s v="2024-2025"/>
    <x v="0"/>
    <s v="Mindarie"/>
    <s v="Western Australia"/>
    <x v="0"/>
    <n v="6030"/>
    <s v="Australia"/>
    <s v="Dragan Novak"/>
    <x v="3"/>
    <s v="Ibrahim Khalil"/>
    <n v="669"/>
  </r>
  <r>
    <d v="2024-03-10T00:00:00"/>
    <n v="2024"/>
    <s v="2023-2024"/>
    <x v="1"/>
    <s v="Chadstone"/>
    <s v="Victoria"/>
    <x v="4"/>
    <n v="3148"/>
    <s v="Australia"/>
    <s v="Fatima Saleh"/>
    <x v="2"/>
    <s v="Zanele Mbeki"/>
    <n v="55"/>
  </r>
  <r>
    <d v="2025-01-01T00:00:00"/>
    <n v="2025"/>
    <s v="2024-2025"/>
    <x v="0"/>
    <s v="Chatswood"/>
    <s v="New South Wales"/>
    <x v="1"/>
    <n v="2067"/>
    <s v="Australia"/>
    <s v="Moana Tui"/>
    <x v="7"/>
    <s v="Selam Tesfaye"/>
    <n v="720"/>
  </r>
  <r>
    <d v="2025-03-31T00:00:00"/>
    <n v="2025"/>
    <s v="2024-2025"/>
    <x v="1"/>
    <s v="Wagga Wagga"/>
    <s v="New South Wales"/>
    <x v="1"/>
    <n v="2650"/>
    <s v="Australia"/>
    <s v="Jedda Kramer"/>
    <x v="2"/>
    <s v="Zanele Mbeki"/>
    <n v="534"/>
  </r>
  <r>
    <d v="2024-11-13T00:00:00"/>
    <n v="2025"/>
    <s v="2024-2025"/>
    <x v="1"/>
    <s v="Epsom"/>
    <s v="Victoria"/>
    <x v="4"/>
    <n v="3551"/>
    <s v="Australia"/>
    <s v="Lucas Le"/>
    <x v="2"/>
    <s v="Zanele Mbeki"/>
    <n v="619"/>
  </r>
  <r>
    <d v="2025-10-12T00:00:00"/>
    <n v="2026"/>
    <s v="2025-2026"/>
    <x v="0"/>
    <s v="Albany"/>
    <s v="Western Australia"/>
    <x v="0"/>
    <n v="6330"/>
    <s v="Australia"/>
    <s v="Phoebe Murphy"/>
    <x v="1"/>
    <s v="Iluka Langton"/>
    <n v="791"/>
  </r>
  <r>
    <d v="2024-04-03T00:00:00"/>
    <n v="2024"/>
    <s v="2023-2024"/>
    <x v="0"/>
    <s v="Alice Springs"/>
    <s v="Northern Territory"/>
    <x v="7"/>
    <n v="870"/>
    <s v="Australia"/>
    <s v="Deepa Thapa"/>
    <x v="5"/>
    <s v="Marco Lombardi"/>
    <n v="677"/>
  </r>
  <r>
    <d v="2024-02-19T00:00:00"/>
    <n v="2024"/>
    <s v="2023-2024"/>
    <x v="1"/>
    <s v="Chadstone"/>
    <s v="Victoria"/>
    <x v="4"/>
    <n v="3148"/>
    <s v="Australia"/>
    <s v="Fatima Saleh"/>
    <x v="7"/>
    <s v="Selam Tesfaye"/>
    <n v="692"/>
  </r>
  <r>
    <d v="2025-04-26T00:00:00"/>
    <n v="2025"/>
    <s v="2024-2025"/>
    <x v="0"/>
    <s v="Cranbourne"/>
    <s v="Victoria"/>
    <x v="4"/>
    <n v="3977"/>
    <s v="Australia"/>
    <s v="Emre Yilmaz"/>
    <x v="6"/>
    <s v="Lani To’o"/>
    <n v="438"/>
  </r>
  <r>
    <d v="2024-04-21T00:00:00"/>
    <n v="2024"/>
    <s v="2023-2024"/>
    <x v="1"/>
    <s v="Epsom"/>
    <s v="Victoria"/>
    <x v="4"/>
    <n v="3551"/>
    <s v="Australia"/>
    <s v="Lucas Le"/>
    <x v="1"/>
    <s v="Iluka Langton"/>
    <n v="723"/>
  </r>
  <r>
    <d v="2025-06-05T00:00:00"/>
    <n v="2025"/>
    <s v="2024-2025"/>
    <x v="0"/>
    <s v="Lidcombe"/>
    <s v="New South Wales"/>
    <x v="1"/>
    <n v="2141"/>
    <s v="Australia"/>
    <s v="Clementine Walsh"/>
    <x v="1"/>
    <s v="Iluka Langton"/>
    <n v="223"/>
  </r>
  <r>
    <d v="2024-07-28T00:00:00"/>
    <n v="2025"/>
    <s v="2024-2025"/>
    <x v="1"/>
    <s v="Randwick"/>
    <s v="New South Wales"/>
    <x v="1"/>
    <n v="2031"/>
    <s v="Australia"/>
    <s v="Moana Tui"/>
    <x v="6"/>
    <s v="Lani To’o"/>
    <n v="458"/>
  </r>
  <r>
    <d v="2025-10-01T00:00:00"/>
    <n v="2026"/>
    <s v="2025-2026"/>
    <x v="1"/>
    <s v="Chadstone"/>
    <s v="Victoria"/>
    <x v="4"/>
    <n v="3148"/>
    <s v="Australia"/>
    <s v="Fatima Saleh"/>
    <x v="2"/>
    <s v="Zanele Mbeki"/>
    <n v="406"/>
  </r>
  <r>
    <d v="2024-05-03T00:00:00"/>
    <n v="2024"/>
    <s v="2023-2024"/>
    <x v="0"/>
    <s v="Alexandria"/>
    <s v="New South Wales"/>
    <x v="1"/>
    <n v="2015"/>
    <s v="Australia"/>
    <s v="Moana Tui"/>
    <x v="0"/>
    <s v="Caterina Russo"/>
    <n v="95"/>
  </r>
  <r>
    <d v="2024-11-15T00:00:00"/>
    <n v="2025"/>
    <s v="2024-2025"/>
    <x v="0"/>
    <s v="Altona"/>
    <s v="Victoria"/>
    <x v="4"/>
    <n v="3018"/>
    <s v="Australia"/>
    <s v="Alistair Taylor"/>
    <x v="5"/>
    <s v="Marco Lombardi"/>
    <n v="670"/>
  </r>
  <r>
    <d v="2024-08-14T00:00:00"/>
    <n v="2025"/>
    <s v="2024-2025"/>
    <x v="1"/>
    <s v="Broome"/>
    <s v="Western Australia"/>
    <x v="0"/>
    <n v="6725"/>
    <s v="Australia"/>
    <s v="Isabella Ricci"/>
    <x v="9"/>
    <s v="Emmanuel Tutu"/>
    <n v="352"/>
  </r>
  <r>
    <d v="2025-12-16T00:00:00"/>
    <n v="2026"/>
    <s v="2025-2026"/>
    <x v="1"/>
    <s v="Caloundra"/>
    <s v="Queensland"/>
    <x v="3"/>
    <n v="4551"/>
    <s v="Australia"/>
    <s v="Viliame Mata"/>
    <x v="0"/>
    <s v="Caterina Russo"/>
    <n v="621"/>
  </r>
  <r>
    <d v="2025-09-21T00:00:00"/>
    <n v="2026"/>
    <s v="2025-2026"/>
    <x v="1"/>
    <s v="Chadstone"/>
    <s v="Victoria"/>
    <x v="4"/>
    <n v="3148"/>
    <s v="Australia"/>
    <s v="Fatima Saleh"/>
    <x v="1"/>
    <s v="Iluka Langton"/>
    <n v="149"/>
  </r>
  <r>
    <d v="2025-04-03T00:00:00"/>
    <n v="2025"/>
    <s v="2024-2025"/>
    <x v="0"/>
    <s v="Cranbourne"/>
    <s v="Victoria"/>
    <x v="4"/>
    <n v="3977"/>
    <s v="Australia"/>
    <s v="Emre Yilmaz"/>
    <x v="2"/>
    <s v="Zanele Mbeki"/>
    <n v="59"/>
  </r>
  <r>
    <d v="2024-02-26T00:00:00"/>
    <n v="2024"/>
    <s v="2023-2024"/>
    <x v="0"/>
    <s v="Dandenong"/>
    <s v="Victoria"/>
    <x v="4"/>
    <n v="3175"/>
    <s v="Australia"/>
    <s v="Fatima Saleh"/>
    <x v="9"/>
    <s v="Emmanuel Tutu"/>
    <n v="235"/>
  </r>
  <r>
    <d v="2025-12-01T00:00:00"/>
    <n v="2026"/>
    <s v="2025-2026"/>
    <x v="0"/>
    <s v="Esperance"/>
    <s v="Western Australia"/>
    <x v="0"/>
    <n v="6450"/>
    <s v="Australia"/>
    <s v="Isabella Ricci"/>
    <x v="7"/>
    <s v="Selam Tesfaye"/>
    <n v="658"/>
  </r>
  <r>
    <d v="2024-03-02T00:00:00"/>
    <n v="2024"/>
    <s v="2023-2024"/>
    <x v="0"/>
    <s v="Ipswich"/>
    <s v="Queensland"/>
    <x v="3"/>
    <n v="4305"/>
    <s v="Australia"/>
    <s v="Kavindi Perera"/>
    <x v="3"/>
    <s v="Ibrahim Khalil"/>
    <n v="361"/>
  </r>
  <r>
    <d v="2025-02-28T00:00:00"/>
    <n v="2025"/>
    <s v="2024-2025"/>
    <x v="0"/>
    <s v="Marion"/>
    <s v="South Australia"/>
    <x v="6"/>
    <n v="5043"/>
    <s v="Australia"/>
    <s v="Mustafa Ali"/>
    <x v="2"/>
    <s v="Zanele Mbeki"/>
    <n v="556"/>
  </r>
  <r>
    <d v="2025-11-26T00:00:00"/>
    <n v="2026"/>
    <s v="2025-2026"/>
    <x v="1"/>
    <s v="Ringwood"/>
    <s v="Victoria"/>
    <x v="4"/>
    <n v="3134"/>
    <s v="Australia"/>
    <s v="Fatima Saleh"/>
    <x v="2"/>
    <s v="Zanele Mbeki"/>
    <n v="171"/>
  </r>
  <r>
    <d v="2024-09-18T00:00:00"/>
    <n v="2025"/>
    <s v="2024-2025"/>
    <x v="0"/>
    <s v="Southport"/>
    <s v="Queensland"/>
    <x v="3"/>
    <n v="4215"/>
    <s v="Australia"/>
    <s v="Kavindi Perera"/>
    <x v="1"/>
    <s v="Iluka Langton"/>
    <n v="647"/>
  </r>
  <r>
    <d v="2024-02-12T00:00:00"/>
    <n v="2024"/>
    <s v="2023-2024"/>
    <x v="0"/>
    <s v="Werribee"/>
    <s v="Victoria"/>
    <x v="4"/>
    <n v="3030"/>
    <s v="Australia"/>
    <s v="Alistair Taylor"/>
    <x v="3"/>
    <s v="Ibrahim Khalil"/>
    <n v="98"/>
  </r>
  <r>
    <d v="2024-04-13T00:00:00"/>
    <n v="2024"/>
    <s v="2023-2024"/>
    <x v="0"/>
    <s v="Albany"/>
    <s v="Western Australia"/>
    <x v="0"/>
    <n v="6330"/>
    <s v="Australia"/>
    <s v="Phoebe Murphy"/>
    <x v="3"/>
    <s v="Ibrahim Khalil"/>
    <n v="52"/>
  </r>
  <r>
    <d v="2024-12-18T00:00:00"/>
    <n v="2025"/>
    <s v="2024-2025"/>
    <x v="0"/>
    <s v="Dural"/>
    <s v="New South Wales"/>
    <x v="1"/>
    <n v="2158"/>
    <s v="Australia"/>
    <s v="Clementine Walsh"/>
    <x v="0"/>
    <s v="Caterina Russo"/>
    <n v="274"/>
  </r>
  <r>
    <d v="2024-11-21T00:00:00"/>
    <n v="2025"/>
    <s v="2024-2025"/>
    <x v="0"/>
    <s v="Hervey Bay"/>
    <s v="Queensland"/>
    <x v="3"/>
    <n v="4655"/>
    <s v="Australia"/>
    <s v="Harrison Quinn"/>
    <x v="3"/>
    <s v="Ibrahim Khalil"/>
    <n v="754"/>
  </r>
  <r>
    <d v="2025-05-26T00:00:00"/>
    <n v="2025"/>
    <s v="2024-2025"/>
    <x v="0"/>
    <s v="Lithgow"/>
    <s v="New South Wales"/>
    <x v="1"/>
    <n v="2790"/>
    <s v="Australia"/>
    <s v="Jedda Kramer"/>
    <x v="3"/>
    <s v="Ibrahim Khalil"/>
    <n v="45"/>
  </r>
  <r>
    <d v="2024-06-25T00:00:00"/>
    <n v="2024"/>
    <s v="2023-2024"/>
    <x v="0"/>
    <s v="Mascot"/>
    <s v="New South Wales"/>
    <x v="1"/>
    <n v="2020"/>
    <s v="Australia"/>
    <s v="Moana Tui"/>
    <x v="3"/>
    <s v="Ibrahim Khalil"/>
    <n v="111"/>
  </r>
  <r>
    <d v="2024-12-29T00:00:00"/>
    <n v="2025"/>
    <s v="2024-2025"/>
    <x v="0"/>
    <s v="Hervey Bay"/>
    <s v="Queensland"/>
    <x v="3"/>
    <n v="4655"/>
    <s v="Australia"/>
    <s v="Harrison Quinn"/>
    <x v="3"/>
    <s v="Ibrahim Khalil"/>
    <n v="482"/>
  </r>
  <r>
    <d v="2024-12-05T00:00:00"/>
    <n v="2025"/>
    <s v="2024-2025"/>
    <x v="1"/>
    <s v="Wagga Wagga"/>
    <s v="New South Wales"/>
    <x v="1"/>
    <n v="2650"/>
    <s v="Australia"/>
    <s v="Jedda Kramer"/>
    <x v="1"/>
    <s v="Iluka Langton"/>
    <n v="102"/>
  </r>
  <r>
    <d v="2024-10-28T00:00:00"/>
    <n v="2025"/>
    <s v="2024-2025"/>
    <x v="0"/>
    <s v="Esperance"/>
    <s v="Western Australia"/>
    <x v="0"/>
    <n v="6450"/>
    <s v="Australia"/>
    <s v="Isabella Ricci"/>
    <x v="7"/>
    <s v="Selam Tesfaye"/>
    <n v="572"/>
  </r>
  <r>
    <d v="2024-12-07T00:00:00"/>
    <n v="2025"/>
    <s v="2024-2025"/>
    <x v="0"/>
    <s v="Campbelltown"/>
    <s v="New South Wales"/>
    <x v="1"/>
    <n v="2560"/>
    <s v="Australia"/>
    <s v="Anika Villanueva"/>
    <x v="3"/>
    <s v="Ibrahim Khalil"/>
    <n v="32"/>
  </r>
  <r>
    <d v="2024-01-25T00:00:00"/>
    <n v="2024"/>
    <s v="2023-2024"/>
    <x v="0"/>
    <s v="Narrabeen"/>
    <s v="New South Wales"/>
    <x v="1"/>
    <n v="2101"/>
    <s v="Australia"/>
    <s v="Clementine Walsh"/>
    <x v="3"/>
    <s v="Ibrahim Khalil"/>
    <n v="309"/>
  </r>
  <r>
    <d v="2025-02-20T00:00:00"/>
    <n v="2025"/>
    <s v="2024-2025"/>
    <x v="0"/>
    <s v="Scoresby"/>
    <s v="Victoria"/>
    <x v="4"/>
    <n v="3179"/>
    <s v="Australia"/>
    <s v="Fatima Saleh"/>
    <x v="2"/>
    <s v="Zanele Mbeki"/>
    <n v="256"/>
  </r>
  <r>
    <d v="2025-11-21T00:00:00"/>
    <n v="2026"/>
    <s v="2025-2026"/>
    <x v="0"/>
    <s v="Tweed Heads"/>
    <s v="New South Wales"/>
    <x v="1"/>
    <n v="2485"/>
    <s v="Australia"/>
    <s v="Waru Saunders"/>
    <x v="6"/>
    <s v="Lani To’o"/>
    <n v="399"/>
  </r>
  <r>
    <d v="2025-03-20T00:00:00"/>
    <n v="2025"/>
    <s v="2024-2025"/>
    <x v="0"/>
    <s v="Croydon"/>
    <s v="Victoria"/>
    <x v="4"/>
    <n v="3136"/>
    <s v="Australia"/>
    <s v="Fatima Saleh"/>
    <x v="6"/>
    <s v="Lani To’o"/>
    <n v="364"/>
  </r>
  <r>
    <d v="2024-10-29T00:00:00"/>
    <n v="2025"/>
    <s v="2024-2025"/>
    <x v="0"/>
    <s v="Belconnen"/>
    <s v="Australian Capital Territory"/>
    <x v="2"/>
    <n v="2617"/>
    <s v="Australia"/>
    <s v="Anika Villanueva"/>
    <x v="3"/>
    <s v="Ibrahim Khalil"/>
    <n v="184"/>
  </r>
  <r>
    <d v="2025-09-21T00:00:00"/>
    <n v="2026"/>
    <s v="2025-2026"/>
    <x v="0"/>
    <s v="Atherton"/>
    <s v="Queensland"/>
    <x v="3"/>
    <n v="4883"/>
    <s v="Australia"/>
    <s v="Tiffany Tan"/>
    <x v="3"/>
    <s v="Ibrahim Khalil"/>
    <n v="325"/>
  </r>
  <r>
    <d v="2024-11-04T00:00:00"/>
    <n v="2025"/>
    <s v="2024-2025"/>
    <x v="0"/>
    <s v="Nunawading"/>
    <s v="Victoria"/>
    <x v="4"/>
    <n v="3131"/>
    <s v="Australia"/>
    <s v="Fatima Saleh"/>
    <x v="4"/>
    <s v="Amara Okafor"/>
    <n v="619"/>
  </r>
  <r>
    <d v="2024-09-02T00:00:00"/>
    <n v="2025"/>
    <s v="2024-2025"/>
    <x v="0"/>
    <s v="Seaford"/>
    <s v="South Australia"/>
    <x v="6"/>
    <n v="5169"/>
    <s v="Australia"/>
    <s v="Mustafa Ali"/>
    <x v="7"/>
    <s v="Selam Tesfaye"/>
    <n v="28"/>
  </r>
  <r>
    <d v="2024-04-14T00:00:00"/>
    <n v="2024"/>
    <s v="2023-2024"/>
    <x v="1"/>
    <s v="Stafford"/>
    <s v="Queensland"/>
    <x v="3"/>
    <n v="4053"/>
    <s v="Australia"/>
    <s v="Giannis Katsaros"/>
    <x v="0"/>
    <s v="Caterina Russo"/>
    <n v="636"/>
  </r>
  <r>
    <d v="2024-01-10T00:00:00"/>
    <n v="2024"/>
    <s v="2023-2024"/>
    <x v="0"/>
    <s v="Frankston"/>
    <s v="Victoria"/>
    <x v="4"/>
    <n v="3199"/>
    <s v="Australia"/>
    <s v="Fatima Saleh"/>
    <x v="2"/>
    <s v="Zanele Mbeki"/>
    <n v="261"/>
  </r>
  <r>
    <d v="2025-04-03T00:00:00"/>
    <n v="2025"/>
    <s v="2024-2025"/>
    <x v="0"/>
    <s v="Epping"/>
    <s v="Victoria"/>
    <x v="4"/>
    <n v="3076"/>
    <s v="Australia"/>
    <s v="Alistair Taylor"/>
    <x v="6"/>
    <s v="Lani To’o"/>
    <n v="278"/>
  </r>
  <r>
    <d v="2025-09-18T00:00:00"/>
    <n v="2026"/>
    <s v="2025-2026"/>
    <x v="0"/>
    <s v="Scoresby"/>
    <s v="Victoria"/>
    <x v="4"/>
    <n v="3179"/>
    <s v="Australia"/>
    <s v="Fatima Saleh"/>
    <x v="3"/>
    <s v="Ibrahim Khalil"/>
    <n v="502"/>
  </r>
  <r>
    <d v="2025-08-20T00:00:00"/>
    <n v="2026"/>
    <s v="2025-2026"/>
    <x v="1"/>
    <s v="Mindarie"/>
    <s v="Western Australia"/>
    <x v="0"/>
    <n v="6030"/>
    <s v="Australia"/>
    <s v="Dragan Novak"/>
    <x v="6"/>
    <s v="Lani To’o"/>
    <n v="742"/>
  </r>
  <r>
    <d v="2024-06-21T00:00:00"/>
    <n v="2024"/>
    <s v="2023-2024"/>
    <x v="1"/>
    <s v="Mt Gambier"/>
    <s v="South Australia"/>
    <x v="6"/>
    <n v="5290"/>
    <s v="Australia"/>
    <s v="Marcus Zheng"/>
    <x v="4"/>
    <s v="Amara Okafor"/>
    <n v="170"/>
  </r>
  <r>
    <d v="2024-06-24T00:00:00"/>
    <n v="2024"/>
    <s v="2023-2024"/>
    <x v="0"/>
    <s v="Stafford"/>
    <s v="Queensland"/>
    <x v="3"/>
    <n v="4053"/>
    <s v="Australia"/>
    <s v="Giannis Katsaros"/>
    <x v="1"/>
    <s v="Iluka Langton"/>
    <n v="31"/>
  </r>
  <r>
    <d v="2024-02-24T00:00:00"/>
    <n v="2024"/>
    <s v="2023-2024"/>
    <x v="1"/>
    <s v="North Lakes"/>
    <s v="Queensland"/>
    <x v="3"/>
    <n v="4509"/>
    <s v="Australia"/>
    <s v="Kavindi Perera"/>
    <x v="1"/>
    <s v="Iluka Langton"/>
    <n v="336"/>
  </r>
  <r>
    <d v="2024-10-10T00:00:00"/>
    <n v="2025"/>
    <s v="2024-2025"/>
    <x v="0"/>
    <s v="Ballina"/>
    <s v="New South Wales"/>
    <x v="1"/>
    <n v="2478"/>
    <s v="Australia"/>
    <s v="Waru Saunders"/>
    <x v="5"/>
    <s v="Marco Lombardi"/>
    <n v="409"/>
  </r>
  <r>
    <d v="2024-03-25T00:00:00"/>
    <n v="2024"/>
    <s v="2023-2024"/>
    <x v="0"/>
    <s v="Underwood"/>
    <s v="Queensland"/>
    <x v="3"/>
    <n v="4119"/>
    <s v="Australia"/>
    <s v="Giannis Katsaros"/>
    <x v="3"/>
    <s v="Ibrahim Khalil"/>
    <n v="146"/>
  </r>
  <r>
    <d v="2025-12-27T00:00:00"/>
    <n v="2026"/>
    <s v="2025-2026"/>
    <x v="1"/>
    <s v="Penrith"/>
    <s v="New South Wales"/>
    <x v="1"/>
    <n v="2750"/>
    <s v="Australia"/>
    <s v="Jedda Kramer"/>
    <x v="6"/>
    <s v="Lani To’o"/>
    <n v="561"/>
  </r>
  <r>
    <d v="2024-10-08T00:00:00"/>
    <n v="2025"/>
    <s v="2024-2025"/>
    <x v="1"/>
    <s v="Balcatta"/>
    <s v="Western Australia"/>
    <x v="0"/>
    <n v="6021"/>
    <s v="Australia"/>
    <s v="Dragan Novak"/>
    <x v="2"/>
    <s v="Zanele Mbeki"/>
    <n v="427"/>
  </r>
  <r>
    <d v="2024-01-15T00:00:00"/>
    <n v="2024"/>
    <s v="2023-2024"/>
    <x v="0"/>
    <s v="Wodonga"/>
    <s v="Victoria"/>
    <x v="4"/>
    <n v="3690"/>
    <s v="Australia"/>
    <s v="Emre Yilmaz"/>
    <x v="6"/>
    <s v="Lani To’o"/>
    <n v="773"/>
  </r>
  <r>
    <d v="2024-02-15T00:00:00"/>
    <n v="2024"/>
    <s v="2023-2024"/>
    <x v="1"/>
    <s v="Narrabeen"/>
    <s v="New South Wales"/>
    <x v="1"/>
    <n v="2101"/>
    <s v="Australia"/>
    <s v="Clementine Walsh"/>
    <x v="3"/>
    <s v="Ibrahim Khalil"/>
    <n v="758"/>
  </r>
  <r>
    <d v="2025-06-02T00:00:00"/>
    <n v="2025"/>
    <s v="2024-2025"/>
    <x v="0"/>
    <s v="Belconnen"/>
    <s v="Australian Capital Territory"/>
    <x v="2"/>
    <n v="2617"/>
    <s v="Australia"/>
    <s v="Anika Villanueva"/>
    <x v="2"/>
    <s v="Zanele Mbeki"/>
    <n v="77"/>
  </r>
  <r>
    <d v="2024-09-15T00:00:00"/>
    <n v="2025"/>
    <s v="2024-2025"/>
    <x v="1"/>
    <s v="Berri"/>
    <s v="South Australia"/>
    <x v="6"/>
    <n v="5343"/>
    <s v="Australia"/>
    <s v="Marcus Zheng"/>
    <x v="4"/>
    <s v="Amara Okafor"/>
    <n v="324"/>
  </r>
  <r>
    <d v="2024-10-22T00:00:00"/>
    <n v="2025"/>
    <s v="2024-2025"/>
    <x v="0"/>
    <s v="Burnie"/>
    <s v="Tasmania"/>
    <x v="5"/>
    <n v="7320"/>
    <s v="Australia"/>
    <s v="Veer Malhotra"/>
    <x v="0"/>
    <s v="Caterina Russo"/>
    <n v="324"/>
  </r>
  <r>
    <d v="2024-11-30T00:00:00"/>
    <n v="2025"/>
    <s v="2024-2025"/>
    <x v="0"/>
    <s v="Darwin"/>
    <s v="Northern Territory"/>
    <x v="7"/>
    <n v="800"/>
    <s v="Australia"/>
    <s v="Deepa Thapa"/>
    <x v="5"/>
    <s v="Marco Lombardi"/>
    <n v="510"/>
  </r>
  <r>
    <d v="2025-04-03T00:00:00"/>
    <n v="2025"/>
    <s v="2024-2025"/>
    <x v="1"/>
    <s v="Harrisdale"/>
    <s v="Western Australia"/>
    <x v="0"/>
    <n v="6112"/>
    <s v="Australia"/>
    <s v="Phoebe Murphy"/>
    <x v="1"/>
    <s v="Iluka Langton"/>
    <n v="706"/>
  </r>
  <r>
    <d v="2025-06-27T00:00:00"/>
    <n v="2025"/>
    <s v="2024-2025"/>
    <x v="0"/>
    <s v="Hastings"/>
    <s v="Victoria"/>
    <x v="4"/>
    <n v="3915"/>
    <s v="Australia"/>
    <s v="Emre Yilmaz"/>
    <x v="3"/>
    <s v="Ibrahim Khalil"/>
    <n v="492"/>
  </r>
  <r>
    <d v="2024-12-21T00:00:00"/>
    <n v="2025"/>
    <s v="2024-2025"/>
    <x v="0"/>
    <s v="Indooroopilly"/>
    <s v="Queensland"/>
    <x v="3"/>
    <n v="4068"/>
    <s v="Australia"/>
    <s v="Giannis Katsaros"/>
    <x v="5"/>
    <s v="Marco Lombardi"/>
    <n v="326"/>
  </r>
  <r>
    <d v="2024-01-21T00:00:00"/>
    <n v="2024"/>
    <s v="2023-2024"/>
    <x v="0"/>
    <s v="Sunbury"/>
    <s v="Victoria"/>
    <x v="4"/>
    <n v="3429"/>
    <s v="Australia"/>
    <s v="Lucas Le"/>
    <x v="6"/>
    <s v="Lani To’o"/>
    <n v="375"/>
  </r>
  <r>
    <d v="2025-03-19T00:00:00"/>
    <n v="2025"/>
    <s v="2024-2025"/>
    <x v="1"/>
    <s v="Wagga Wagga"/>
    <s v="New South Wales"/>
    <x v="1"/>
    <n v="2650"/>
    <s v="Australia"/>
    <s v="Jedda Kramer"/>
    <x v="2"/>
    <s v="Zanele Mbeki"/>
    <n v="595"/>
  </r>
  <r>
    <d v="2025-06-17T00:00:00"/>
    <n v="2025"/>
    <s v="2024-2025"/>
    <x v="0"/>
    <s v="Gympie"/>
    <s v="Queensland"/>
    <x v="3"/>
    <n v="4570"/>
    <s v="Australia"/>
    <s v="Viliame Mata"/>
    <x v="6"/>
    <s v="Lani To’o"/>
    <n v="162"/>
  </r>
  <r>
    <d v="2025-09-04T00:00:00"/>
    <n v="2026"/>
    <s v="2025-2026"/>
    <x v="0"/>
    <s v="Joondalup"/>
    <s v="Western Australia"/>
    <x v="0"/>
    <n v="6027"/>
    <s v="Australia"/>
    <s v="Dragan Novak"/>
    <x v="4"/>
    <s v="Amara Okafor"/>
    <n v="370"/>
  </r>
  <r>
    <d v="2025-04-05T00:00:00"/>
    <n v="2025"/>
    <s v="2024-2025"/>
    <x v="1"/>
    <s v="Lismore"/>
    <s v="New South Wales"/>
    <x v="1"/>
    <n v="2480"/>
    <s v="Australia"/>
    <s v="Waru Saunders"/>
    <x v="1"/>
    <s v="Iluka Langton"/>
    <n v="299"/>
  </r>
  <r>
    <d v="2024-04-04T00:00:00"/>
    <n v="2024"/>
    <s v="2023-2024"/>
    <x v="0"/>
    <s v="Port Lincoln"/>
    <s v="South Australia"/>
    <x v="6"/>
    <n v="5607"/>
    <s v="Australia"/>
    <s v="Marcus Zheng"/>
    <x v="1"/>
    <s v="Iluka Langton"/>
    <n v="291"/>
  </r>
  <r>
    <d v="2024-12-29T00:00:00"/>
    <n v="2025"/>
    <s v="2024-2025"/>
    <x v="1"/>
    <s v="Randwick"/>
    <s v="New South Wales"/>
    <x v="1"/>
    <n v="2031"/>
    <s v="Australia"/>
    <s v="Moana Tui"/>
    <x v="0"/>
    <s v="Caterina Russo"/>
    <n v="363"/>
  </r>
  <r>
    <d v="2025-12-29T00:00:00"/>
    <n v="2026"/>
    <s v="2025-2026"/>
    <x v="0"/>
    <s v="Alice Springs"/>
    <s v="Northern Territory"/>
    <x v="7"/>
    <n v="870"/>
    <s v="Australia"/>
    <s v="Deepa Thapa"/>
    <x v="4"/>
    <s v="Amara Okafor"/>
    <n v="748"/>
  </r>
  <r>
    <d v="2025-08-10T00:00:00"/>
    <n v="2026"/>
    <s v="2025-2026"/>
    <x v="0"/>
    <s v="Bendigo"/>
    <s v="Victoria"/>
    <x v="4"/>
    <n v="3550"/>
    <s v="Australia"/>
    <s v="Lucas Le"/>
    <x v="0"/>
    <s v="Caterina Russo"/>
    <n v="183"/>
  </r>
  <r>
    <d v="2024-02-04T00:00:00"/>
    <n v="2024"/>
    <s v="2023-2024"/>
    <x v="0"/>
    <s v="Orange"/>
    <s v="New South Wales"/>
    <x v="1"/>
    <n v="2800"/>
    <s v="Australia"/>
    <s v="Jedda Kramer"/>
    <x v="3"/>
    <s v="Ibrahim Khalil"/>
    <n v="530"/>
  </r>
  <r>
    <d v="2025-02-22T00:00:00"/>
    <n v="2025"/>
    <s v="2024-2025"/>
    <x v="0"/>
    <s v="Werribee"/>
    <s v="Victoria"/>
    <x v="4"/>
    <n v="3030"/>
    <s v="Australia"/>
    <s v="Alistair Taylor"/>
    <x v="3"/>
    <s v="Ibrahim Khalil"/>
    <n v="409"/>
  </r>
  <r>
    <d v="2024-08-03T00:00:00"/>
    <n v="2025"/>
    <s v="2024-2025"/>
    <x v="0"/>
    <s v="Dandenong"/>
    <s v="Victoria"/>
    <x v="4"/>
    <n v="3175"/>
    <s v="Australia"/>
    <s v="Fatima Saleh"/>
    <x v="5"/>
    <s v="Marco Lombardi"/>
    <n v="533"/>
  </r>
  <r>
    <d v="2024-12-27T00:00:00"/>
    <n v="2025"/>
    <s v="2024-2025"/>
    <x v="0"/>
    <s v="Gladstone"/>
    <s v="Queensland"/>
    <x v="3"/>
    <n v="4680"/>
    <s v="Australia"/>
    <s v="Harrison Quinn"/>
    <x v="3"/>
    <s v="Ibrahim Khalil"/>
    <n v="795"/>
  </r>
  <r>
    <d v="2024-01-10T00:00:00"/>
    <n v="2024"/>
    <s v="2023-2024"/>
    <x v="0"/>
    <s v="Nowra"/>
    <s v="New South Wales"/>
    <x v="1"/>
    <n v="2541"/>
    <s v="Australia"/>
    <s v="Anika Villanueva"/>
    <x v="4"/>
    <s v="Amara Okafor"/>
    <n v="99"/>
  </r>
  <r>
    <d v="2025-08-17T00:00:00"/>
    <n v="2026"/>
    <s v="2025-2026"/>
    <x v="0"/>
    <s v="Thornleigh"/>
    <s v="New South Wales"/>
    <x v="1"/>
    <n v="2120"/>
    <s v="Australia"/>
    <s v="Clementine Walsh"/>
    <x v="3"/>
    <s v="Ibrahim Khalil"/>
    <n v="774"/>
  </r>
  <r>
    <d v="2025-07-03T00:00:00"/>
    <n v="2026"/>
    <s v="2025-2026"/>
    <x v="0"/>
    <s v="Epping"/>
    <s v="Victoria"/>
    <x v="4"/>
    <n v="3076"/>
    <s v="Australia"/>
    <s v="Alistair Taylor"/>
    <x v="3"/>
    <s v="Ibrahim Khalil"/>
    <n v="136"/>
  </r>
  <r>
    <d v="2024-08-16T00:00:00"/>
    <n v="2025"/>
    <s v="2024-2025"/>
    <x v="0"/>
    <s v="Burnie"/>
    <s v="Tasmania"/>
    <x v="5"/>
    <n v="7320"/>
    <s v="Australia"/>
    <s v="Veer Malhotra"/>
    <x v="3"/>
    <s v="Ibrahim Khalil"/>
    <n v="466"/>
  </r>
  <r>
    <d v="2024-08-20T00:00:00"/>
    <n v="2025"/>
    <s v="2024-2025"/>
    <x v="0"/>
    <s v="Orange"/>
    <s v="New South Wales"/>
    <x v="1"/>
    <n v="2800"/>
    <s v="Australia"/>
    <s v="Jedda Kramer"/>
    <x v="0"/>
    <s v="Caterina Russo"/>
    <n v="354"/>
  </r>
  <r>
    <d v="2024-08-05T00:00:00"/>
    <n v="2025"/>
    <s v="2024-2025"/>
    <x v="0"/>
    <s v="Wodonga"/>
    <s v="Victoria"/>
    <x v="4"/>
    <n v="3690"/>
    <s v="Australia"/>
    <s v="Emre Yilmaz"/>
    <x v="6"/>
    <s v="Lani To’o"/>
    <n v="62"/>
  </r>
  <r>
    <d v="2024-01-13T00:00:00"/>
    <n v="2024"/>
    <s v="2023-2024"/>
    <x v="1"/>
    <s v="Narrabeen"/>
    <s v="New South Wales"/>
    <x v="1"/>
    <n v="2101"/>
    <s v="Australia"/>
    <s v="Clementine Walsh"/>
    <x v="7"/>
    <s v="Selam Tesfaye"/>
    <n v="459"/>
  </r>
  <r>
    <d v="2025-06-03T00:00:00"/>
    <n v="2025"/>
    <s v="2024-2025"/>
    <x v="0"/>
    <s v="Ashfield"/>
    <s v="New South Wales"/>
    <x v="1"/>
    <n v="2131"/>
    <s v="Australia"/>
    <s v="Clementine Walsh"/>
    <x v="5"/>
    <s v="Marco Lombardi"/>
    <n v="252"/>
  </r>
  <r>
    <d v="2025-05-23T00:00:00"/>
    <n v="2025"/>
    <s v="2024-2025"/>
    <x v="0"/>
    <s v="Glenorchy"/>
    <s v="Tasmania"/>
    <x v="5"/>
    <n v="7010"/>
    <s v="Australia"/>
    <s v="Veer Malhotra"/>
    <x v="6"/>
    <s v="Lani To’o"/>
    <n v="406"/>
  </r>
  <r>
    <d v="2025-01-18T00:00:00"/>
    <n v="2025"/>
    <s v="2024-2025"/>
    <x v="0"/>
    <s v="Albany"/>
    <s v="Western Australia"/>
    <x v="0"/>
    <n v="6330"/>
    <s v="Australia"/>
    <s v="Phoebe Murphy"/>
    <x v="2"/>
    <s v="Zanele Mbeki"/>
    <n v="27"/>
  </r>
  <r>
    <d v="2025-10-11T00:00:00"/>
    <n v="2026"/>
    <s v="2025-2026"/>
    <x v="1"/>
    <s v="Bussleton"/>
    <s v="Western Australia"/>
    <x v="0"/>
    <n v="6280"/>
    <s v="Australia"/>
    <s v="Phoebe Murphy"/>
    <x v="4"/>
    <s v="Amara Okafor"/>
    <n v="147"/>
  </r>
  <r>
    <d v="2024-07-26T00:00:00"/>
    <n v="2025"/>
    <s v="2024-2025"/>
    <x v="0"/>
    <s v="Cairns"/>
    <s v="Queensland"/>
    <x v="3"/>
    <n v="4870"/>
    <s v="Australia"/>
    <s v="Tiffany Tan"/>
    <x v="2"/>
    <s v="Zanele Mbeki"/>
    <n v="147"/>
  </r>
  <r>
    <d v="2025-04-14T00:00:00"/>
    <n v="2025"/>
    <s v="2024-2025"/>
    <x v="0"/>
    <s v="Berri"/>
    <s v="South Australia"/>
    <x v="6"/>
    <n v="5343"/>
    <s v="Australia"/>
    <s v="Marcus Zheng"/>
    <x v="1"/>
    <s v="Iluka Langton"/>
    <n v="219"/>
  </r>
  <r>
    <d v="2024-06-19T00:00:00"/>
    <n v="2024"/>
    <s v="2023-2024"/>
    <x v="0"/>
    <s v="Albany"/>
    <s v="Western Australia"/>
    <x v="0"/>
    <n v="6330"/>
    <s v="Australia"/>
    <s v="Phoebe Murphy"/>
    <x v="0"/>
    <s v="Caterina Russo"/>
    <n v="295"/>
  </r>
  <r>
    <d v="2024-05-30T00:00:00"/>
    <n v="2024"/>
    <s v="2023-2024"/>
    <x v="0"/>
    <s v="Ringwood"/>
    <s v="Victoria"/>
    <x v="4"/>
    <n v="3134"/>
    <s v="Australia"/>
    <s v="Fatima Saleh"/>
    <x v="2"/>
    <s v="Zanele Mbeki"/>
    <n v="168"/>
  </r>
  <r>
    <d v="2025-12-22T00:00:00"/>
    <n v="2026"/>
    <s v="2025-2026"/>
    <x v="1"/>
    <s v="Nowra"/>
    <s v="New South Wales"/>
    <x v="1"/>
    <n v="2541"/>
    <s v="Australia"/>
    <s v="Anika Villanueva"/>
    <x v="3"/>
    <s v="Ibrahim Khalil"/>
    <n v="647"/>
  </r>
  <r>
    <d v="2025-09-30T00:00:00"/>
    <n v="2026"/>
    <s v="2025-2026"/>
    <x v="0"/>
    <s v="Berri"/>
    <s v="South Australia"/>
    <x v="6"/>
    <n v="5343"/>
    <s v="Australia"/>
    <s v="Marcus Zheng"/>
    <x v="3"/>
    <s v="Ibrahim Khalil"/>
    <n v="467"/>
  </r>
  <r>
    <d v="2024-10-16T00:00:00"/>
    <n v="2025"/>
    <s v="2024-2025"/>
    <x v="1"/>
    <s v="Caloundra"/>
    <s v="Queensland"/>
    <x v="3"/>
    <n v="4551"/>
    <s v="Australia"/>
    <s v="Viliame Mata"/>
    <x v="5"/>
    <s v="Marco Lombardi"/>
    <n v="765"/>
  </r>
  <r>
    <d v="2025-10-13T00:00:00"/>
    <n v="2026"/>
    <s v="2025-2026"/>
    <x v="0"/>
    <s v="Glenorchy"/>
    <s v="Tasmania"/>
    <x v="5"/>
    <n v="7010"/>
    <s v="Australia"/>
    <s v="Veer Malhotra"/>
    <x v="7"/>
    <s v="Selam Tesfaye"/>
    <n v="281"/>
  </r>
  <r>
    <d v="2024-07-10T00:00:00"/>
    <n v="2025"/>
    <s v="2024-2025"/>
    <x v="0"/>
    <s v="Croydon"/>
    <s v="Victoria"/>
    <x v="4"/>
    <n v="3136"/>
    <s v="Australia"/>
    <s v="Fatima Saleh"/>
    <x v="1"/>
    <s v="Iluka Langton"/>
    <n v="257"/>
  </r>
  <r>
    <d v="2025-05-07T00:00:00"/>
    <n v="2025"/>
    <s v="2024-2025"/>
    <x v="0"/>
    <s v="Hervey Bay"/>
    <s v="Queensland"/>
    <x v="3"/>
    <n v="4655"/>
    <s v="Australia"/>
    <s v="Harrison Quinn"/>
    <x v="4"/>
    <s v="Amara Okafor"/>
    <n v="109"/>
  </r>
  <r>
    <d v="2024-11-20T00:00:00"/>
    <n v="2025"/>
    <s v="2024-2025"/>
    <x v="0"/>
    <s v="Mackay"/>
    <s v="Queensland"/>
    <x v="3"/>
    <n v="4740"/>
    <s v="Australia"/>
    <s v="Harrison Quinn"/>
    <x v="5"/>
    <s v="Marco Lombardi"/>
    <n v="782"/>
  </r>
  <r>
    <d v="2024-03-26T00:00:00"/>
    <n v="2024"/>
    <s v="2023-2024"/>
    <x v="0"/>
    <s v="Airlie Beach"/>
    <s v="Queensland"/>
    <x v="3"/>
    <n v="4802"/>
    <s v="Australia"/>
    <s v="Tiffany Tan"/>
    <x v="6"/>
    <s v="Lani To’o"/>
    <n v="452"/>
  </r>
  <r>
    <d v="2025-04-20T00:00:00"/>
    <n v="2025"/>
    <s v="2024-2025"/>
    <x v="0"/>
    <s v="Altona"/>
    <s v="Victoria"/>
    <x v="4"/>
    <n v="3018"/>
    <s v="Australia"/>
    <s v="Alistair Taylor"/>
    <x v="6"/>
    <s v="Lani To’o"/>
    <n v="670"/>
  </r>
  <r>
    <d v="2025-03-11T00:00:00"/>
    <n v="2025"/>
    <s v="2024-2025"/>
    <x v="0"/>
    <s v="Dural"/>
    <s v="New South Wales"/>
    <x v="1"/>
    <n v="2158"/>
    <s v="Australia"/>
    <s v="Clementine Walsh"/>
    <x v="5"/>
    <s v="Marco Lombardi"/>
    <n v="785"/>
  </r>
  <r>
    <d v="2025-07-18T00:00:00"/>
    <n v="2026"/>
    <s v="2025-2026"/>
    <x v="1"/>
    <s v="Randwick"/>
    <s v="New South Wales"/>
    <x v="1"/>
    <n v="2031"/>
    <s v="Australia"/>
    <s v="Moana Tui"/>
    <x v="1"/>
    <s v="Iluka Langton"/>
    <n v="792"/>
  </r>
  <r>
    <d v="2025-10-27T00:00:00"/>
    <n v="2026"/>
    <s v="2025-2026"/>
    <x v="0"/>
    <s v="Tweed Heads"/>
    <s v="New South Wales"/>
    <x v="1"/>
    <n v="2485"/>
    <s v="Australia"/>
    <s v="Waru Saunders"/>
    <x v="5"/>
    <s v="Marco Lombardi"/>
    <n v="244"/>
  </r>
  <r>
    <d v="2025-06-01T00:00:00"/>
    <n v="2025"/>
    <s v="2024-2025"/>
    <x v="0"/>
    <s v="Artarmon"/>
    <s v="New South Wales"/>
    <x v="1"/>
    <n v="2064"/>
    <s v="Australia"/>
    <s v="Moana Tui"/>
    <x v="6"/>
    <s v="Lani To’o"/>
    <n v="596"/>
  </r>
  <r>
    <d v="2024-04-12T00:00:00"/>
    <n v="2024"/>
    <s v="2023-2024"/>
    <x v="0"/>
    <s v="Fyshwick"/>
    <s v="Australian Capital Territory"/>
    <x v="2"/>
    <n v="2609"/>
    <s v="Australia"/>
    <s v="Anika Villanueva"/>
    <x v="1"/>
    <s v="Iluka Langton"/>
    <n v="779"/>
  </r>
  <r>
    <d v="2025-11-27T00:00:00"/>
    <n v="2026"/>
    <s v="2025-2026"/>
    <x v="0"/>
    <s v="Mildura"/>
    <s v="Victoria"/>
    <x v="4"/>
    <n v="3500"/>
    <s v="Australia"/>
    <s v="Lucas Le"/>
    <x v="5"/>
    <s v="Marco Lombardi"/>
    <n v="219"/>
  </r>
  <r>
    <d v="2024-03-14T00:00:00"/>
    <n v="2024"/>
    <s v="2023-2024"/>
    <x v="1"/>
    <s v="Narrabeen"/>
    <s v="New South Wales"/>
    <x v="1"/>
    <n v="2101"/>
    <s v="Australia"/>
    <s v="Clementine Walsh"/>
    <x v="5"/>
    <s v="Marco Lombardi"/>
    <n v="529"/>
  </r>
  <r>
    <d v="2025-02-10T00:00:00"/>
    <n v="2025"/>
    <s v="2024-2025"/>
    <x v="0"/>
    <s v="Prospect"/>
    <s v="South Australia"/>
    <x v="6"/>
    <n v="5082"/>
    <s v="Australia"/>
    <s v="Mustafa Ali"/>
    <x v="6"/>
    <s v="Lani To’o"/>
    <n v="693"/>
  </r>
  <r>
    <d v="2025-11-24T00:00:00"/>
    <n v="2026"/>
    <s v="2025-2026"/>
    <x v="1"/>
    <s v="Southport"/>
    <s v="Queensland"/>
    <x v="3"/>
    <n v="4215"/>
    <s v="Australia"/>
    <s v="Kavindi Perera"/>
    <x v="5"/>
    <s v="Marco Lombardi"/>
    <n v="768"/>
  </r>
  <r>
    <d v="2025-02-27T00:00:00"/>
    <n v="2025"/>
    <s v="2024-2025"/>
    <x v="1"/>
    <s v="Broome"/>
    <s v="Western Australia"/>
    <x v="0"/>
    <n v="6725"/>
    <s v="Australia"/>
    <s v="Isabella Ricci"/>
    <x v="2"/>
    <s v="Zanele Mbeki"/>
    <n v="631"/>
  </r>
  <r>
    <d v="2025-07-30T00:00:00"/>
    <n v="2026"/>
    <s v="2025-2026"/>
    <x v="0"/>
    <s v="Campbelltown"/>
    <s v="New South Wales"/>
    <x v="1"/>
    <n v="2560"/>
    <s v="Australia"/>
    <s v="Anika Villanueva"/>
    <x v="4"/>
    <s v="Amara Okafor"/>
    <n v="314"/>
  </r>
  <r>
    <d v="2024-11-21T00:00:00"/>
    <n v="2025"/>
    <s v="2024-2025"/>
    <x v="0"/>
    <s v="Glenorchy"/>
    <s v="Tasmania"/>
    <x v="5"/>
    <n v="7010"/>
    <s v="Australia"/>
    <s v="Veer Malhotra"/>
    <x v="3"/>
    <s v="Ibrahim Khalil"/>
    <n v="208"/>
  </r>
  <r>
    <d v="2024-11-22T00:00:00"/>
    <n v="2025"/>
    <s v="2024-2025"/>
    <x v="1"/>
    <s v="Narrabeen"/>
    <s v="New South Wales"/>
    <x v="1"/>
    <n v="2101"/>
    <s v="Australia"/>
    <s v="Clementine Walsh"/>
    <x v="4"/>
    <s v="Amara Okafor"/>
    <n v="669"/>
  </r>
  <r>
    <d v="2025-06-11T00:00:00"/>
    <n v="2025"/>
    <s v="2024-2025"/>
    <x v="0"/>
    <s v="Shepparton"/>
    <s v="Victoria"/>
    <x v="4"/>
    <n v="3630"/>
    <s v="Australia"/>
    <s v="Emre Yilmaz"/>
    <x v="9"/>
    <s v="Emmanuel Tutu"/>
    <n v="168"/>
  </r>
  <r>
    <d v="2025-08-03T00:00:00"/>
    <n v="2026"/>
    <s v="2025-2026"/>
    <x v="0"/>
    <s v="Yeppoon"/>
    <s v="Queensland"/>
    <x v="3"/>
    <n v="4703"/>
    <s v="Australia"/>
    <s v="Harrison Quinn"/>
    <x v="4"/>
    <s v="Amara Okafor"/>
    <n v="409"/>
  </r>
  <r>
    <d v="2024-03-21T00:00:00"/>
    <n v="2024"/>
    <s v="2023-2024"/>
    <x v="0"/>
    <s v="Airlie Beach"/>
    <s v="Queensland"/>
    <x v="3"/>
    <n v="4802"/>
    <s v="Australia"/>
    <s v="Tiffany Tan"/>
    <x v="3"/>
    <s v="Ibrahim Khalil"/>
    <n v="441"/>
  </r>
  <r>
    <d v="2024-05-15T00:00:00"/>
    <n v="2024"/>
    <s v="2023-2024"/>
    <x v="0"/>
    <s v="Glenorchy"/>
    <s v="Tasmania"/>
    <x v="5"/>
    <n v="7010"/>
    <s v="Australia"/>
    <s v="Veer Malhotra"/>
    <x v="7"/>
    <s v="Selam Tesfaye"/>
    <n v="131"/>
  </r>
  <r>
    <d v="2024-11-20T00:00:00"/>
    <n v="2025"/>
    <s v="2024-2025"/>
    <x v="0"/>
    <s v="Nunawading"/>
    <s v="Victoria"/>
    <x v="4"/>
    <n v="3131"/>
    <s v="Australia"/>
    <s v="Fatima Saleh"/>
    <x v="3"/>
    <s v="Ibrahim Khalil"/>
    <n v="100"/>
  </r>
  <r>
    <d v="2024-03-31T00:00:00"/>
    <n v="2024"/>
    <s v="2023-2024"/>
    <x v="0"/>
    <s v="Rockhampton"/>
    <s v="Queensland"/>
    <x v="3"/>
    <n v="4700"/>
    <s v="Australia"/>
    <s v="Harrison Quinn"/>
    <x v="1"/>
    <s v="Iluka Langton"/>
    <n v="377"/>
  </r>
  <r>
    <d v="2025-07-24T00:00:00"/>
    <n v="2026"/>
    <s v="2025-2026"/>
    <x v="0"/>
    <s v="Thornleigh"/>
    <s v="New South Wales"/>
    <x v="1"/>
    <n v="2120"/>
    <s v="Australia"/>
    <s v="Clementine Walsh"/>
    <x v="3"/>
    <s v="Ibrahim Khalil"/>
    <n v="539"/>
  </r>
  <r>
    <d v="2024-12-08T00:00:00"/>
    <n v="2025"/>
    <s v="2024-2025"/>
    <x v="0"/>
    <s v="Atherton"/>
    <s v="Queensland"/>
    <x v="3"/>
    <n v="4883"/>
    <s v="Australia"/>
    <s v="Tiffany Tan"/>
    <x v="7"/>
    <s v="Selam Tesfaye"/>
    <n v="386"/>
  </r>
  <r>
    <d v="2024-10-20T00:00:00"/>
    <n v="2025"/>
    <s v="2024-2025"/>
    <x v="0"/>
    <s v="Alexandria"/>
    <s v="New South Wales"/>
    <x v="1"/>
    <n v="2015"/>
    <s v="Australia"/>
    <s v="Moana Tui"/>
    <x v="3"/>
    <s v="Ibrahim Khalil"/>
    <n v="40"/>
  </r>
  <r>
    <d v="2024-04-08T00:00:00"/>
    <n v="2024"/>
    <s v="2023-2024"/>
    <x v="0"/>
    <s v="Fyshwick"/>
    <s v="Australian Capital Territory"/>
    <x v="2"/>
    <n v="2609"/>
    <s v="Australia"/>
    <s v="Anika Villanueva"/>
    <x v="3"/>
    <s v="Ibrahim Khalil"/>
    <n v="233"/>
  </r>
  <r>
    <d v="2025-10-05T00:00:00"/>
    <n v="2026"/>
    <s v="2025-2026"/>
    <x v="0"/>
    <s v="Noarlunga"/>
    <s v="South Australia"/>
    <x v="6"/>
    <n v="5168"/>
    <s v="Australia"/>
    <s v="Mustafa Ali"/>
    <x v="1"/>
    <s v="Iluka Langton"/>
    <n v="659"/>
  </r>
  <r>
    <d v="2025-10-04T00:00:00"/>
    <n v="2026"/>
    <s v="2025-2026"/>
    <x v="1"/>
    <s v="Bussleton"/>
    <s v="Western Australia"/>
    <x v="0"/>
    <n v="6280"/>
    <s v="Australia"/>
    <s v="Phoebe Murphy"/>
    <x v="3"/>
    <s v="Ibrahim Khalil"/>
    <n v="451"/>
  </r>
  <r>
    <d v="2025-01-07T00:00:00"/>
    <n v="2025"/>
    <s v="2024-2025"/>
    <x v="1"/>
    <s v="North Lakes"/>
    <s v="Queensland"/>
    <x v="3"/>
    <n v="4509"/>
    <s v="Australia"/>
    <s v="Kavindi Perera"/>
    <x v="8"/>
    <s v="Anastasia Vlahos"/>
    <n v="694"/>
  </r>
  <r>
    <d v="2025-06-17T00:00:00"/>
    <n v="2025"/>
    <s v="2024-2025"/>
    <x v="1"/>
    <s v="Wagga Wagga"/>
    <s v="New South Wales"/>
    <x v="1"/>
    <n v="2650"/>
    <s v="Australia"/>
    <s v="Jedda Kramer"/>
    <x v="8"/>
    <s v="Anastasia Vlahos"/>
    <n v="620"/>
  </r>
  <r>
    <d v="2025-11-24T00:00:00"/>
    <n v="2026"/>
    <s v="2025-2026"/>
    <x v="0"/>
    <s v="Campbelltown"/>
    <s v="New South Wales"/>
    <x v="1"/>
    <n v="2560"/>
    <s v="Australia"/>
    <s v="Anika Villanueva"/>
    <x v="4"/>
    <s v="Amara Okafor"/>
    <n v="730"/>
  </r>
  <r>
    <d v="2024-05-11T00:00:00"/>
    <n v="2024"/>
    <s v="2023-2024"/>
    <x v="1"/>
    <s v="Stafford"/>
    <s v="Queensland"/>
    <x v="3"/>
    <n v="4053"/>
    <s v="Australia"/>
    <s v="Giannis Katsaros"/>
    <x v="8"/>
    <s v="Anastasia Vlahos"/>
    <n v="603"/>
  </r>
  <r>
    <d v="2025-03-04T00:00:00"/>
    <n v="2025"/>
    <s v="2024-2025"/>
    <x v="0"/>
    <s v="Belconnen"/>
    <s v="Australian Capital Territory"/>
    <x v="2"/>
    <n v="2617"/>
    <s v="Australia"/>
    <s v="Anika Villanueva"/>
    <x v="3"/>
    <s v="Ibrahim Khalil"/>
    <n v="287"/>
  </r>
  <r>
    <d v="2024-08-27T00:00:00"/>
    <n v="2025"/>
    <s v="2024-2025"/>
    <x v="0"/>
    <s v="Mascot"/>
    <s v="New South Wales"/>
    <x v="1"/>
    <n v="2020"/>
    <s v="Australia"/>
    <s v="Moana Tui"/>
    <x v="3"/>
    <s v="Ibrahim Khalil"/>
    <n v="378"/>
  </r>
  <r>
    <d v="2024-12-01T00:00:00"/>
    <n v="2025"/>
    <s v="2024-2025"/>
    <x v="0"/>
    <s v="Alice Springs"/>
    <s v="Northern Territory"/>
    <x v="7"/>
    <n v="870"/>
    <s v="Australia"/>
    <s v="Deepa Thapa"/>
    <x v="7"/>
    <s v="Selam Tesfaye"/>
    <n v="526"/>
  </r>
  <r>
    <d v="2025-03-28T00:00:00"/>
    <n v="2025"/>
    <s v="2024-2025"/>
    <x v="0"/>
    <s v="Epping"/>
    <s v="Victoria"/>
    <x v="4"/>
    <n v="3076"/>
    <s v="Australia"/>
    <s v="Alistair Taylor"/>
    <x v="7"/>
    <s v="Selam Tesfaye"/>
    <n v="782"/>
  </r>
  <r>
    <d v="2025-09-08T00:00:00"/>
    <n v="2026"/>
    <s v="2025-2026"/>
    <x v="0"/>
    <s v="Ballarat"/>
    <s v="Victoria"/>
    <x v="4"/>
    <n v="3353"/>
    <s v="Australia"/>
    <s v="Lucas Le"/>
    <x v="5"/>
    <s v="Marco Lombardi"/>
    <n v="318"/>
  </r>
  <r>
    <d v="2025-06-11T00:00:00"/>
    <n v="2025"/>
    <s v="2024-2025"/>
    <x v="0"/>
    <s v="Lidcombe"/>
    <s v="New South Wales"/>
    <x v="1"/>
    <n v="2141"/>
    <s v="Australia"/>
    <s v="Clementine Walsh"/>
    <x v="6"/>
    <s v="Lani To’o"/>
    <n v="67"/>
  </r>
  <r>
    <d v="2024-06-10T00:00:00"/>
    <n v="2024"/>
    <s v="2023-2024"/>
    <x v="0"/>
    <s v="Frankston"/>
    <s v="Victoria"/>
    <x v="4"/>
    <n v="3199"/>
    <s v="Australia"/>
    <s v="Fatima Saleh"/>
    <x v="5"/>
    <s v="Marco Lombardi"/>
    <n v="681"/>
  </r>
  <r>
    <d v="2025-09-24T00:00:00"/>
    <n v="2026"/>
    <s v="2025-2026"/>
    <x v="0"/>
    <s v="Artarmon"/>
    <s v="New South Wales"/>
    <x v="1"/>
    <n v="2064"/>
    <s v="Australia"/>
    <s v="Moana Tui"/>
    <x v="7"/>
    <s v="Selam Tesfaye"/>
    <n v="340"/>
  </r>
  <r>
    <d v="2025-10-17T00:00:00"/>
    <n v="2026"/>
    <s v="2025-2026"/>
    <x v="0"/>
    <s v="Cranbourne"/>
    <s v="Victoria"/>
    <x v="4"/>
    <n v="3977"/>
    <s v="Australia"/>
    <s v="Emre Yilmaz"/>
    <x v="1"/>
    <s v="Iluka Langton"/>
    <n v="340"/>
  </r>
  <r>
    <d v="2024-11-10T00:00:00"/>
    <n v="2025"/>
    <s v="2024-2025"/>
    <x v="0"/>
    <s v="Gympie"/>
    <s v="Queensland"/>
    <x v="3"/>
    <n v="4570"/>
    <s v="Australia"/>
    <s v="Viliame Mata"/>
    <x v="7"/>
    <s v="Selam Tesfaye"/>
    <n v="752"/>
  </r>
  <r>
    <d v="2025-12-23T00:00:00"/>
    <n v="2026"/>
    <s v="2025-2026"/>
    <x v="0"/>
    <s v="Noarlunga"/>
    <s v="South Australia"/>
    <x v="6"/>
    <n v="5168"/>
    <s v="Australia"/>
    <s v="Mustafa Ali"/>
    <x v="1"/>
    <s v="Iluka Langton"/>
    <n v="712"/>
  </r>
  <r>
    <d v="2024-02-09T00:00:00"/>
    <n v="2024"/>
    <s v="2023-2024"/>
    <x v="0"/>
    <s v="Glenorchy"/>
    <s v="Tasmania"/>
    <x v="5"/>
    <n v="7010"/>
    <s v="Australia"/>
    <s v="Veer Malhotra"/>
    <x v="3"/>
    <s v="Ibrahim Khalil"/>
    <n v="67"/>
  </r>
  <r>
    <d v="2024-05-24T00:00:00"/>
    <n v="2024"/>
    <s v="2023-2024"/>
    <x v="0"/>
    <s v="Thornleigh"/>
    <s v="New South Wales"/>
    <x v="1"/>
    <n v="2120"/>
    <s v="Australia"/>
    <s v="Clementine Walsh"/>
    <x v="0"/>
    <s v="Caterina Russo"/>
    <n v="36"/>
  </r>
  <r>
    <d v="2025-04-27T00:00:00"/>
    <n v="2025"/>
    <s v="2024-2025"/>
    <x v="0"/>
    <s v="Ashfield"/>
    <s v="New South Wales"/>
    <x v="1"/>
    <n v="2131"/>
    <s v="Australia"/>
    <s v="Clementine Walsh"/>
    <x v="4"/>
    <s v="Amara Okafor"/>
    <n v="425"/>
  </r>
  <r>
    <d v="2025-09-27T00:00:00"/>
    <n v="2026"/>
    <s v="2025-2026"/>
    <x v="0"/>
    <s v="Alexandria"/>
    <s v="New South Wales"/>
    <x v="1"/>
    <n v="2015"/>
    <s v="Australia"/>
    <s v="Moana Tui"/>
    <x v="1"/>
    <s v="Iluka Langton"/>
    <n v="54"/>
  </r>
  <r>
    <d v="2024-06-08T00:00:00"/>
    <n v="2024"/>
    <s v="2023-2024"/>
    <x v="0"/>
    <s v="Berri"/>
    <s v="South Australia"/>
    <x v="6"/>
    <n v="5343"/>
    <s v="Australia"/>
    <s v="Marcus Zheng"/>
    <x v="0"/>
    <s v="Caterina Russo"/>
    <n v="577"/>
  </r>
  <r>
    <d v="2025-04-01T00:00:00"/>
    <n v="2025"/>
    <s v="2024-2025"/>
    <x v="0"/>
    <s v="Berri"/>
    <s v="South Australia"/>
    <x v="6"/>
    <n v="5343"/>
    <s v="Australia"/>
    <s v="Marcus Zheng"/>
    <x v="2"/>
    <s v="Zanele Mbeki"/>
    <n v="645"/>
  </r>
  <r>
    <d v="2024-05-20T00:00:00"/>
    <n v="2024"/>
    <s v="2023-2024"/>
    <x v="0"/>
    <s v="Marion"/>
    <s v="South Australia"/>
    <x v="6"/>
    <n v="5043"/>
    <s v="Australia"/>
    <s v="Mustafa Ali"/>
    <x v="3"/>
    <s v="Ibrahim Khalil"/>
    <n v="600"/>
  </r>
  <r>
    <d v="2025-10-28T00:00:00"/>
    <n v="2026"/>
    <s v="2025-2026"/>
    <x v="0"/>
    <s v="Mornington"/>
    <s v="Victoria"/>
    <x v="4"/>
    <n v="3931"/>
    <s v="Australia"/>
    <s v="Emre Yilmaz"/>
    <x v="9"/>
    <s v="Emmanuel Tutu"/>
    <n v="671"/>
  </r>
  <r>
    <d v="2025-02-17T00:00:00"/>
    <n v="2025"/>
    <s v="2024-2025"/>
    <x v="1"/>
    <s v="Nunawading"/>
    <s v="Victoria"/>
    <x v="4"/>
    <n v="3131"/>
    <s v="Australia"/>
    <s v="Fatima Saleh"/>
    <x v="3"/>
    <s v="Ibrahim Khalil"/>
    <n v="766"/>
  </r>
  <r>
    <d v="2024-04-27T00:00:00"/>
    <n v="2024"/>
    <s v="2023-2024"/>
    <x v="1"/>
    <s v="Bathurst"/>
    <s v="New South Wales"/>
    <x v="1"/>
    <n v="2795"/>
    <s v="Australia"/>
    <s v="Jedda Kramer"/>
    <x v="4"/>
    <s v="Amara Okafor"/>
    <n v="300"/>
  </r>
  <r>
    <d v="2024-12-30T00:00:00"/>
    <n v="2025"/>
    <s v="2024-2025"/>
    <x v="1"/>
    <s v="Chadstone"/>
    <s v="Victoria"/>
    <x v="4"/>
    <n v="3148"/>
    <s v="Australia"/>
    <s v="Fatima Saleh"/>
    <x v="0"/>
    <s v="Caterina Russo"/>
    <n v="621"/>
  </r>
  <r>
    <d v="2024-02-22T00:00:00"/>
    <n v="2024"/>
    <s v="2023-2024"/>
    <x v="0"/>
    <s v="Castle Hill"/>
    <s v="New South Wales"/>
    <x v="1"/>
    <n v="2154"/>
    <s v="Australia"/>
    <s v="Clementine Walsh"/>
    <x v="4"/>
    <s v="Amara Okafor"/>
    <n v="349"/>
  </r>
  <r>
    <d v="2025-10-04T00:00:00"/>
    <n v="2026"/>
    <s v="2025-2026"/>
    <x v="0"/>
    <s v="Campbelltown"/>
    <s v="New South Wales"/>
    <x v="1"/>
    <n v="2560"/>
    <s v="Australia"/>
    <s v="Anika Villanueva"/>
    <x v="3"/>
    <s v="Ibrahim Khalil"/>
    <n v="775"/>
  </r>
  <r>
    <d v="2024-03-04T00:00:00"/>
    <n v="2024"/>
    <s v="2023-2024"/>
    <x v="0"/>
    <s v="Chadstone"/>
    <s v="Victoria"/>
    <x v="4"/>
    <n v="3148"/>
    <s v="Australia"/>
    <s v="Fatima Saleh"/>
    <x v="3"/>
    <s v="Ibrahim Khalil"/>
    <n v="689"/>
  </r>
  <r>
    <d v="2025-08-01T00:00:00"/>
    <n v="2026"/>
    <s v="2025-2026"/>
    <x v="0"/>
    <s v="Dandenong"/>
    <s v="Victoria"/>
    <x v="4"/>
    <n v="3175"/>
    <s v="Australia"/>
    <s v="Fatima Saleh"/>
    <x v="2"/>
    <s v="Zanele Mbeki"/>
    <n v="54"/>
  </r>
  <r>
    <d v="2025-01-31T00:00:00"/>
    <n v="2025"/>
    <s v="2024-2025"/>
    <x v="1"/>
    <s v="Nowra"/>
    <s v="New South Wales"/>
    <x v="1"/>
    <n v="2541"/>
    <s v="Australia"/>
    <s v="Anika Villanueva"/>
    <x v="6"/>
    <s v="Lani To’o"/>
    <n v="545"/>
  </r>
  <r>
    <d v="2024-04-13T00:00:00"/>
    <n v="2024"/>
    <s v="2023-2024"/>
    <x v="0"/>
    <s v="Ulladulla"/>
    <s v="New South Wales"/>
    <x v="1"/>
    <n v="2539"/>
    <s v="Australia"/>
    <s v="Anika Villanueva"/>
    <x v="5"/>
    <s v="Marco Lombardi"/>
    <n v="530"/>
  </r>
  <r>
    <d v="2024-11-11T00:00:00"/>
    <n v="2025"/>
    <s v="2024-2025"/>
    <x v="0"/>
    <s v="Werribee"/>
    <s v="Victoria"/>
    <x v="4"/>
    <n v="3030"/>
    <s v="Australia"/>
    <s v="Alistair Taylor"/>
    <x v="5"/>
    <s v="Marco Lombardi"/>
    <n v="86"/>
  </r>
  <r>
    <d v="2024-02-29T00:00:00"/>
    <n v="2024"/>
    <s v="2023-2024"/>
    <x v="0"/>
    <s v="Dandenong"/>
    <s v="Victoria"/>
    <x v="4"/>
    <n v="3175"/>
    <s v="Australia"/>
    <s v="Fatima Saleh"/>
    <x v="1"/>
    <s v="Iluka Langton"/>
    <n v="227"/>
  </r>
  <r>
    <d v="2025-12-10T00:00:00"/>
    <n v="2026"/>
    <s v="2025-2026"/>
    <x v="1"/>
    <s v="Southport"/>
    <s v="Queensland"/>
    <x v="3"/>
    <n v="4215"/>
    <s v="Australia"/>
    <s v="Kavindi Perera"/>
    <x v="2"/>
    <s v="Zanele Mbeki"/>
    <n v="128"/>
  </r>
  <r>
    <d v="2025-08-31T00:00:00"/>
    <n v="2026"/>
    <s v="2025-2026"/>
    <x v="1"/>
    <s v="Mindarie"/>
    <s v="Western Australia"/>
    <x v="0"/>
    <n v="6030"/>
    <s v="Australia"/>
    <s v="Dragan Novak"/>
    <x v="5"/>
    <s v="Marco Lombardi"/>
    <n v="337"/>
  </r>
  <r>
    <d v="2025-10-08T00:00:00"/>
    <n v="2026"/>
    <s v="2025-2026"/>
    <x v="0"/>
    <s v="Claremont"/>
    <s v="Western Australia"/>
    <x v="0"/>
    <n v="6010"/>
    <s v="Australia"/>
    <s v="Dragan Novak"/>
    <x v="7"/>
    <s v="Selam Tesfaye"/>
    <n v="340"/>
  </r>
  <r>
    <d v="2025-04-06T00:00:00"/>
    <n v="2025"/>
    <s v="2024-2025"/>
    <x v="0"/>
    <s v="Ipswich"/>
    <s v="Queensland"/>
    <x v="3"/>
    <n v="4305"/>
    <s v="Australia"/>
    <s v="Kavindi Perera"/>
    <x v="2"/>
    <s v="Zanele Mbeki"/>
    <n v="207"/>
  </r>
  <r>
    <d v="2024-02-16T00:00:00"/>
    <n v="2024"/>
    <s v="2023-2024"/>
    <x v="0"/>
    <s v="Dandenong"/>
    <s v="Victoria"/>
    <x v="4"/>
    <n v="3175"/>
    <s v="Australia"/>
    <s v="Fatima Saleh"/>
    <x v="3"/>
    <s v="Ibrahim Khalil"/>
    <n v="563"/>
  </r>
  <r>
    <d v="2025-06-04T00:00:00"/>
    <n v="2025"/>
    <s v="2024-2025"/>
    <x v="0"/>
    <s v="Shepparton"/>
    <s v="Victoria"/>
    <x v="4"/>
    <n v="3630"/>
    <s v="Australia"/>
    <s v="Emre Yilmaz"/>
    <x v="4"/>
    <s v="Amara Okafor"/>
    <n v="668"/>
  </r>
  <r>
    <d v="2024-01-21T00:00:00"/>
    <n v="2024"/>
    <s v="2023-2024"/>
    <x v="0"/>
    <s v="Campbelltown"/>
    <s v="New South Wales"/>
    <x v="1"/>
    <n v="2560"/>
    <s v="Australia"/>
    <s v="Anika Villanueva"/>
    <x v="0"/>
    <s v="Caterina Russo"/>
    <n v="335"/>
  </r>
  <r>
    <d v="2025-11-03T00:00:00"/>
    <n v="2026"/>
    <s v="2025-2026"/>
    <x v="0"/>
    <s v="Port Lincoln"/>
    <s v="South Australia"/>
    <x v="6"/>
    <n v="5607"/>
    <s v="Australia"/>
    <s v="Marcus Zheng"/>
    <x v="2"/>
    <s v="Zanele Mbeki"/>
    <n v="558"/>
  </r>
  <r>
    <d v="2025-10-29T00:00:00"/>
    <n v="2026"/>
    <s v="2025-2026"/>
    <x v="1"/>
    <s v="Bathurst"/>
    <s v="New South Wales"/>
    <x v="1"/>
    <n v="2795"/>
    <s v="Australia"/>
    <s v="Jedda Kramer"/>
    <x v="3"/>
    <s v="Ibrahim Khalil"/>
    <n v="143"/>
  </r>
  <r>
    <d v="2025-07-08T00:00:00"/>
    <n v="2026"/>
    <s v="2025-2026"/>
    <x v="0"/>
    <s v="Dubbo"/>
    <s v="New South Wales"/>
    <x v="1"/>
    <n v="2830"/>
    <s v="Australia"/>
    <s v="Jedda Kramer"/>
    <x v="5"/>
    <s v="Marco Lombardi"/>
    <n v="638"/>
  </r>
  <r>
    <d v="2025-04-15T00:00:00"/>
    <n v="2025"/>
    <s v="2024-2025"/>
    <x v="1"/>
    <s v="Mindarie"/>
    <s v="Western Australia"/>
    <x v="0"/>
    <n v="6030"/>
    <s v="Australia"/>
    <s v="Dragan Novak"/>
    <x v="6"/>
    <s v="Lani To’o"/>
    <n v="357"/>
  </r>
  <r>
    <d v="2024-06-08T00:00:00"/>
    <n v="2024"/>
    <s v="2023-2024"/>
    <x v="1"/>
    <s v="Ringwood"/>
    <s v="Victoria"/>
    <x v="4"/>
    <n v="3134"/>
    <s v="Australia"/>
    <s v="Fatima Saleh"/>
    <x v="5"/>
    <s v="Marco Lombardi"/>
    <n v="268"/>
  </r>
  <r>
    <d v="2024-09-20T00:00:00"/>
    <n v="2025"/>
    <s v="2024-2025"/>
    <x v="0"/>
    <s v="Ballina"/>
    <s v="New South Wales"/>
    <x v="1"/>
    <n v="2478"/>
    <s v="Australia"/>
    <s v="Waru Saunders"/>
    <x v="7"/>
    <s v="Selam Tesfaye"/>
    <n v="372"/>
  </r>
  <r>
    <d v="2025-08-31T00:00:00"/>
    <n v="2026"/>
    <s v="2025-2026"/>
    <x v="0"/>
    <s v="Indooroopilly"/>
    <s v="Queensland"/>
    <x v="3"/>
    <n v="4068"/>
    <s v="Australia"/>
    <s v="Giannis Katsaros"/>
    <x v="1"/>
    <s v="Iluka Langton"/>
    <n v="693"/>
  </r>
  <r>
    <d v="2025-02-16T00:00:00"/>
    <n v="2025"/>
    <s v="2024-2025"/>
    <x v="0"/>
    <s v="Rydalmere"/>
    <s v="New South Wales"/>
    <x v="1"/>
    <n v="2116"/>
    <s v="Australia"/>
    <s v="Clementine Walsh"/>
    <x v="5"/>
    <s v="Marco Lombardi"/>
    <n v="728"/>
  </r>
  <r>
    <d v="2025-09-14T00:00:00"/>
    <n v="2026"/>
    <s v="2025-2026"/>
    <x v="0"/>
    <s v="Claremont"/>
    <s v="Western Australia"/>
    <x v="0"/>
    <n v="6010"/>
    <s v="Australia"/>
    <s v="Dragan Novak"/>
    <x v="3"/>
    <s v="Ibrahim Khalil"/>
    <n v="210"/>
  </r>
  <r>
    <d v="2024-02-23T00:00:00"/>
    <n v="2024"/>
    <s v="2023-2024"/>
    <x v="0"/>
    <s v="Armidale"/>
    <s v="New South Wales"/>
    <x v="1"/>
    <n v="2350"/>
    <s v="Australia"/>
    <s v="Waru Saunders"/>
    <x v="3"/>
    <s v="Ibrahim Khalil"/>
    <n v="184"/>
  </r>
  <r>
    <d v="2025-12-10T00:00:00"/>
    <n v="2026"/>
    <s v="2025-2026"/>
    <x v="0"/>
    <s v="Airlie Beach"/>
    <s v="Queensland"/>
    <x v="3"/>
    <n v="4802"/>
    <s v="Australia"/>
    <s v="Tiffany Tan"/>
    <x v="2"/>
    <s v="Zanele Mbeki"/>
    <n v="549"/>
  </r>
  <r>
    <d v="2024-09-13T00:00:00"/>
    <n v="2025"/>
    <s v="2024-2025"/>
    <x v="1"/>
    <s v="Launceston"/>
    <s v="Tasmania"/>
    <x v="5"/>
    <n v="7250"/>
    <s v="Australia"/>
    <s v="Veer Malhotra"/>
    <x v="0"/>
    <s v="Caterina Russo"/>
    <n v="302"/>
  </r>
  <r>
    <d v="2024-04-13T00:00:00"/>
    <n v="2024"/>
    <s v="2023-2024"/>
    <x v="1"/>
    <s v="Narrabeen"/>
    <s v="New South Wales"/>
    <x v="1"/>
    <n v="2101"/>
    <s v="Australia"/>
    <s v="Clementine Walsh"/>
    <x v="4"/>
    <s v="Amara Okafor"/>
    <n v="33"/>
  </r>
  <r>
    <d v="2025-06-22T00:00:00"/>
    <n v="2025"/>
    <s v="2024-2025"/>
    <x v="0"/>
    <s v="Maddington"/>
    <s v="Western Australia"/>
    <x v="0"/>
    <n v="6109"/>
    <s v="Australia"/>
    <s v="Phoebe Murphy"/>
    <x v="2"/>
    <s v="Zanele Mbeki"/>
    <n v="268"/>
  </r>
  <r>
    <d v="2025-07-26T00:00:00"/>
    <n v="2026"/>
    <s v="2025-2026"/>
    <x v="1"/>
    <s v="Epsom"/>
    <s v="Victoria"/>
    <x v="4"/>
    <n v="3551"/>
    <s v="Australia"/>
    <s v="Lucas Le"/>
    <x v="6"/>
    <s v="Lani To’o"/>
    <n v="716"/>
  </r>
  <r>
    <d v="2024-08-24T00:00:00"/>
    <n v="2025"/>
    <s v="2024-2025"/>
    <x v="0"/>
    <s v="Maddington"/>
    <s v="Western Australia"/>
    <x v="0"/>
    <n v="6109"/>
    <s v="Australia"/>
    <s v="Phoebe Murphy"/>
    <x v="6"/>
    <s v="Lani To’o"/>
    <n v="487"/>
  </r>
  <r>
    <d v="2025-11-16T00:00:00"/>
    <n v="2026"/>
    <s v="2025-2026"/>
    <x v="0"/>
    <s v="Armidale"/>
    <s v="New South Wales"/>
    <x v="1"/>
    <n v="2350"/>
    <s v="Australia"/>
    <s v="Waru Saunders"/>
    <x v="8"/>
    <s v="Anastasia Vlahos"/>
    <n v="201"/>
  </r>
  <r>
    <d v="2024-02-04T00:00:00"/>
    <n v="2024"/>
    <s v="2023-2024"/>
    <x v="0"/>
    <s v="Dural"/>
    <s v="New South Wales"/>
    <x v="1"/>
    <n v="2158"/>
    <s v="Australia"/>
    <s v="Clementine Walsh"/>
    <x v="6"/>
    <s v="Lani To’o"/>
    <n v="792"/>
  </r>
  <r>
    <d v="2024-03-24T00:00:00"/>
    <n v="2024"/>
    <s v="2023-2024"/>
    <x v="0"/>
    <s v="Thornleigh"/>
    <s v="New South Wales"/>
    <x v="1"/>
    <n v="2120"/>
    <s v="Australia"/>
    <s v="Clementine Walsh"/>
    <x v="6"/>
    <s v="Lani To’o"/>
    <n v="53"/>
  </r>
  <r>
    <d v="2024-01-02T00:00:00"/>
    <n v="2024"/>
    <s v="2023-2024"/>
    <x v="0"/>
    <s v="Warrnambool"/>
    <s v="Victoria"/>
    <x v="4"/>
    <n v="3280"/>
    <s v="Australia"/>
    <s v="Lucas Le"/>
    <x v="2"/>
    <s v="Zanele Mbeki"/>
    <n v="554"/>
  </r>
  <r>
    <d v="2025-05-22T00:00:00"/>
    <n v="2025"/>
    <s v="2024-2025"/>
    <x v="0"/>
    <s v="Belconnen"/>
    <s v="Australian Capital Territory"/>
    <x v="2"/>
    <n v="2617"/>
    <s v="Australia"/>
    <s v="Anika Villanueva"/>
    <x v="8"/>
    <s v="Anastasia Vlahos"/>
    <n v="160"/>
  </r>
  <r>
    <d v="2025-08-31T00:00:00"/>
    <n v="2026"/>
    <s v="2025-2026"/>
    <x v="0"/>
    <s v="Burnie"/>
    <s v="Tasmania"/>
    <x v="5"/>
    <n v="7320"/>
    <s v="Australia"/>
    <s v="Veer Malhotra"/>
    <x v="4"/>
    <s v="Amara Okafor"/>
    <n v="395"/>
  </r>
  <r>
    <d v="2024-03-11T00:00:00"/>
    <n v="2024"/>
    <s v="2023-2024"/>
    <x v="1"/>
    <s v="Caloundra"/>
    <s v="Queensland"/>
    <x v="3"/>
    <n v="4551"/>
    <s v="Australia"/>
    <s v="Viliame Mata"/>
    <x v="6"/>
    <s v="Lani To’o"/>
    <n v="665"/>
  </r>
  <r>
    <d v="2024-12-20T00:00:00"/>
    <n v="2025"/>
    <s v="2024-2025"/>
    <x v="1"/>
    <s v="Chadstone"/>
    <s v="Victoria"/>
    <x v="4"/>
    <n v="3148"/>
    <s v="Australia"/>
    <s v="Fatima Saleh"/>
    <x v="2"/>
    <s v="Zanele Mbeki"/>
    <n v="403"/>
  </r>
  <r>
    <d v="2025-07-12T00:00:00"/>
    <n v="2026"/>
    <s v="2025-2026"/>
    <x v="0"/>
    <s v="Joondalup"/>
    <s v="Western Australia"/>
    <x v="0"/>
    <n v="6027"/>
    <s v="Australia"/>
    <s v="Dragan Novak"/>
    <x v="4"/>
    <s v="Amara Okafor"/>
    <n v="331"/>
  </r>
  <r>
    <d v="2025-03-01T00:00:00"/>
    <n v="2025"/>
    <s v="2024-2025"/>
    <x v="1"/>
    <s v="Lismore"/>
    <s v="New South Wales"/>
    <x v="1"/>
    <n v="2480"/>
    <s v="Australia"/>
    <s v="Waru Saunders"/>
    <x v="4"/>
    <s v="Amara Okafor"/>
    <n v="652"/>
  </r>
  <r>
    <d v="2024-05-25T00:00:00"/>
    <n v="2024"/>
    <s v="2023-2024"/>
    <x v="1"/>
    <s v="Maddington"/>
    <s v="Western Australia"/>
    <x v="0"/>
    <n v="6109"/>
    <s v="Australia"/>
    <s v="Phoebe Murphy"/>
    <x v="5"/>
    <s v="Marco Lombardi"/>
    <n v="99"/>
  </r>
  <r>
    <d v="2025-04-25T00:00:00"/>
    <n v="2025"/>
    <s v="2024-2025"/>
    <x v="0"/>
    <s v="Chatswood"/>
    <s v="New South Wales"/>
    <x v="1"/>
    <n v="2067"/>
    <s v="Australia"/>
    <s v="Moana Tui"/>
    <x v="3"/>
    <s v="Ibrahim Khalil"/>
    <n v="782"/>
  </r>
  <r>
    <d v="2024-05-15T00:00:00"/>
    <n v="2024"/>
    <s v="2023-2024"/>
    <x v="0"/>
    <s v="Darwin"/>
    <s v="Northern Territory"/>
    <x v="7"/>
    <n v="800"/>
    <s v="Australia"/>
    <s v="Deepa Thapa"/>
    <x v="2"/>
    <s v="Zanele Mbeki"/>
    <n v="614"/>
  </r>
  <r>
    <d v="2024-08-11T00:00:00"/>
    <n v="2025"/>
    <s v="2024-2025"/>
    <x v="1"/>
    <s v="Epsom"/>
    <s v="Victoria"/>
    <x v="4"/>
    <n v="3551"/>
    <s v="Australia"/>
    <s v="Lucas Le"/>
    <x v="5"/>
    <s v="Marco Lombardi"/>
    <n v="210"/>
  </r>
  <r>
    <d v="2025-11-17T00:00:00"/>
    <n v="2026"/>
    <s v="2025-2026"/>
    <x v="0"/>
    <s v="Hervey Bay"/>
    <s v="Queensland"/>
    <x v="3"/>
    <n v="4655"/>
    <s v="Australia"/>
    <s v="Harrison Quinn"/>
    <x v="4"/>
    <s v="Amara Okafor"/>
    <n v="318"/>
  </r>
  <r>
    <d v="2025-09-19T00:00:00"/>
    <n v="2026"/>
    <s v="2025-2026"/>
    <x v="0"/>
    <s v="Mt Isa"/>
    <s v="Queensland"/>
    <x v="3"/>
    <n v="4825"/>
    <s v="Australia"/>
    <s v="Tiffany Tan"/>
    <x v="1"/>
    <s v="Iluka Langton"/>
    <n v="237"/>
  </r>
  <r>
    <d v="2024-11-10T00:00:00"/>
    <n v="2025"/>
    <s v="2024-2025"/>
    <x v="0"/>
    <s v="Noarlunga"/>
    <s v="South Australia"/>
    <x v="6"/>
    <n v="5168"/>
    <s v="Australia"/>
    <s v="Mustafa Ali"/>
    <x v="6"/>
    <s v="Lani To’o"/>
    <n v="257"/>
  </r>
  <r>
    <d v="2024-10-19T00:00:00"/>
    <n v="2025"/>
    <s v="2024-2025"/>
    <x v="1"/>
    <s v="Scoresby"/>
    <s v="Victoria"/>
    <x v="4"/>
    <n v="3179"/>
    <s v="Australia"/>
    <s v="Fatima Saleh"/>
    <x v="0"/>
    <s v="Caterina Russo"/>
    <n v="684"/>
  </r>
  <r>
    <d v="2024-06-16T00:00:00"/>
    <n v="2024"/>
    <s v="2023-2024"/>
    <x v="0"/>
    <s v="Sunbury"/>
    <s v="Victoria"/>
    <x v="4"/>
    <n v="3429"/>
    <s v="Australia"/>
    <s v="Lucas Le"/>
    <x v="0"/>
    <s v="Caterina Russo"/>
    <n v="773"/>
  </r>
  <r>
    <d v="2024-10-15T00:00:00"/>
    <n v="2025"/>
    <s v="2024-2025"/>
    <x v="0"/>
    <s v="Toombul"/>
    <s v="Queensland"/>
    <x v="3"/>
    <n v="4012"/>
    <s v="Australia"/>
    <s v="Giannis Katsaros"/>
    <x v="2"/>
    <s v="Zanele Mbeki"/>
    <n v="370"/>
  </r>
  <r>
    <d v="2025-11-11T00:00:00"/>
    <n v="2026"/>
    <s v="2025-2026"/>
    <x v="0"/>
    <s v="Woodville"/>
    <s v="South Australia"/>
    <x v="6"/>
    <n v="5011"/>
    <s v="Australia"/>
    <s v="Mustafa Ali"/>
    <x v="2"/>
    <s v="Zanele Mbeki"/>
    <n v="504"/>
  </r>
  <r>
    <d v="2025-05-17T00:00:00"/>
    <n v="2025"/>
    <s v="2024-2025"/>
    <x v="0"/>
    <s v="Ballarat"/>
    <s v="Victoria"/>
    <x v="4"/>
    <n v="3353"/>
    <s v="Australia"/>
    <s v="Lucas Le"/>
    <x v="9"/>
    <s v="Emmanuel Tutu"/>
    <n v="524"/>
  </r>
  <r>
    <d v="2025-01-30T00:00:00"/>
    <n v="2025"/>
    <s v="2024-2025"/>
    <x v="1"/>
    <s v="Nunawading"/>
    <s v="Victoria"/>
    <x v="4"/>
    <n v="3131"/>
    <s v="Australia"/>
    <s v="Fatima Saleh"/>
    <x v="0"/>
    <s v="Caterina Russo"/>
    <n v="405"/>
  </r>
  <r>
    <d v="2025-05-18T00:00:00"/>
    <n v="2025"/>
    <s v="2024-2025"/>
    <x v="0"/>
    <s v="Alice Springs"/>
    <s v="Northern Territory"/>
    <x v="7"/>
    <n v="870"/>
    <s v="Australia"/>
    <s v="Deepa Thapa"/>
    <x v="3"/>
    <s v="Ibrahim Khalil"/>
    <n v="647"/>
  </r>
  <r>
    <d v="2025-12-04T00:00:00"/>
    <n v="2026"/>
    <s v="2025-2026"/>
    <x v="0"/>
    <s v="Noosaville"/>
    <s v="Queensland"/>
    <x v="3"/>
    <n v="4566"/>
    <s v="Australia"/>
    <s v="Viliame Mata"/>
    <x v="7"/>
    <s v="Selam Tesfaye"/>
    <n v="464"/>
  </r>
  <r>
    <d v="2024-02-15T00:00:00"/>
    <n v="2024"/>
    <s v="2023-2024"/>
    <x v="0"/>
    <s v="Rockhampton"/>
    <s v="Queensland"/>
    <x v="3"/>
    <n v="4700"/>
    <s v="Australia"/>
    <s v="Harrison Quinn"/>
    <x v="3"/>
    <s v="Ibrahim Khalil"/>
    <n v="143"/>
  </r>
  <r>
    <d v="2024-06-14T00:00:00"/>
    <n v="2024"/>
    <s v="2023-2024"/>
    <x v="1"/>
    <s v="Epsom"/>
    <s v="Victoria"/>
    <x v="4"/>
    <n v="3551"/>
    <s v="Australia"/>
    <s v="Lucas Le"/>
    <x v="9"/>
    <s v="Emmanuel Tutu"/>
    <n v="421"/>
  </r>
  <r>
    <d v="2024-08-22T00:00:00"/>
    <n v="2025"/>
    <s v="2024-2025"/>
    <x v="1"/>
    <s v="Inglewood"/>
    <s v="Western Australia"/>
    <x v="0"/>
    <n v="6052"/>
    <s v="Australia"/>
    <s v="Dragan Novak"/>
    <x v="5"/>
    <s v="Marco Lombardi"/>
    <n v="110"/>
  </r>
  <r>
    <d v="2024-08-08T00:00:00"/>
    <n v="2025"/>
    <s v="2024-2025"/>
    <x v="1"/>
    <s v="Harrisdale"/>
    <s v="Western Australia"/>
    <x v="0"/>
    <n v="6112"/>
    <s v="Australia"/>
    <s v="Phoebe Murphy"/>
    <x v="3"/>
    <s v="Ibrahim Khalil"/>
    <n v="466"/>
  </r>
  <r>
    <d v="2025-12-31T00:00:00"/>
    <n v="2026"/>
    <s v="2025-2026"/>
    <x v="0"/>
    <s v="Joondalup"/>
    <s v="Western Australia"/>
    <x v="0"/>
    <n v="6027"/>
    <s v="Australia"/>
    <s v="Dragan Novak"/>
    <x v="7"/>
    <s v="Selam Tesfaye"/>
    <n v="283"/>
  </r>
  <r>
    <d v="2024-02-15T00:00:00"/>
    <n v="2024"/>
    <s v="2023-2024"/>
    <x v="0"/>
    <s v="Werribee"/>
    <s v="Victoria"/>
    <x v="4"/>
    <n v="3030"/>
    <s v="Australia"/>
    <s v="Alistair Taylor"/>
    <x v="4"/>
    <s v="Amara Okafor"/>
    <n v="132"/>
  </r>
  <r>
    <d v="2025-01-31T00:00:00"/>
    <n v="2025"/>
    <s v="2024-2025"/>
    <x v="0"/>
    <s v="Port Lincoln"/>
    <s v="South Australia"/>
    <x v="6"/>
    <n v="5607"/>
    <s v="Australia"/>
    <s v="Marcus Zheng"/>
    <x v="3"/>
    <s v="Ibrahim Khalil"/>
    <n v="283"/>
  </r>
  <r>
    <d v="2024-02-01T00:00:00"/>
    <n v="2024"/>
    <s v="2023-2024"/>
    <x v="0"/>
    <s v="Rockhampton"/>
    <s v="Queensland"/>
    <x v="3"/>
    <n v="4700"/>
    <s v="Australia"/>
    <s v="Harrison Quinn"/>
    <x v="7"/>
    <s v="Selam Tesfaye"/>
    <n v="400"/>
  </r>
  <r>
    <d v="2025-11-18T00:00:00"/>
    <n v="2026"/>
    <s v="2025-2026"/>
    <x v="1"/>
    <s v="Bathurst"/>
    <s v="New South Wales"/>
    <x v="1"/>
    <n v="2795"/>
    <s v="Australia"/>
    <s v="Jedda Kramer"/>
    <x v="0"/>
    <s v="Caterina Russo"/>
    <n v="651"/>
  </r>
  <r>
    <d v="2024-04-18T00:00:00"/>
    <n v="2024"/>
    <s v="2023-2024"/>
    <x v="1"/>
    <s v="Bathurst"/>
    <s v="New South Wales"/>
    <x v="1"/>
    <n v="2795"/>
    <s v="Australia"/>
    <s v="Jedda Kramer"/>
    <x v="7"/>
    <s v="Selam Tesfaye"/>
    <n v="174"/>
  </r>
  <r>
    <d v="2025-10-06T00:00:00"/>
    <n v="2026"/>
    <s v="2025-2026"/>
    <x v="1"/>
    <s v="Maroochydore"/>
    <s v="Queensland"/>
    <x v="3"/>
    <n v="4558"/>
    <s v="Australia"/>
    <s v="Viliame Mata"/>
    <x v="2"/>
    <s v="Zanele Mbeki"/>
    <n v="394"/>
  </r>
  <r>
    <d v="2025-02-27T00:00:00"/>
    <n v="2025"/>
    <s v="2024-2025"/>
    <x v="0"/>
    <s v="Croydon"/>
    <s v="Victoria"/>
    <x v="4"/>
    <n v="3136"/>
    <s v="Australia"/>
    <s v="Fatima Saleh"/>
    <x v="6"/>
    <s v="Lani To’o"/>
    <n v="468"/>
  </r>
  <r>
    <d v="2025-08-27T00:00:00"/>
    <n v="2026"/>
    <s v="2025-2026"/>
    <x v="1"/>
    <s v="Epsom"/>
    <s v="Victoria"/>
    <x v="4"/>
    <n v="3551"/>
    <s v="Australia"/>
    <s v="Lucas Le"/>
    <x v="6"/>
    <s v="Lani To’o"/>
    <n v="524"/>
  </r>
  <r>
    <d v="2024-08-14T00:00:00"/>
    <n v="2025"/>
    <s v="2024-2025"/>
    <x v="0"/>
    <s v="Maroochydore"/>
    <s v="Queensland"/>
    <x v="3"/>
    <n v="4558"/>
    <s v="Australia"/>
    <s v="Viliame Mata"/>
    <x v="4"/>
    <s v="Amara Okafor"/>
    <n v="188"/>
  </r>
  <r>
    <d v="2025-11-04T00:00:00"/>
    <n v="2026"/>
    <s v="2025-2026"/>
    <x v="1"/>
    <s v="Nowra"/>
    <s v="New South Wales"/>
    <x v="1"/>
    <n v="2541"/>
    <s v="Australia"/>
    <s v="Anika Villanueva"/>
    <x v="5"/>
    <s v="Marco Lombardi"/>
    <n v="297"/>
  </r>
  <r>
    <d v="2025-07-24T00:00:00"/>
    <n v="2026"/>
    <s v="2025-2026"/>
    <x v="1"/>
    <s v="Bathurst"/>
    <s v="New South Wales"/>
    <x v="1"/>
    <n v="2795"/>
    <s v="Australia"/>
    <s v="Jedda Kramer"/>
    <x v="9"/>
    <s v="Emmanuel Tutu"/>
    <n v="438"/>
  </r>
  <r>
    <d v="2025-05-27T00:00:00"/>
    <n v="2025"/>
    <s v="2024-2025"/>
    <x v="0"/>
    <s v="Gympie"/>
    <s v="Queensland"/>
    <x v="3"/>
    <n v="4570"/>
    <s v="Australia"/>
    <s v="Viliame Mata"/>
    <x v="7"/>
    <s v="Selam Tesfaye"/>
    <n v="616"/>
  </r>
  <r>
    <d v="2025-07-30T00:00:00"/>
    <n v="2026"/>
    <s v="2025-2026"/>
    <x v="0"/>
    <s v="Lithgow"/>
    <s v="New South Wales"/>
    <x v="1"/>
    <n v="2790"/>
    <s v="Australia"/>
    <s v="Jedda Kramer"/>
    <x v="7"/>
    <s v="Selam Tesfaye"/>
    <n v="87"/>
  </r>
  <r>
    <d v="2025-06-19T00:00:00"/>
    <n v="2025"/>
    <s v="2024-2025"/>
    <x v="0"/>
    <s v="Lithgow"/>
    <s v="New South Wales"/>
    <x v="1"/>
    <n v="2790"/>
    <s v="Australia"/>
    <s v="Jedda Kramer"/>
    <x v="3"/>
    <s v="Ibrahim Khalil"/>
    <n v="537"/>
  </r>
  <r>
    <d v="2024-08-11T00:00:00"/>
    <n v="2025"/>
    <s v="2024-2025"/>
    <x v="0"/>
    <s v="Horsham"/>
    <s v="Victoria"/>
    <x v="4"/>
    <n v="3400"/>
    <s v="Australia"/>
    <s v="Lucas Le"/>
    <x v="0"/>
    <s v="Caterina Russo"/>
    <n v="166"/>
  </r>
  <r>
    <d v="2025-12-06T00:00:00"/>
    <n v="2026"/>
    <s v="2025-2026"/>
    <x v="0"/>
    <s v="Warrnambool"/>
    <s v="Victoria"/>
    <x v="4"/>
    <n v="3280"/>
    <s v="Australia"/>
    <s v="Lucas Le"/>
    <x v="4"/>
    <s v="Amara Okafor"/>
    <n v="683"/>
  </r>
  <r>
    <d v="2025-12-14T00:00:00"/>
    <n v="2026"/>
    <s v="2025-2026"/>
    <x v="0"/>
    <s v="Lismore"/>
    <s v="New South Wales"/>
    <x v="1"/>
    <n v="2480"/>
    <s v="Australia"/>
    <s v="Waru Saunders"/>
    <x v="5"/>
    <s v="Marco Lombardi"/>
    <n v="724"/>
  </r>
  <r>
    <d v="2025-08-20T00:00:00"/>
    <n v="2026"/>
    <s v="2025-2026"/>
    <x v="0"/>
    <s v="Prospect"/>
    <s v="South Australia"/>
    <x v="6"/>
    <n v="5082"/>
    <s v="Australia"/>
    <s v="Mustafa Ali"/>
    <x v="3"/>
    <s v="Ibrahim Khalil"/>
    <n v="279"/>
  </r>
  <r>
    <d v="2024-12-02T00:00:00"/>
    <n v="2025"/>
    <s v="2024-2025"/>
    <x v="0"/>
    <s v="Warrnambool"/>
    <s v="Victoria"/>
    <x v="4"/>
    <n v="3280"/>
    <s v="Australia"/>
    <s v="Lucas Le"/>
    <x v="1"/>
    <s v="Iluka Langton"/>
    <n v="433"/>
  </r>
  <r>
    <d v="2024-12-17T00:00:00"/>
    <n v="2025"/>
    <s v="2024-2025"/>
    <x v="0"/>
    <s v="Maroochydore"/>
    <s v="Queensland"/>
    <x v="3"/>
    <n v="4558"/>
    <s v="Australia"/>
    <s v="Viliame Mata"/>
    <x v="3"/>
    <s v="Ibrahim Khalil"/>
    <n v="614"/>
  </r>
  <r>
    <d v="2025-05-29T00:00:00"/>
    <n v="2025"/>
    <s v="2024-2025"/>
    <x v="0"/>
    <s v="Dubbo"/>
    <s v="New South Wales"/>
    <x v="1"/>
    <n v="2830"/>
    <s v="Australia"/>
    <s v="Jedda Kramer"/>
    <x v="1"/>
    <s v="Iluka Langton"/>
    <n v="373"/>
  </r>
  <r>
    <d v="2024-10-27T00:00:00"/>
    <n v="2025"/>
    <s v="2024-2025"/>
    <x v="0"/>
    <s v="Castle Hill"/>
    <s v="New South Wales"/>
    <x v="1"/>
    <n v="2154"/>
    <s v="Australia"/>
    <s v="Clementine Walsh"/>
    <x v="0"/>
    <s v="Caterina Russo"/>
    <n v="239"/>
  </r>
  <r>
    <d v="2025-06-13T00:00:00"/>
    <n v="2025"/>
    <s v="2024-2025"/>
    <x v="0"/>
    <s v="Frankston"/>
    <s v="Victoria"/>
    <x v="4"/>
    <n v="3199"/>
    <s v="Australia"/>
    <s v="Fatima Saleh"/>
    <x v="1"/>
    <s v="Iluka Langton"/>
    <n v="739"/>
  </r>
  <r>
    <d v="2025-07-30T00:00:00"/>
    <n v="2026"/>
    <s v="2025-2026"/>
    <x v="0"/>
    <s v="Albany"/>
    <s v="Western Australia"/>
    <x v="0"/>
    <n v="6330"/>
    <s v="Australia"/>
    <s v="Phoebe Murphy"/>
    <x v="3"/>
    <s v="Ibrahim Khalil"/>
    <n v="713"/>
  </r>
  <r>
    <d v="2025-12-19T00:00:00"/>
    <n v="2026"/>
    <s v="2025-2026"/>
    <x v="0"/>
    <s v="Orange"/>
    <s v="New South Wales"/>
    <x v="1"/>
    <n v="2800"/>
    <s v="Australia"/>
    <s v="Jedda Kramer"/>
    <x v="7"/>
    <s v="Selam Tesfaye"/>
    <n v="399"/>
  </r>
  <r>
    <d v="2025-02-09T00:00:00"/>
    <n v="2025"/>
    <s v="2024-2025"/>
    <x v="0"/>
    <s v="Stafford"/>
    <s v="Queensland"/>
    <x v="3"/>
    <n v="4053"/>
    <s v="Australia"/>
    <s v="Giannis Katsaros"/>
    <x v="8"/>
    <s v="Anastasia Vlahos"/>
    <n v="744"/>
  </r>
  <r>
    <d v="2024-03-22T00:00:00"/>
    <n v="2024"/>
    <s v="2023-2024"/>
    <x v="0"/>
    <s v="Hastings"/>
    <s v="Victoria"/>
    <x v="4"/>
    <n v="3915"/>
    <s v="Australia"/>
    <s v="Emre Yilmaz"/>
    <x v="1"/>
    <s v="Iluka Langton"/>
    <n v="513"/>
  </r>
  <r>
    <d v="2025-07-05T00:00:00"/>
    <n v="2026"/>
    <s v="2025-2026"/>
    <x v="1"/>
    <s v="Balcatta"/>
    <s v="Western Australia"/>
    <x v="0"/>
    <n v="6021"/>
    <s v="Australia"/>
    <s v="Dragan Novak"/>
    <x v="5"/>
    <s v="Marco Lombardi"/>
    <n v="197"/>
  </r>
  <r>
    <d v="2025-07-18T00:00:00"/>
    <n v="2026"/>
    <s v="2025-2026"/>
    <x v="1"/>
    <s v="Wagga Wagga"/>
    <s v="New South Wales"/>
    <x v="1"/>
    <n v="2650"/>
    <s v="Australia"/>
    <s v="Jedda Kramer"/>
    <x v="6"/>
    <s v="Lani To’o"/>
    <n v="411"/>
  </r>
  <r>
    <d v="2024-03-23T00:00:00"/>
    <n v="2024"/>
    <s v="2023-2024"/>
    <x v="1"/>
    <s v="Noosaville"/>
    <s v="Queensland"/>
    <x v="3"/>
    <n v="4566"/>
    <s v="Australia"/>
    <s v="Viliame Mata"/>
    <x v="5"/>
    <s v="Marco Lombardi"/>
    <n v="411"/>
  </r>
  <r>
    <d v="2024-06-23T00:00:00"/>
    <n v="2024"/>
    <s v="2023-2024"/>
    <x v="0"/>
    <s v="Rosny Park"/>
    <s v="Tasmania"/>
    <x v="5"/>
    <n v="7018"/>
    <s v="Australia"/>
    <s v="Veer Malhotra"/>
    <x v="1"/>
    <s v="Iluka Langton"/>
    <n v="314"/>
  </r>
  <r>
    <d v="2024-02-17T00:00:00"/>
    <n v="2024"/>
    <s v="2023-2024"/>
    <x v="0"/>
    <s v="Shepparton"/>
    <s v="Victoria"/>
    <x v="4"/>
    <n v="3630"/>
    <s v="Australia"/>
    <s v="Emre Yilmaz"/>
    <x v="5"/>
    <s v="Marco Lombardi"/>
    <n v="631"/>
  </r>
  <r>
    <d v="2024-05-02T00:00:00"/>
    <n v="2024"/>
    <s v="2023-2024"/>
    <x v="0"/>
    <s v="Woodville"/>
    <s v="South Australia"/>
    <x v="6"/>
    <n v="5011"/>
    <s v="Australia"/>
    <s v="Mustafa Ali"/>
    <x v="7"/>
    <s v="Selam Tesfaye"/>
    <n v="101"/>
  </r>
  <r>
    <d v="2024-06-16T00:00:00"/>
    <n v="2024"/>
    <s v="2023-2024"/>
    <x v="0"/>
    <s v="Mt Isa"/>
    <s v="Queensland"/>
    <x v="3"/>
    <n v="4825"/>
    <s v="Australia"/>
    <s v="Tiffany Tan"/>
    <x v="4"/>
    <s v="Amara Okafor"/>
    <n v="220"/>
  </r>
  <r>
    <d v="2024-02-09T00:00:00"/>
    <n v="2024"/>
    <s v="2023-2024"/>
    <x v="0"/>
    <s v="Artarmon"/>
    <s v="New South Wales"/>
    <x v="1"/>
    <n v="2064"/>
    <s v="Australia"/>
    <s v="Moana Tui"/>
    <x v="0"/>
    <s v="Caterina Russo"/>
    <n v="41"/>
  </r>
  <r>
    <d v="2024-09-03T00:00:00"/>
    <n v="2025"/>
    <s v="2024-2025"/>
    <x v="1"/>
    <s v="Ballina"/>
    <s v="New South Wales"/>
    <x v="1"/>
    <n v="2478"/>
    <s v="Australia"/>
    <s v="Waru Saunders"/>
    <x v="0"/>
    <s v="Caterina Russo"/>
    <n v="620"/>
  </r>
  <r>
    <d v="2024-09-10T00:00:00"/>
    <n v="2025"/>
    <s v="2024-2025"/>
    <x v="1"/>
    <s v="Cairns"/>
    <s v="Queensland"/>
    <x v="3"/>
    <n v="4870"/>
    <s v="Australia"/>
    <s v="Tiffany Tan"/>
    <x v="0"/>
    <s v="Caterina Russo"/>
    <n v="35"/>
  </r>
  <r>
    <d v="2025-12-21T00:00:00"/>
    <n v="2026"/>
    <s v="2025-2026"/>
    <x v="1"/>
    <s v="Chadstone"/>
    <s v="Victoria"/>
    <x v="4"/>
    <n v="3148"/>
    <s v="Australia"/>
    <s v="Fatima Saleh"/>
    <x v="0"/>
    <s v="Caterina Russo"/>
    <n v="746"/>
  </r>
  <r>
    <d v="2024-02-11T00:00:00"/>
    <n v="2024"/>
    <s v="2023-2024"/>
    <x v="0"/>
    <s v="Chatswood"/>
    <s v="New South Wales"/>
    <x v="1"/>
    <n v="2067"/>
    <s v="Australia"/>
    <s v="Moana Tui"/>
    <x v="9"/>
    <s v="Emmanuel Tutu"/>
    <n v="162"/>
  </r>
  <r>
    <d v="2024-04-22T00:00:00"/>
    <n v="2024"/>
    <s v="2023-2024"/>
    <x v="0"/>
    <s v="Cranbourne"/>
    <s v="Victoria"/>
    <x v="4"/>
    <n v="3977"/>
    <s v="Australia"/>
    <s v="Emre Yilmaz"/>
    <x v="0"/>
    <s v="Caterina Russo"/>
    <n v="404"/>
  </r>
  <r>
    <d v="2024-08-12T00:00:00"/>
    <n v="2025"/>
    <s v="2024-2025"/>
    <x v="0"/>
    <s v="Dural"/>
    <s v="New South Wales"/>
    <x v="1"/>
    <n v="2158"/>
    <s v="Australia"/>
    <s v="Clementine Walsh"/>
    <x v="3"/>
    <s v="Ibrahim Khalil"/>
    <n v="178"/>
  </r>
  <r>
    <d v="2024-03-20T00:00:00"/>
    <n v="2024"/>
    <s v="2023-2024"/>
    <x v="0"/>
    <s v="Fyshwick"/>
    <s v="Australian Capital Territory"/>
    <x v="2"/>
    <n v="2609"/>
    <s v="Australia"/>
    <s v="Anika Villanueva"/>
    <x v="3"/>
    <s v="Ibrahim Khalil"/>
    <n v="564"/>
  </r>
  <r>
    <d v="2025-03-08T00:00:00"/>
    <n v="2025"/>
    <s v="2024-2025"/>
    <x v="0"/>
    <s v="Gympie"/>
    <s v="Queensland"/>
    <x v="3"/>
    <n v="4570"/>
    <s v="Australia"/>
    <s v="Viliame Mata"/>
    <x v="9"/>
    <s v="Emmanuel Tutu"/>
    <n v="386"/>
  </r>
  <r>
    <d v="2024-04-23T00:00:00"/>
    <n v="2024"/>
    <s v="2023-2024"/>
    <x v="1"/>
    <s v="Harrisdale"/>
    <s v="Western Australia"/>
    <x v="0"/>
    <n v="6112"/>
    <s v="Australia"/>
    <s v="Phoebe Murphy"/>
    <x v="0"/>
    <s v="Caterina Russo"/>
    <n v="636"/>
  </r>
  <r>
    <d v="2025-04-08T00:00:00"/>
    <n v="2025"/>
    <s v="2024-2025"/>
    <x v="0"/>
    <s v="Hastings"/>
    <s v="Victoria"/>
    <x v="4"/>
    <n v="3915"/>
    <s v="Australia"/>
    <s v="Emre Yilmaz"/>
    <x v="0"/>
    <s v="Caterina Russo"/>
    <n v="199"/>
  </r>
  <r>
    <d v="2025-04-09T00:00:00"/>
    <n v="2025"/>
    <s v="2024-2025"/>
    <x v="0"/>
    <s v="Maroochydore"/>
    <s v="Queensland"/>
    <x v="3"/>
    <n v="4558"/>
    <s v="Australia"/>
    <s v="Viliame Mata"/>
    <x v="0"/>
    <s v="Caterina Russo"/>
    <n v="284"/>
  </r>
  <r>
    <d v="2024-11-17T00:00:00"/>
    <n v="2025"/>
    <s v="2024-2025"/>
    <x v="1"/>
    <s v="Mornington"/>
    <s v="Victoria"/>
    <x v="4"/>
    <n v="3931"/>
    <s v="Australia"/>
    <s v="Emre Yilmaz"/>
    <x v="0"/>
    <s v="Caterina Russo"/>
    <n v="328"/>
  </r>
  <r>
    <d v="2025-02-12T00:00:00"/>
    <n v="2025"/>
    <s v="2024-2025"/>
    <x v="0"/>
    <s v="Penrith"/>
    <s v="New South Wales"/>
    <x v="1"/>
    <n v="2750"/>
    <s v="Australia"/>
    <s v="Jedda Kramer"/>
    <x v="3"/>
    <s v="Ibrahim Khalil"/>
    <n v="199"/>
  </r>
  <r>
    <d v="2025-07-07T00:00:00"/>
    <n v="2026"/>
    <s v="2025-2026"/>
    <x v="0"/>
    <s v="Rydalmere"/>
    <s v="New South Wales"/>
    <x v="1"/>
    <n v="2116"/>
    <s v="Australia"/>
    <s v="Clementine Walsh"/>
    <x v="0"/>
    <s v="Caterina Russo"/>
    <n v="328"/>
  </r>
  <r>
    <d v="2024-05-01T00:00:00"/>
    <n v="2024"/>
    <s v="2023-2024"/>
    <x v="1"/>
    <s v="Scoresby"/>
    <s v="Victoria"/>
    <x v="4"/>
    <n v="3179"/>
    <s v="Australia"/>
    <s v="Fatima Saleh"/>
    <x v="0"/>
    <s v="Caterina Russo"/>
    <n v="110"/>
  </r>
  <r>
    <d v="2024-05-22T00:00:00"/>
    <n v="2024"/>
    <s v="2023-2024"/>
    <x v="0"/>
    <s v="Southport"/>
    <s v="Queensland"/>
    <x v="3"/>
    <n v="4215"/>
    <s v="Australia"/>
    <s v="Kavindi Perera"/>
    <x v="0"/>
    <s v="Caterina Russo"/>
    <n v="490"/>
  </r>
  <r>
    <d v="2025-07-14T00:00:00"/>
    <n v="2026"/>
    <s v="2025-2026"/>
    <x v="0"/>
    <s v="Sunbury"/>
    <s v="Victoria"/>
    <x v="4"/>
    <n v="3429"/>
    <s v="Australia"/>
    <s v="Lucas Le"/>
    <x v="4"/>
    <s v="Amara Okafor"/>
    <n v="182"/>
  </r>
  <r>
    <d v="2024-05-24T00:00:00"/>
    <n v="2024"/>
    <s v="2023-2024"/>
    <x v="0"/>
    <s v="Ulladulla"/>
    <s v="New South Wales"/>
    <x v="1"/>
    <n v="2539"/>
    <s v="Australia"/>
    <s v="Anika Villanueva"/>
    <x v="3"/>
    <s v="Ibrahim Khalil"/>
    <n v="569"/>
  </r>
  <r>
    <d v="2025-05-02T00:00:00"/>
    <n v="2025"/>
    <s v="2024-2025"/>
    <x v="0"/>
    <s v="Mackay"/>
    <s v="Queensland"/>
    <x v="3"/>
    <n v="4740"/>
    <s v="Australia"/>
    <s v="Harrison Quinn"/>
    <x v="9"/>
    <s v="Emmanuel Tutu"/>
    <n v="38"/>
  </r>
  <r>
    <d v="2025-08-06T00:00:00"/>
    <n v="2026"/>
    <s v="2025-2026"/>
    <x v="0"/>
    <s v="Ashfield"/>
    <s v="New South Wales"/>
    <x v="1"/>
    <n v="2131"/>
    <s v="Australia"/>
    <s v="Clementine Walsh"/>
    <x v="3"/>
    <s v="Ibrahim Khalil"/>
    <n v="216"/>
  </r>
  <r>
    <d v="2025-08-09T00:00:00"/>
    <n v="2026"/>
    <s v="2025-2026"/>
    <x v="1"/>
    <s v="Belconnen"/>
    <s v="Australian Capital Territory"/>
    <x v="2"/>
    <n v="2617"/>
    <s v="Australia"/>
    <s v="Anika Villanueva"/>
    <x v="3"/>
    <s v="Ibrahim Khalil"/>
    <n v="526"/>
  </r>
  <r>
    <d v="2024-12-15T00:00:00"/>
    <n v="2025"/>
    <s v="2024-2025"/>
    <x v="1"/>
    <s v="North Lakes"/>
    <s v="Queensland"/>
    <x v="3"/>
    <n v="4509"/>
    <s v="Australia"/>
    <s v="Kavindi Perera"/>
    <x v="8"/>
    <s v="Anastasia Vlahos"/>
    <n v="521"/>
  </r>
  <r>
    <d v="2024-12-07T00:00:00"/>
    <n v="2025"/>
    <s v="2024-2025"/>
    <x v="0"/>
    <s v="Alexandria"/>
    <s v="New South Wales"/>
    <x v="1"/>
    <n v="2015"/>
    <s v="Australia"/>
    <s v="Moana Tui"/>
    <x v="3"/>
    <s v="Ibrahim Khalil"/>
    <n v="352"/>
  </r>
  <r>
    <d v="2025-06-14T00:00:00"/>
    <n v="2025"/>
    <s v="2024-2025"/>
    <x v="0"/>
    <s v="Noarlunga"/>
    <s v="South Australia"/>
    <x v="6"/>
    <n v="5168"/>
    <s v="Australia"/>
    <s v="Mustafa Ali"/>
    <x v="7"/>
    <s v="Selam Tesfaye"/>
    <n v="121"/>
  </r>
  <r>
    <d v="2025-11-08T00:00:00"/>
    <n v="2026"/>
    <s v="2025-2026"/>
    <x v="1"/>
    <s v="Noarlunga"/>
    <s v="South Australia"/>
    <x v="6"/>
    <n v="5168"/>
    <s v="Australia"/>
    <s v="Mustafa Ali"/>
    <x v="2"/>
    <s v="Zanele Mbeki"/>
    <n v="281"/>
  </r>
  <r>
    <d v="2024-04-01T00:00:00"/>
    <n v="2024"/>
    <s v="2023-2024"/>
    <x v="0"/>
    <s v="Frankston"/>
    <s v="Victoria"/>
    <x v="4"/>
    <n v="3199"/>
    <s v="Australia"/>
    <s v="Fatima Saleh"/>
    <x v="4"/>
    <s v="Amara Okafor"/>
    <n v="473"/>
  </r>
  <r>
    <d v="2025-10-18T00:00:00"/>
    <n v="2026"/>
    <s v="2025-2026"/>
    <x v="1"/>
    <s v="Penrith"/>
    <s v="New South Wales"/>
    <x v="1"/>
    <n v="2750"/>
    <s v="Australia"/>
    <s v="Jedda Kramer"/>
    <x v="1"/>
    <s v="Iluka Langton"/>
    <n v="713"/>
  </r>
  <r>
    <d v="2025-03-18T00:00:00"/>
    <n v="2025"/>
    <s v="2024-2025"/>
    <x v="1"/>
    <s v="Launceston"/>
    <s v="Tasmania"/>
    <x v="5"/>
    <n v="7250"/>
    <s v="Australia"/>
    <s v="Veer Malhotra"/>
    <x v="4"/>
    <s v="Amara Okafor"/>
    <n v="95"/>
  </r>
  <r>
    <d v="2024-03-26T00:00:00"/>
    <n v="2024"/>
    <s v="2023-2024"/>
    <x v="0"/>
    <s v="Thornleigh"/>
    <s v="New South Wales"/>
    <x v="1"/>
    <n v="2120"/>
    <s v="Australia"/>
    <s v="Clementine Walsh"/>
    <x v="7"/>
    <s v="Selam Tesfaye"/>
    <n v="301"/>
  </r>
  <r>
    <d v="2025-07-19T00:00:00"/>
    <n v="2026"/>
    <s v="2025-2026"/>
    <x v="0"/>
    <s v="Atherton"/>
    <s v="Queensland"/>
    <x v="3"/>
    <n v="4883"/>
    <s v="Australia"/>
    <s v="Tiffany Tan"/>
    <x v="2"/>
    <s v="Zanele Mbeki"/>
    <n v="399"/>
  </r>
  <r>
    <d v="2024-10-29T00:00:00"/>
    <n v="2025"/>
    <s v="2024-2025"/>
    <x v="0"/>
    <s v="Atherton"/>
    <s v="Queensland"/>
    <x v="3"/>
    <n v="4883"/>
    <s v="Australia"/>
    <s v="Tiffany Tan"/>
    <x v="3"/>
    <s v="Ibrahim Khalil"/>
    <n v="524"/>
  </r>
  <r>
    <d v="2025-01-30T00:00:00"/>
    <n v="2025"/>
    <s v="2024-2025"/>
    <x v="0"/>
    <s v="Nunawading"/>
    <s v="Victoria"/>
    <x v="4"/>
    <n v="3131"/>
    <s v="Australia"/>
    <s v="Fatima Saleh"/>
    <x v="3"/>
    <s v="Ibrahim Khalil"/>
    <n v="500"/>
  </r>
  <r>
    <d v="2024-08-01T00:00:00"/>
    <n v="2025"/>
    <s v="2024-2025"/>
    <x v="0"/>
    <s v="Burnie"/>
    <s v="Tasmania"/>
    <x v="5"/>
    <n v="7320"/>
    <s v="Australia"/>
    <s v="Veer Malhotra"/>
    <x v="2"/>
    <s v="Zanele Mbeki"/>
    <n v="586"/>
  </r>
  <r>
    <d v="2024-01-20T00:00:00"/>
    <n v="2024"/>
    <s v="2023-2024"/>
    <x v="0"/>
    <s v="Collingwood"/>
    <s v="Victoria"/>
    <x v="4"/>
    <n v="3066"/>
    <s v="Australia"/>
    <s v="Alistair Taylor"/>
    <x v="2"/>
    <s v="Zanele Mbeki"/>
    <n v="568"/>
  </r>
  <r>
    <d v="2025-05-05T00:00:00"/>
    <n v="2025"/>
    <s v="2024-2025"/>
    <x v="0"/>
    <s v="Fyshwick"/>
    <s v="Australian Capital Territory"/>
    <x v="2"/>
    <n v="2609"/>
    <s v="Australia"/>
    <s v="Anika Villanueva"/>
    <x v="5"/>
    <s v="Marco Lombardi"/>
    <n v="50"/>
  </r>
  <r>
    <d v="2024-02-12T00:00:00"/>
    <n v="2024"/>
    <s v="2023-2024"/>
    <x v="0"/>
    <s v="Maroochydore"/>
    <s v="Queensland"/>
    <x v="3"/>
    <n v="4558"/>
    <s v="Australia"/>
    <s v="Viliame Mata"/>
    <x v="1"/>
    <s v="Iluka Langton"/>
    <n v="277"/>
  </r>
  <r>
    <d v="2025-05-27T00:00:00"/>
    <n v="2025"/>
    <s v="2024-2025"/>
    <x v="0"/>
    <s v="Belconnen"/>
    <s v="Australian Capital Territory"/>
    <x v="2"/>
    <n v="2617"/>
    <s v="Australia"/>
    <s v="Anika Villanueva"/>
    <x v="4"/>
    <s v="Amara Okafor"/>
    <n v="449"/>
  </r>
  <r>
    <d v="2025-08-26T00:00:00"/>
    <n v="2026"/>
    <s v="2025-2026"/>
    <x v="0"/>
    <s v="Tweed Heads"/>
    <s v="New South Wales"/>
    <x v="1"/>
    <n v="2485"/>
    <s v="Australia"/>
    <s v="Waru Saunders"/>
    <x v="2"/>
    <s v="Zanele Mbeki"/>
    <n v="36"/>
  </r>
  <r>
    <d v="2025-08-31T00:00:00"/>
    <n v="2026"/>
    <s v="2025-2026"/>
    <x v="1"/>
    <s v="Belconnen"/>
    <s v="Australian Capital Territory"/>
    <x v="2"/>
    <n v="2617"/>
    <s v="Australia"/>
    <s v="Anika Villanueva"/>
    <x v="0"/>
    <s v="Caterina Russo"/>
    <n v="410"/>
  </r>
  <r>
    <d v="2024-01-31T00:00:00"/>
    <n v="2024"/>
    <s v="2023-2024"/>
    <x v="0"/>
    <s v="Gladstone"/>
    <s v="Queensland"/>
    <x v="3"/>
    <n v="4680"/>
    <s v="Australia"/>
    <s v="Harrison Quinn"/>
    <x v="3"/>
    <s v="Ibrahim Khalil"/>
    <n v="36"/>
  </r>
  <r>
    <d v="2025-05-26T00:00:00"/>
    <n v="2025"/>
    <s v="2024-2025"/>
    <x v="1"/>
    <s v="Noarlunga"/>
    <s v="South Australia"/>
    <x v="6"/>
    <n v="5168"/>
    <s v="Australia"/>
    <s v="Mustafa Ali"/>
    <x v="2"/>
    <s v="Zanele Mbeki"/>
    <n v="242"/>
  </r>
  <r>
    <d v="2024-11-21T00:00:00"/>
    <n v="2025"/>
    <s v="2024-2025"/>
    <x v="0"/>
    <s v="Epping"/>
    <s v="Victoria"/>
    <x v="4"/>
    <n v="3076"/>
    <s v="Australia"/>
    <s v="Alistair Taylor"/>
    <x v="8"/>
    <s v="Anastasia Vlahos"/>
    <n v="757"/>
  </r>
  <r>
    <d v="2024-10-05T00:00:00"/>
    <n v="2025"/>
    <s v="2024-2025"/>
    <x v="0"/>
    <s v="Nowra"/>
    <s v="New South Wales"/>
    <x v="1"/>
    <n v="2541"/>
    <s v="Australia"/>
    <s v="Anika Villanueva"/>
    <x v="1"/>
    <s v="Iluka Langton"/>
    <n v="110"/>
  </r>
  <r>
    <d v="2025-06-29T00:00:00"/>
    <n v="2025"/>
    <s v="2024-2025"/>
    <x v="0"/>
    <s v="Launceston"/>
    <s v="Tasmania"/>
    <x v="5"/>
    <n v="7250"/>
    <s v="Australia"/>
    <s v="Veer Malhotra"/>
    <x v="3"/>
    <s v="Ibrahim Khalil"/>
    <n v="157"/>
  </r>
  <r>
    <d v="2025-06-25T00:00:00"/>
    <n v="2025"/>
    <s v="2024-2025"/>
    <x v="0"/>
    <s v="Mildura"/>
    <s v="Victoria"/>
    <x v="4"/>
    <n v="3500"/>
    <s v="Australia"/>
    <s v="Lucas Le"/>
    <x v="4"/>
    <s v="Amara Okafor"/>
    <n v="490"/>
  </r>
  <r>
    <d v="2025-12-23T00:00:00"/>
    <n v="2026"/>
    <s v="2025-2026"/>
    <x v="1"/>
    <s v="Mt Gambier"/>
    <s v="South Australia"/>
    <x v="6"/>
    <n v="5290"/>
    <s v="Australia"/>
    <s v="Marcus Zheng"/>
    <x v="5"/>
    <s v="Marco Lombardi"/>
    <n v="508"/>
  </r>
  <r>
    <d v="2024-05-19T00:00:00"/>
    <n v="2024"/>
    <s v="2023-2024"/>
    <x v="0"/>
    <s v="Prospect"/>
    <s v="South Australia"/>
    <x v="6"/>
    <n v="5082"/>
    <s v="Australia"/>
    <s v="Mustafa Ali"/>
    <x v="5"/>
    <s v="Marco Lombardi"/>
    <n v="349"/>
  </r>
  <r>
    <d v="2025-06-22T00:00:00"/>
    <n v="2025"/>
    <s v="2024-2025"/>
    <x v="0"/>
    <s v="Southport"/>
    <s v="Queensland"/>
    <x v="3"/>
    <n v="4215"/>
    <s v="Australia"/>
    <s v="Kavindi Perera"/>
    <x v="6"/>
    <s v="Lani To’o"/>
    <n v="641"/>
  </r>
  <r>
    <d v="2025-10-14T00:00:00"/>
    <n v="2026"/>
    <s v="2025-2026"/>
    <x v="0"/>
    <s v="Burleigh Waters"/>
    <s v="Queensland"/>
    <x v="3"/>
    <n v="4220"/>
    <s v="Australia"/>
    <s v="Kavindi Perera"/>
    <x v="6"/>
    <s v="Lani To’o"/>
    <n v="27"/>
  </r>
  <r>
    <d v="2024-04-29T00:00:00"/>
    <n v="2024"/>
    <s v="2023-2024"/>
    <x v="0"/>
    <s v="Wodonga"/>
    <s v="Victoria"/>
    <x v="4"/>
    <n v="3690"/>
    <s v="Australia"/>
    <s v="Emre Yilmaz"/>
    <x v="4"/>
    <s v="Amara Okafor"/>
    <n v="464"/>
  </r>
  <r>
    <d v="2024-10-08T00:00:00"/>
    <n v="2025"/>
    <s v="2024-2025"/>
    <x v="1"/>
    <s v="Underwood"/>
    <s v="Queensland"/>
    <x v="3"/>
    <n v="4119"/>
    <s v="Australia"/>
    <s v="Giannis Katsaros"/>
    <x v="0"/>
    <s v="Caterina Russo"/>
    <n v="610"/>
  </r>
  <r>
    <d v="2024-12-12T00:00:00"/>
    <n v="2025"/>
    <s v="2024-2025"/>
    <x v="1"/>
    <s v="Underwood"/>
    <s v="Queensland"/>
    <x v="3"/>
    <n v="4119"/>
    <s v="Australia"/>
    <s v="Giannis Katsaros"/>
    <x v="4"/>
    <s v="Amara Okafor"/>
    <n v="515"/>
  </r>
  <r>
    <d v="2024-11-09T00:00:00"/>
    <n v="2025"/>
    <s v="2024-2025"/>
    <x v="0"/>
    <s v="Dural"/>
    <s v="New South Wales"/>
    <x v="1"/>
    <n v="2158"/>
    <s v="Australia"/>
    <s v="Clementine Walsh"/>
    <x v="2"/>
    <s v="Zanele Mbeki"/>
    <n v="598"/>
  </r>
  <r>
    <d v="2025-03-11T00:00:00"/>
    <n v="2025"/>
    <s v="2024-2025"/>
    <x v="0"/>
    <s v="Gladstone"/>
    <s v="Queensland"/>
    <x v="3"/>
    <n v="4680"/>
    <s v="Australia"/>
    <s v="Harrison Quinn"/>
    <x v="3"/>
    <s v="Ibrahim Khalil"/>
    <n v="718"/>
  </r>
  <r>
    <d v="2024-11-11T00:00:00"/>
    <n v="2025"/>
    <s v="2024-2025"/>
    <x v="0"/>
    <s v="Horsham"/>
    <s v="Victoria"/>
    <x v="4"/>
    <n v="3400"/>
    <s v="Australia"/>
    <s v="Lucas Le"/>
    <x v="3"/>
    <s v="Ibrahim Khalil"/>
    <n v="499"/>
  </r>
  <r>
    <d v="2025-11-11T00:00:00"/>
    <n v="2026"/>
    <s v="2025-2026"/>
    <x v="0"/>
    <s v="Cranbourne"/>
    <s v="Victoria"/>
    <x v="4"/>
    <n v="3977"/>
    <s v="Australia"/>
    <s v="Emre Yilmaz"/>
    <x v="0"/>
    <s v="Caterina Russo"/>
    <n v="577"/>
  </r>
  <r>
    <d v="2025-07-21T00:00:00"/>
    <n v="2026"/>
    <s v="2025-2026"/>
    <x v="0"/>
    <s v="Ballina"/>
    <s v="New South Wales"/>
    <x v="1"/>
    <n v="2478"/>
    <s v="Australia"/>
    <s v="Waru Saunders"/>
    <x v="2"/>
    <s v="Zanele Mbeki"/>
    <n v="513"/>
  </r>
  <r>
    <d v="2024-04-01T00:00:00"/>
    <n v="2024"/>
    <s v="2023-2024"/>
    <x v="1"/>
    <s v="Bussleton"/>
    <s v="Western Australia"/>
    <x v="0"/>
    <n v="6280"/>
    <s v="Australia"/>
    <s v="Phoebe Murphy"/>
    <x v="0"/>
    <s v="Caterina Russo"/>
    <n v="538"/>
  </r>
  <r>
    <d v="2024-08-31T00:00:00"/>
    <n v="2025"/>
    <s v="2024-2025"/>
    <x v="0"/>
    <s v="Rydalmere"/>
    <s v="New South Wales"/>
    <x v="1"/>
    <n v="2116"/>
    <s v="Australia"/>
    <s v="Clementine Walsh"/>
    <x v="5"/>
    <s v="Marco Lombardi"/>
    <n v="427"/>
  </r>
  <r>
    <d v="2025-01-07T00:00:00"/>
    <n v="2025"/>
    <s v="2024-2025"/>
    <x v="0"/>
    <s v="Randwick"/>
    <s v="New South Wales"/>
    <x v="1"/>
    <n v="2031"/>
    <s v="Australia"/>
    <s v="Moana Tui"/>
    <x v="3"/>
    <s v="Ibrahim Khalil"/>
    <n v="641"/>
  </r>
  <r>
    <d v="2024-02-24T00:00:00"/>
    <n v="2024"/>
    <s v="2023-2024"/>
    <x v="0"/>
    <s v="Gympie"/>
    <s v="Queensland"/>
    <x v="3"/>
    <n v="4570"/>
    <s v="Australia"/>
    <s v="Viliame Mata"/>
    <x v="2"/>
    <s v="Zanele Mbeki"/>
    <n v="109"/>
  </r>
  <r>
    <d v="2024-09-02T00:00:00"/>
    <n v="2025"/>
    <s v="2024-2025"/>
    <x v="0"/>
    <s v="Hervey Bay"/>
    <s v="Queensland"/>
    <x v="3"/>
    <n v="4655"/>
    <s v="Australia"/>
    <s v="Harrison Quinn"/>
    <x v="2"/>
    <s v="Zanele Mbeki"/>
    <n v="734"/>
  </r>
  <r>
    <d v="2025-11-25T00:00:00"/>
    <n v="2026"/>
    <s v="2025-2026"/>
    <x v="1"/>
    <s v="Launceston"/>
    <s v="Tasmania"/>
    <x v="5"/>
    <n v="7250"/>
    <s v="Australia"/>
    <s v="Veer Malhotra"/>
    <x v="5"/>
    <s v="Marco Lombardi"/>
    <n v="96"/>
  </r>
  <r>
    <d v="2025-11-01T00:00:00"/>
    <n v="2026"/>
    <s v="2025-2026"/>
    <x v="1"/>
    <s v="Mt Isa"/>
    <s v="Queensland"/>
    <x v="3"/>
    <n v="4825"/>
    <s v="Australia"/>
    <s v="Tiffany Tan"/>
    <x v="2"/>
    <s v="Zanele Mbeki"/>
    <n v="23"/>
  </r>
  <r>
    <d v="2024-09-08T00:00:00"/>
    <n v="2025"/>
    <s v="2024-2025"/>
    <x v="0"/>
    <s v="Wodonga"/>
    <s v="Victoria"/>
    <x v="4"/>
    <n v="3690"/>
    <s v="Australia"/>
    <s v="Emre Yilmaz"/>
    <x v="6"/>
    <s v="Lani To’o"/>
    <n v="257"/>
  </r>
  <r>
    <d v="2024-08-23T00:00:00"/>
    <n v="2025"/>
    <s v="2024-2025"/>
    <x v="1"/>
    <s v="Tweed Heads"/>
    <s v="New South Wales"/>
    <x v="1"/>
    <n v="2485"/>
    <s v="Australia"/>
    <s v="Waru Saunders"/>
    <x v="2"/>
    <s v="Zanele Mbeki"/>
    <n v="120"/>
  </r>
  <r>
    <d v="2024-07-30T00:00:00"/>
    <n v="2025"/>
    <s v="2024-2025"/>
    <x v="0"/>
    <s v="Hastings"/>
    <s v="Victoria"/>
    <x v="4"/>
    <n v="3915"/>
    <s v="Australia"/>
    <s v="Emre Yilmaz"/>
    <x v="1"/>
    <s v="Iluka Langton"/>
    <n v="485"/>
  </r>
  <r>
    <d v="2024-02-16T00:00:00"/>
    <n v="2024"/>
    <s v="2023-2024"/>
    <x v="1"/>
    <s v="Harrisdale"/>
    <s v="Western Australia"/>
    <x v="0"/>
    <n v="6112"/>
    <s v="Australia"/>
    <s v="Phoebe Murphy"/>
    <x v="6"/>
    <s v="Lani To’o"/>
    <n v="104"/>
  </r>
  <r>
    <d v="2024-05-29T00:00:00"/>
    <n v="2024"/>
    <s v="2023-2024"/>
    <x v="0"/>
    <s v="Joondalup"/>
    <s v="Western Australia"/>
    <x v="0"/>
    <n v="6027"/>
    <s v="Australia"/>
    <s v="Dragan Novak"/>
    <x v="6"/>
    <s v="Lani To’o"/>
    <n v="348"/>
  </r>
  <r>
    <d v="2024-03-12T00:00:00"/>
    <n v="2024"/>
    <s v="2023-2024"/>
    <x v="1"/>
    <s v="Nowra"/>
    <s v="New South Wales"/>
    <x v="1"/>
    <n v="2541"/>
    <s v="Australia"/>
    <s v="Anika Villanueva"/>
    <x v="3"/>
    <s v="Ibrahim Khalil"/>
    <n v="296"/>
  </r>
  <r>
    <d v="2025-09-18T00:00:00"/>
    <n v="2026"/>
    <s v="2025-2026"/>
    <x v="1"/>
    <s v="Indooroopilly"/>
    <s v="Queensland"/>
    <x v="3"/>
    <n v="4068"/>
    <s v="Australia"/>
    <s v="Giannis Katsaros"/>
    <x v="1"/>
    <s v="Iluka Langton"/>
    <n v="238"/>
  </r>
  <r>
    <d v="2024-09-14T00:00:00"/>
    <n v="2025"/>
    <s v="2024-2025"/>
    <x v="1"/>
    <s v="Port Lincoln"/>
    <s v="South Australia"/>
    <x v="6"/>
    <n v="5607"/>
    <s v="Australia"/>
    <s v="Marcus Zheng"/>
    <x v="1"/>
    <s v="Iluka Langton"/>
    <n v="218"/>
  </r>
  <r>
    <d v="2025-06-26T00:00:00"/>
    <n v="2025"/>
    <s v="2024-2025"/>
    <x v="0"/>
    <s v="Seaford"/>
    <s v="South Australia"/>
    <x v="6"/>
    <n v="5169"/>
    <s v="Australia"/>
    <s v="Mustafa Ali"/>
    <x v="3"/>
    <s v="Ibrahim Khalil"/>
    <n v="686"/>
  </r>
  <r>
    <d v="2025-04-09T00:00:00"/>
    <n v="2025"/>
    <s v="2024-2025"/>
    <x v="0"/>
    <s v="Albany"/>
    <s v="Western Australia"/>
    <x v="0"/>
    <n v="6330"/>
    <s v="Australia"/>
    <s v="Phoebe Murphy"/>
    <x v="0"/>
    <s v="Caterina Russo"/>
    <n v="554"/>
  </r>
  <r>
    <d v="2025-04-05T00:00:00"/>
    <n v="2025"/>
    <s v="2024-2025"/>
    <x v="1"/>
    <s v="Chatswood"/>
    <s v="New South Wales"/>
    <x v="1"/>
    <n v="2067"/>
    <s v="Australia"/>
    <s v="Moana Tui"/>
    <x v="3"/>
    <s v="Ibrahim Khalil"/>
    <n v="503"/>
  </r>
  <r>
    <d v="2024-02-18T00:00:00"/>
    <n v="2024"/>
    <s v="2023-2024"/>
    <x v="0"/>
    <s v="Harrisdale"/>
    <s v="Western Australia"/>
    <x v="0"/>
    <n v="6112"/>
    <s v="Australia"/>
    <s v="Phoebe Murphy"/>
    <x v="3"/>
    <s v="Ibrahim Khalil"/>
    <n v="402"/>
  </r>
  <r>
    <d v="2025-02-23T00:00:00"/>
    <n v="2025"/>
    <s v="2024-2025"/>
    <x v="0"/>
    <s v="Marion"/>
    <s v="South Australia"/>
    <x v="6"/>
    <n v="5043"/>
    <s v="Australia"/>
    <s v="Mustafa Ali"/>
    <x v="3"/>
    <s v="Ibrahim Khalil"/>
    <n v="744"/>
  </r>
  <r>
    <d v="2024-12-20T00:00:00"/>
    <n v="2025"/>
    <s v="2024-2025"/>
    <x v="1"/>
    <s v="North Lakes"/>
    <s v="Queensland"/>
    <x v="3"/>
    <n v="4509"/>
    <s v="Australia"/>
    <s v="Kavindi Perera"/>
    <x v="3"/>
    <s v="Ibrahim Khalil"/>
    <n v="108"/>
  </r>
  <r>
    <d v="2024-12-03T00:00:00"/>
    <n v="2025"/>
    <s v="2024-2025"/>
    <x v="1"/>
    <s v="Cranbourne"/>
    <s v="Victoria"/>
    <x v="4"/>
    <n v="3977"/>
    <s v="Australia"/>
    <s v="Emre Yilmaz"/>
    <x v="3"/>
    <s v="Ibrahim Khalil"/>
    <n v="466"/>
  </r>
  <r>
    <d v="2025-09-02T00:00:00"/>
    <n v="2026"/>
    <s v="2025-2026"/>
    <x v="0"/>
    <s v="Burleigh Waters"/>
    <s v="Queensland"/>
    <x v="3"/>
    <n v="4220"/>
    <s v="Australia"/>
    <s v="Kavindi Perera"/>
    <x v="6"/>
    <s v="Lani To’o"/>
    <n v="210"/>
  </r>
  <r>
    <d v="2024-04-08T00:00:00"/>
    <n v="2024"/>
    <s v="2023-2024"/>
    <x v="0"/>
    <s v="Castle Hill"/>
    <s v="New South Wales"/>
    <x v="1"/>
    <n v="2154"/>
    <s v="Australia"/>
    <s v="Clementine Walsh"/>
    <x v="8"/>
    <s v="Anastasia Vlahos"/>
    <n v="59"/>
  </r>
  <r>
    <d v="2025-05-30T00:00:00"/>
    <n v="2025"/>
    <s v="2024-2025"/>
    <x v="1"/>
    <s v="Nunawading"/>
    <s v="Victoria"/>
    <x v="4"/>
    <n v="3131"/>
    <s v="Australia"/>
    <s v="Fatima Saleh"/>
    <x v="6"/>
    <s v="Lani To’o"/>
    <n v="767"/>
  </r>
  <r>
    <d v="2025-05-03T00:00:00"/>
    <n v="2025"/>
    <s v="2024-2025"/>
    <x v="1"/>
    <s v="Narrabeen"/>
    <s v="New South Wales"/>
    <x v="1"/>
    <n v="2101"/>
    <s v="Australia"/>
    <s v="Clementine Walsh"/>
    <x v="5"/>
    <s v="Marco Lombardi"/>
    <n v="174"/>
  </r>
  <r>
    <d v="2024-07-17T00:00:00"/>
    <n v="2025"/>
    <s v="2024-2025"/>
    <x v="0"/>
    <s v="Horsham"/>
    <s v="Victoria"/>
    <x v="4"/>
    <n v="3400"/>
    <s v="Australia"/>
    <s v="Lucas Le"/>
    <x v="6"/>
    <s v="Lani To’o"/>
    <n v="624"/>
  </r>
  <r>
    <d v="2025-11-30T00:00:00"/>
    <n v="2026"/>
    <s v="2025-2026"/>
    <x v="0"/>
    <s v="Hastings"/>
    <s v="Victoria"/>
    <x v="4"/>
    <n v="3915"/>
    <s v="Australia"/>
    <s v="Emre Yilmaz"/>
    <x v="5"/>
    <s v="Marco Lombardi"/>
    <n v="414"/>
  </r>
  <r>
    <d v="2025-09-04T00:00:00"/>
    <n v="2026"/>
    <s v="2025-2026"/>
    <x v="0"/>
    <s v="Atherton"/>
    <s v="Queensland"/>
    <x v="3"/>
    <n v="4883"/>
    <s v="Australia"/>
    <s v="Tiffany Tan"/>
    <x v="5"/>
    <s v="Marco Lombardi"/>
    <n v="667"/>
  </r>
  <r>
    <d v="2025-03-13T00:00:00"/>
    <n v="2025"/>
    <s v="2024-2025"/>
    <x v="0"/>
    <s v="Ballarat"/>
    <s v="Victoria"/>
    <x v="4"/>
    <n v="3353"/>
    <s v="Australia"/>
    <s v="Lucas Le"/>
    <x v="0"/>
    <s v="Caterina Russo"/>
    <n v="723"/>
  </r>
  <r>
    <d v="2025-09-06T00:00:00"/>
    <n v="2026"/>
    <s v="2025-2026"/>
    <x v="0"/>
    <s v="Dubbo"/>
    <s v="New South Wales"/>
    <x v="1"/>
    <n v="2830"/>
    <s v="Australia"/>
    <s v="Jedda Kramer"/>
    <x v="2"/>
    <s v="Zanele Mbeki"/>
    <n v="167"/>
  </r>
  <r>
    <d v="2024-03-08T00:00:00"/>
    <n v="2024"/>
    <s v="2023-2024"/>
    <x v="1"/>
    <s v="Epping"/>
    <s v="Victoria"/>
    <x v="4"/>
    <n v="3076"/>
    <s v="Australia"/>
    <s v="Alistair Taylor"/>
    <x v="0"/>
    <s v="Caterina Russo"/>
    <n v="82"/>
  </r>
  <r>
    <d v="2024-02-25T00:00:00"/>
    <n v="2024"/>
    <s v="2023-2024"/>
    <x v="0"/>
    <s v="Glenorchy"/>
    <s v="Tasmania"/>
    <x v="5"/>
    <n v="7010"/>
    <s v="Australia"/>
    <s v="Veer Malhotra"/>
    <x v="2"/>
    <s v="Zanele Mbeki"/>
    <n v="479"/>
  </r>
  <r>
    <d v="2025-10-17T00:00:00"/>
    <n v="2026"/>
    <s v="2025-2026"/>
    <x v="1"/>
    <s v="Maddington"/>
    <s v="Western Australia"/>
    <x v="0"/>
    <n v="6109"/>
    <s v="Australia"/>
    <s v="Phoebe Murphy"/>
    <x v="2"/>
    <s v="Zanele Mbeki"/>
    <n v="110"/>
  </r>
  <r>
    <d v="2025-03-06T00:00:00"/>
    <n v="2025"/>
    <s v="2024-2025"/>
    <x v="0"/>
    <s v="Penrith"/>
    <s v="New South Wales"/>
    <x v="1"/>
    <n v="2750"/>
    <s v="Australia"/>
    <s v="Jedda Kramer"/>
    <x v="0"/>
    <s v="Caterina Russo"/>
    <n v="663"/>
  </r>
  <r>
    <d v="2025-06-19T00:00:00"/>
    <n v="2025"/>
    <s v="2024-2025"/>
    <x v="0"/>
    <s v="Ringwood"/>
    <s v="Victoria"/>
    <x v="4"/>
    <n v="3134"/>
    <s v="Australia"/>
    <s v="Fatima Saleh"/>
    <x v="0"/>
    <s v="Caterina Russo"/>
    <n v="187"/>
  </r>
  <r>
    <d v="2025-08-03T00:00:00"/>
    <n v="2026"/>
    <s v="2025-2026"/>
    <x v="0"/>
    <s v="Toombul"/>
    <s v="Queensland"/>
    <x v="3"/>
    <n v="4012"/>
    <s v="Australia"/>
    <s v="Giannis Katsaros"/>
    <x v="1"/>
    <s v="Iluka Langton"/>
    <n v="551"/>
  </r>
  <r>
    <d v="2024-06-13T00:00:00"/>
    <n v="2024"/>
    <s v="2023-2024"/>
    <x v="1"/>
    <s v="Nunawading"/>
    <s v="Victoria"/>
    <x v="4"/>
    <n v="3131"/>
    <s v="Australia"/>
    <s v="Fatima Saleh"/>
    <x v="6"/>
    <s v="Lani To’o"/>
    <n v="206"/>
  </r>
  <r>
    <d v="2024-03-02T00:00:00"/>
    <n v="2024"/>
    <s v="2023-2024"/>
    <x v="0"/>
    <s v="Alice Springs"/>
    <s v="Northern Territory"/>
    <x v="7"/>
    <n v="870"/>
    <s v="Australia"/>
    <s v="Deepa Thapa"/>
    <x v="4"/>
    <s v="Amara Okafor"/>
    <n v="490"/>
  </r>
  <r>
    <d v="2025-11-16T00:00:00"/>
    <n v="2026"/>
    <s v="2025-2026"/>
    <x v="1"/>
    <s v="Ballina"/>
    <s v="New South Wales"/>
    <x v="1"/>
    <n v="2478"/>
    <s v="Australia"/>
    <s v="Waru Saunders"/>
    <x v="5"/>
    <s v="Marco Lombardi"/>
    <n v="362"/>
  </r>
  <r>
    <d v="2024-11-16T00:00:00"/>
    <n v="2025"/>
    <s v="2024-2025"/>
    <x v="1"/>
    <s v="Epping"/>
    <s v="Victoria"/>
    <x v="4"/>
    <n v="3076"/>
    <s v="Australia"/>
    <s v="Alistair Taylor"/>
    <x v="4"/>
    <s v="Amara Okafor"/>
    <n v="726"/>
  </r>
  <r>
    <d v="2024-03-24T00:00:00"/>
    <n v="2024"/>
    <s v="2023-2024"/>
    <x v="0"/>
    <s v="Hervey Bay"/>
    <s v="Queensland"/>
    <x v="3"/>
    <n v="4655"/>
    <s v="Australia"/>
    <s v="Harrison Quinn"/>
    <x v="7"/>
    <s v="Selam Tesfaye"/>
    <n v="625"/>
  </r>
  <r>
    <d v="2024-05-03T00:00:00"/>
    <n v="2024"/>
    <s v="2023-2024"/>
    <x v="0"/>
    <s v="Ipswich"/>
    <s v="Queensland"/>
    <x v="3"/>
    <n v="4305"/>
    <s v="Australia"/>
    <s v="Kavindi Perera"/>
    <x v="3"/>
    <s v="Ibrahim Khalil"/>
    <n v="507"/>
  </r>
  <r>
    <d v="2024-01-29T00:00:00"/>
    <n v="2024"/>
    <s v="2023-2024"/>
    <x v="1"/>
    <s v="Mindarie"/>
    <s v="Western Australia"/>
    <x v="0"/>
    <n v="6030"/>
    <s v="Australia"/>
    <s v="Dragan Novak"/>
    <x v="7"/>
    <s v="Selam Tesfaye"/>
    <n v="255"/>
  </r>
  <r>
    <d v="2024-07-30T00:00:00"/>
    <n v="2025"/>
    <s v="2024-2025"/>
    <x v="0"/>
    <s v="Ipswich"/>
    <s v="Queensland"/>
    <x v="3"/>
    <n v="4305"/>
    <s v="Australia"/>
    <s v="Kavindi Perera"/>
    <x v="3"/>
    <s v="Ibrahim Khalil"/>
    <n v="123"/>
  </r>
  <r>
    <d v="2025-07-23T00:00:00"/>
    <n v="2026"/>
    <s v="2025-2026"/>
    <x v="1"/>
    <s v="Launceston"/>
    <s v="Tasmania"/>
    <x v="5"/>
    <n v="7250"/>
    <s v="Australia"/>
    <s v="Veer Malhotra"/>
    <x v="3"/>
    <s v="Ibrahim Khalil"/>
    <n v="194"/>
  </r>
  <r>
    <d v="2025-02-23T00:00:00"/>
    <n v="2025"/>
    <s v="2024-2025"/>
    <x v="1"/>
    <s v="Mt Gambier"/>
    <s v="South Australia"/>
    <x v="6"/>
    <n v="5290"/>
    <s v="Australia"/>
    <s v="Marcus Zheng"/>
    <x v="3"/>
    <s v="Ibrahim Khalil"/>
    <n v="783"/>
  </r>
  <r>
    <d v="2025-10-20T00:00:00"/>
    <n v="2026"/>
    <s v="2025-2026"/>
    <x v="0"/>
    <s v="Rosny Park"/>
    <s v="Tasmania"/>
    <x v="5"/>
    <n v="7018"/>
    <s v="Australia"/>
    <s v="Veer Malhotra"/>
    <x v="7"/>
    <s v="Selam Tesfaye"/>
    <n v="20"/>
  </r>
  <r>
    <d v="2024-12-04T00:00:00"/>
    <n v="2025"/>
    <s v="2024-2025"/>
    <x v="1"/>
    <s v="Scoresby"/>
    <s v="Victoria"/>
    <x v="4"/>
    <n v="3179"/>
    <s v="Australia"/>
    <s v="Fatima Saleh"/>
    <x v="7"/>
    <s v="Selam Tesfaye"/>
    <n v="305"/>
  </r>
  <r>
    <d v="2024-04-24T00:00:00"/>
    <n v="2024"/>
    <s v="2023-2024"/>
    <x v="0"/>
    <s v="Sunbury"/>
    <s v="Victoria"/>
    <x v="4"/>
    <n v="3429"/>
    <s v="Australia"/>
    <s v="Lucas Le"/>
    <x v="0"/>
    <s v="Caterina Russo"/>
    <n v="766"/>
  </r>
  <r>
    <d v="2024-08-29T00:00:00"/>
    <n v="2025"/>
    <s v="2024-2025"/>
    <x v="1"/>
    <s v="Cairns"/>
    <s v="Queensland"/>
    <x v="3"/>
    <n v="4870"/>
    <s v="Australia"/>
    <s v="Tiffany Tan"/>
    <x v="3"/>
    <s v="Ibrahim Khalil"/>
    <n v="211"/>
  </r>
  <r>
    <d v="2025-06-11T00:00:00"/>
    <n v="2025"/>
    <s v="2024-2025"/>
    <x v="0"/>
    <s v="Claremont"/>
    <s v="Western Australia"/>
    <x v="0"/>
    <n v="6010"/>
    <s v="Australia"/>
    <s v="Dragan Novak"/>
    <x v="9"/>
    <s v="Emmanuel Tutu"/>
    <n v="416"/>
  </r>
  <r>
    <d v="2025-10-01T00:00:00"/>
    <n v="2026"/>
    <s v="2025-2026"/>
    <x v="0"/>
    <s v="Stafford"/>
    <s v="Queensland"/>
    <x v="3"/>
    <n v="4053"/>
    <s v="Australia"/>
    <s v="Giannis Katsaros"/>
    <x v="0"/>
    <s v="Caterina Russo"/>
    <n v="377"/>
  </r>
  <r>
    <d v="2024-04-07T00:00:00"/>
    <n v="2024"/>
    <s v="2023-2024"/>
    <x v="0"/>
    <s v="Maddington"/>
    <s v="Western Australia"/>
    <x v="0"/>
    <n v="6109"/>
    <s v="Australia"/>
    <s v="Phoebe Murphy"/>
    <x v="7"/>
    <s v="Selam Tesfaye"/>
    <n v="525"/>
  </r>
  <r>
    <d v="2025-09-19T00:00:00"/>
    <n v="2026"/>
    <s v="2025-2026"/>
    <x v="0"/>
    <s v="Alexandria"/>
    <s v="New South Wales"/>
    <x v="1"/>
    <n v="2015"/>
    <s v="Australia"/>
    <s v="Moana Tui"/>
    <x v="5"/>
    <s v="Marco Lombardi"/>
    <n v="521"/>
  </r>
  <r>
    <d v="2025-03-08T00:00:00"/>
    <n v="2025"/>
    <s v="2024-2025"/>
    <x v="0"/>
    <s v="Ballina"/>
    <s v="New South Wales"/>
    <x v="1"/>
    <n v="2478"/>
    <s v="Australia"/>
    <s v="Waru Saunders"/>
    <x v="3"/>
    <s v="Ibrahim Khalil"/>
    <n v="487"/>
  </r>
  <r>
    <d v="2025-01-03T00:00:00"/>
    <n v="2025"/>
    <s v="2024-2025"/>
    <x v="1"/>
    <s v="Indooroopilly"/>
    <s v="Queensland"/>
    <x v="3"/>
    <n v="4068"/>
    <s v="Australia"/>
    <s v="Giannis Katsaros"/>
    <x v="2"/>
    <s v="Zanele Mbeki"/>
    <n v="733"/>
  </r>
  <r>
    <d v="2024-06-09T00:00:00"/>
    <n v="2024"/>
    <s v="2023-2024"/>
    <x v="0"/>
    <s v="Yeppoon"/>
    <s v="Queensland"/>
    <x v="3"/>
    <n v="4703"/>
    <s v="Australia"/>
    <s v="Harrison Quinn"/>
    <x v="2"/>
    <s v="Zanele Mbeki"/>
    <n v="199"/>
  </r>
  <r>
    <d v="2024-09-19T00:00:00"/>
    <n v="2025"/>
    <s v="2024-2025"/>
    <x v="0"/>
    <s v="Bussleton"/>
    <s v="Western Australia"/>
    <x v="0"/>
    <n v="6280"/>
    <s v="Australia"/>
    <s v="Phoebe Murphy"/>
    <x v="8"/>
    <s v="Anastasia Vlahos"/>
    <n v="617"/>
  </r>
  <r>
    <d v="2024-02-07T00:00:00"/>
    <n v="2024"/>
    <s v="2023-2024"/>
    <x v="0"/>
    <s v="Fyshwick"/>
    <s v="Australian Capital Territory"/>
    <x v="2"/>
    <n v="2609"/>
    <s v="Australia"/>
    <s v="Anika Villanueva"/>
    <x v="6"/>
    <s v="Lani To’o"/>
    <n v="559"/>
  </r>
  <r>
    <d v="2025-06-25T00:00:00"/>
    <n v="2025"/>
    <s v="2024-2025"/>
    <x v="0"/>
    <s v="Lithgow"/>
    <s v="New South Wales"/>
    <x v="1"/>
    <n v="2790"/>
    <s v="Australia"/>
    <s v="Jedda Kramer"/>
    <x v="3"/>
    <s v="Ibrahim Khalil"/>
    <n v="345"/>
  </r>
  <r>
    <d v="2024-02-11T00:00:00"/>
    <n v="2024"/>
    <s v="2023-2024"/>
    <x v="0"/>
    <s v="Burleigh Waters"/>
    <s v="Queensland"/>
    <x v="3"/>
    <n v="4220"/>
    <s v="Australia"/>
    <s v="Kavindi Perera"/>
    <x v="5"/>
    <s v="Marco Lombardi"/>
    <n v="663"/>
  </r>
  <r>
    <d v="2024-07-07T00:00:00"/>
    <n v="2025"/>
    <s v="2024-2025"/>
    <x v="0"/>
    <s v="Southport"/>
    <s v="Queensland"/>
    <x v="3"/>
    <n v="4215"/>
    <s v="Australia"/>
    <s v="Kavindi Perera"/>
    <x v="0"/>
    <s v="Caterina Russo"/>
    <n v="149"/>
  </r>
  <r>
    <d v="2025-03-14T00:00:00"/>
    <n v="2025"/>
    <s v="2024-2025"/>
    <x v="0"/>
    <s v="Wodonga"/>
    <s v="Victoria"/>
    <x v="4"/>
    <n v="3690"/>
    <s v="Australia"/>
    <s v="Emre Yilmaz"/>
    <x v="3"/>
    <s v="Ibrahim Khalil"/>
    <n v="320"/>
  </r>
  <r>
    <d v="2025-06-22T00:00:00"/>
    <n v="2025"/>
    <s v="2024-2025"/>
    <x v="0"/>
    <s v="Indooroopilly"/>
    <s v="Queensland"/>
    <x v="3"/>
    <n v="4068"/>
    <s v="Australia"/>
    <s v="Giannis Katsaros"/>
    <x v="3"/>
    <s v="Ibrahim Khalil"/>
    <n v="550"/>
  </r>
  <r>
    <d v="2024-12-14T00:00:00"/>
    <n v="2025"/>
    <s v="2024-2025"/>
    <x v="0"/>
    <s v="Noosaville"/>
    <s v="Queensland"/>
    <x v="3"/>
    <n v="4566"/>
    <s v="Australia"/>
    <s v="Viliame Mata"/>
    <x v="3"/>
    <s v="Ibrahim Khalil"/>
    <n v="741"/>
  </r>
  <r>
    <d v="2024-10-20T00:00:00"/>
    <n v="2025"/>
    <s v="2024-2025"/>
    <x v="0"/>
    <s v="Toombul"/>
    <s v="Queensland"/>
    <x v="3"/>
    <n v="4012"/>
    <s v="Australia"/>
    <s v="Giannis Katsaros"/>
    <x v="3"/>
    <s v="Ibrahim Khalil"/>
    <n v="66"/>
  </r>
  <r>
    <d v="2024-01-16T00:00:00"/>
    <n v="2024"/>
    <s v="2023-2024"/>
    <x v="1"/>
    <s v="Chadstone"/>
    <s v="Victoria"/>
    <x v="4"/>
    <n v="3148"/>
    <s v="Australia"/>
    <s v="Fatima Saleh"/>
    <x v="5"/>
    <s v="Marco Lombardi"/>
    <n v="27"/>
  </r>
  <r>
    <d v="2025-07-27T00:00:00"/>
    <n v="2026"/>
    <s v="2025-2026"/>
    <x v="0"/>
    <s v="Rydalmere"/>
    <s v="New South Wales"/>
    <x v="1"/>
    <n v="2116"/>
    <s v="Australia"/>
    <s v="Clementine Walsh"/>
    <x v="6"/>
    <s v="Lani To’o"/>
    <n v="207"/>
  </r>
  <r>
    <d v="2025-01-13T00:00:00"/>
    <n v="2025"/>
    <s v="2024-2025"/>
    <x v="1"/>
    <s v="Narrabeen"/>
    <s v="New South Wales"/>
    <x v="1"/>
    <n v="2101"/>
    <s v="Australia"/>
    <s v="Clementine Walsh"/>
    <x v="8"/>
    <s v="Anastasia Vlahos"/>
    <n v="214"/>
  </r>
  <r>
    <d v="2024-03-24T00:00:00"/>
    <n v="2024"/>
    <s v="2023-2024"/>
    <x v="0"/>
    <s v="Underwood"/>
    <s v="Queensland"/>
    <x v="3"/>
    <n v="4119"/>
    <s v="Australia"/>
    <s v="Giannis Katsaros"/>
    <x v="3"/>
    <s v="Ibrahim Khalil"/>
    <n v="604"/>
  </r>
  <r>
    <d v="2025-09-28T00:00:00"/>
    <n v="2026"/>
    <s v="2025-2026"/>
    <x v="1"/>
    <s v="Rockhampton"/>
    <s v="Queensland"/>
    <x v="3"/>
    <n v="4700"/>
    <s v="Australia"/>
    <s v="Harrison Quinn"/>
    <x v="5"/>
    <s v="Marco Lombardi"/>
    <n v="698"/>
  </r>
  <r>
    <d v="2025-02-16T00:00:00"/>
    <n v="2025"/>
    <s v="2024-2025"/>
    <x v="0"/>
    <s v="Frankston"/>
    <s v="Victoria"/>
    <x v="4"/>
    <n v="3199"/>
    <s v="Australia"/>
    <s v="Fatima Saleh"/>
    <x v="5"/>
    <s v="Marco Lombardi"/>
    <n v="30"/>
  </r>
  <r>
    <d v="2024-07-20T00:00:00"/>
    <n v="2025"/>
    <s v="2024-2025"/>
    <x v="1"/>
    <s v="Underwood"/>
    <s v="Queensland"/>
    <x v="3"/>
    <n v="4119"/>
    <s v="Australia"/>
    <s v="Giannis Katsaros"/>
    <x v="1"/>
    <s v="Iluka Langton"/>
    <n v="365"/>
  </r>
  <r>
    <d v="2025-03-11T00:00:00"/>
    <n v="2025"/>
    <s v="2024-2025"/>
    <x v="1"/>
    <s v="Wagga Wagga"/>
    <s v="New South Wales"/>
    <x v="1"/>
    <n v="2650"/>
    <s v="Australia"/>
    <s v="Jedda Kramer"/>
    <x v="7"/>
    <s v="Selam Tesfaye"/>
    <n v="781"/>
  </r>
  <r>
    <d v="2025-01-28T00:00:00"/>
    <n v="2025"/>
    <s v="2024-2025"/>
    <x v="0"/>
    <s v="Collingwood"/>
    <s v="Victoria"/>
    <x v="4"/>
    <n v="3066"/>
    <s v="Australia"/>
    <s v="Alistair Taylor"/>
    <x v="5"/>
    <s v="Marco Lombardi"/>
    <n v="428"/>
  </r>
  <r>
    <d v="2025-08-24T00:00:00"/>
    <n v="2026"/>
    <s v="2025-2026"/>
    <x v="0"/>
    <s v="Epping"/>
    <s v="Victoria"/>
    <x v="4"/>
    <n v="3076"/>
    <s v="Australia"/>
    <s v="Alistair Taylor"/>
    <x v="5"/>
    <s v="Marco Lombardi"/>
    <n v="646"/>
  </r>
  <r>
    <d v="2025-08-05T00:00:00"/>
    <n v="2026"/>
    <s v="2025-2026"/>
    <x v="0"/>
    <s v="Altona"/>
    <s v="Victoria"/>
    <x v="4"/>
    <n v="3018"/>
    <s v="Australia"/>
    <s v="Alistair Taylor"/>
    <x v="0"/>
    <s v="Caterina Russo"/>
    <n v="497"/>
  </r>
  <r>
    <d v="2024-02-19T00:00:00"/>
    <n v="2024"/>
    <s v="2023-2024"/>
    <x v="1"/>
    <s v="Epping"/>
    <s v="Victoria"/>
    <x v="4"/>
    <n v="3076"/>
    <s v="Australia"/>
    <s v="Alistair Taylor"/>
    <x v="1"/>
    <s v="Iluka Langton"/>
    <n v="74"/>
  </r>
  <r>
    <d v="2025-11-19T00:00:00"/>
    <n v="2026"/>
    <s v="2025-2026"/>
    <x v="0"/>
    <s v="Gladstone"/>
    <s v="Queensland"/>
    <x v="3"/>
    <n v="4680"/>
    <s v="Australia"/>
    <s v="Harrison Quinn"/>
    <x v="5"/>
    <s v="Marco Lombardi"/>
    <n v="682"/>
  </r>
  <r>
    <d v="2024-08-07T00:00:00"/>
    <n v="2025"/>
    <s v="2024-2025"/>
    <x v="0"/>
    <s v="Gympie"/>
    <s v="Queensland"/>
    <x v="3"/>
    <n v="4570"/>
    <s v="Australia"/>
    <s v="Viliame Mata"/>
    <x v="6"/>
    <s v="Lani To’o"/>
    <n v="177"/>
  </r>
  <r>
    <d v="2024-06-30T00:00:00"/>
    <n v="2024"/>
    <s v="2023-2024"/>
    <x v="0"/>
    <s v="Maroochydore"/>
    <s v="Queensland"/>
    <x v="3"/>
    <n v="4558"/>
    <s v="Australia"/>
    <s v="Viliame Mata"/>
    <x v="3"/>
    <s v="Ibrahim Khalil"/>
    <n v="527"/>
  </r>
  <r>
    <d v="2024-12-27T00:00:00"/>
    <n v="2025"/>
    <s v="2024-2025"/>
    <x v="1"/>
    <s v="Orange"/>
    <s v="New South Wales"/>
    <x v="1"/>
    <n v="2800"/>
    <s v="Australia"/>
    <s v="Jedda Kramer"/>
    <x v="0"/>
    <s v="Caterina Russo"/>
    <n v="690"/>
  </r>
  <r>
    <d v="2025-11-23T00:00:00"/>
    <n v="2026"/>
    <s v="2025-2026"/>
    <x v="0"/>
    <s v="Rockhampton"/>
    <s v="Queensland"/>
    <x v="3"/>
    <n v="4700"/>
    <s v="Australia"/>
    <s v="Harrison Quinn"/>
    <x v="0"/>
    <s v="Caterina Russo"/>
    <n v="460"/>
  </r>
  <r>
    <d v="2024-11-12T00:00:00"/>
    <n v="2025"/>
    <s v="2024-2025"/>
    <x v="0"/>
    <s v="Fyshwick"/>
    <s v="Australian Capital Territory"/>
    <x v="2"/>
    <n v="2609"/>
    <s v="Australia"/>
    <s v="Anika Villanueva"/>
    <x v="0"/>
    <s v="Caterina Russo"/>
    <n v="649"/>
  </r>
  <r>
    <d v="2025-11-17T00:00:00"/>
    <n v="2026"/>
    <s v="2025-2026"/>
    <x v="1"/>
    <s v="Noosaville"/>
    <s v="Queensland"/>
    <x v="3"/>
    <n v="4566"/>
    <s v="Australia"/>
    <s v="Viliame Mata"/>
    <x v="6"/>
    <s v="Lani To’o"/>
    <n v="272"/>
  </r>
  <r>
    <d v="2024-12-16T00:00:00"/>
    <n v="2025"/>
    <s v="2024-2025"/>
    <x v="1"/>
    <s v="Mindarie"/>
    <s v="Western Australia"/>
    <x v="0"/>
    <n v="6030"/>
    <s v="Australia"/>
    <s v="Dragan Novak"/>
    <x v="4"/>
    <s v="Amara Okafor"/>
    <n v="741"/>
  </r>
  <r>
    <d v="2024-05-01T00:00:00"/>
    <n v="2024"/>
    <s v="2023-2024"/>
    <x v="0"/>
    <s v="Geraldton"/>
    <s v="Western Australia"/>
    <x v="0"/>
    <n v="6530"/>
    <s v="Australia"/>
    <s v="Isabella Ricci"/>
    <x v="2"/>
    <s v="Zanele Mbeki"/>
    <n v="428"/>
  </r>
  <r>
    <d v="2025-02-22T00:00:00"/>
    <n v="2025"/>
    <s v="2024-2025"/>
    <x v="1"/>
    <s v="Randwick"/>
    <s v="New South Wales"/>
    <x v="1"/>
    <n v="2031"/>
    <s v="Australia"/>
    <s v="Moana Tui"/>
    <x v="5"/>
    <s v="Marco Lombardi"/>
    <n v="334"/>
  </r>
  <r>
    <d v="2025-08-10T00:00:00"/>
    <n v="2026"/>
    <s v="2025-2026"/>
    <x v="0"/>
    <s v="Orange"/>
    <s v="New South Wales"/>
    <x v="1"/>
    <n v="2800"/>
    <s v="Australia"/>
    <s v="Jedda Kramer"/>
    <x v="7"/>
    <s v="Selam Tesfaye"/>
    <n v="568"/>
  </r>
  <r>
    <d v="2024-08-25T00:00:00"/>
    <n v="2025"/>
    <s v="2024-2025"/>
    <x v="0"/>
    <s v="Yeppoon"/>
    <s v="Queensland"/>
    <x v="3"/>
    <n v="4703"/>
    <s v="Australia"/>
    <s v="Harrison Quinn"/>
    <x v="3"/>
    <s v="Ibrahim Khalil"/>
    <n v="518"/>
  </r>
  <r>
    <d v="2024-02-16T00:00:00"/>
    <n v="2024"/>
    <s v="2023-2024"/>
    <x v="0"/>
    <s v="Bendigo"/>
    <s v="Victoria"/>
    <x v="4"/>
    <n v="3550"/>
    <s v="Australia"/>
    <s v="Lucas Le"/>
    <x v="9"/>
    <s v="Emmanuel Tutu"/>
    <n v="537"/>
  </r>
  <r>
    <d v="2024-11-08T00:00:00"/>
    <n v="2025"/>
    <s v="2024-2025"/>
    <x v="0"/>
    <s v="Armidale"/>
    <s v="New South Wales"/>
    <x v="1"/>
    <n v="2350"/>
    <s v="Australia"/>
    <s v="Waru Saunders"/>
    <x v="2"/>
    <s v="Zanele Mbeki"/>
    <n v="137"/>
  </r>
  <r>
    <d v="2025-09-22T00:00:00"/>
    <n v="2026"/>
    <s v="2025-2026"/>
    <x v="0"/>
    <s v="Horsham"/>
    <s v="Victoria"/>
    <x v="4"/>
    <n v="3400"/>
    <s v="Australia"/>
    <s v="Lucas Le"/>
    <x v="5"/>
    <s v="Marco Lombardi"/>
    <n v="44"/>
  </r>
  <r>
    <d v="2025-07-06T00:00:00"/>
    <n v="2026"/>
    <s v="2025-2026"/>
    <x v="1"/>
    <s v="Ringwood"/>
    <s v="Victoria"/>
    <x v="4"/>
    <n v="3134"/>
    <s v="Australia"/>
    <s v="Fatima Saleh"/>
    <x v="7"/>
    <s v="Selam Tesfaye"/>
    <n v="396"/>
  </r>
  <r>
    <d v="2024-04-01T00:00:00"/>
    <n v="2024"/>
    <s v="2023-2024"/>
    <x v="0"/>
    <s v="Hastings"/>
    <s v="Victoria"/>
    <x v="4"/>
    <n v="3915"/>
    <s v="Australia"/>
    <s v="Emre Yilmaz"/>
    <x v="7"/>
    <s v="Selam Tesfaye"/>
    <n v="364"/>
  </r>
  <r>
    <d v="2025-09-09T00:00:00"/>
    <n v="2026"/>
    <s v="2025-2026"/>
    <x v="0"/>
    <s v="Werribee"/>
    <s v="Victoria"/>
    <x v="4"/>
    <n v="3030"/>
    <s v="Australia"/>
    <s v="Alistair Taylor"/>
    <x v="9"/>
    <s v="Emmanuel Tutu"/>
    <n v="355"/>
  </r>
  <r>
    <d v="2025-04-13T00:00:00"/>
    <n v="2025"/>
    <s v="2024-2025"/>
    <x v="0"/>
    <s v="Southport"/>
    <s v="Queensland"/>
    <x v="3"/>
    <n v="4215"/>
    <s v="Australia"/>
    <s v="Kavindi Perera"/>
    <x v="0"/>
    <s v="Caterina Russo"/>
    <n v="462"/>
  </r>
  <r>
    <d v="2024-04-28T00:00:00"/>
    <n v="2024"/>
    <s v="2023-2024"/>
    <x v="0"/>
    <s v="Altona"/>
    <s v="Victoria"/>
    <x v="4"/>
    <n v="3018"/>
    <s v="Australia"/>
    <s v="Alistair Taylor"/>
    <x v="1"/>
    <s v="Iluka Langton"/>
    <n v="179"/>
  </r>
  <r>
    <d v="2025-06-22T00:00:00"/>
    <n v="2025"/>
    <s v="2024-2025"/>
    <x v="0"/>
    <s v="Mt Gambier"/>
    <s v="South Australia"/>
    <x v="6"/>
    <n v="5290"/>
    <s v="Australia"/>
    <s v="Marcus Zheng"/>
    <x v="3"/>
    <s v="Ibrahim Khalil"/>
    <n v="111"/>
  </r>
  <r>
    <d v="2025-01-14T00:00:00"/>
    <n v="2025"/>
    <s v="2024-2025"/>
    <x v="0"/>
    <s v="Werribee"/>
    <s v="Victoria"/>
    <x v="4"/>
    <n v="3030"/>
    <s v="Australia"/>
    <s v="Alistair Taylor"/>
    <x v="7"/>
    <s v="Selam Tesfaye"/>
    <n v="368"/>
  </r>
  <r>
    <d v="2024-12-06T00:00:00"/>
    <n v="2025"/>
    <s v="2024-2025"/>
    <x v="0"/>
    <s v="North Lakes"/>
    <s v="Queensland"/>
    <x v="3"/>
    <n v="4509"/>
    <s v="Australia"/>
    <s v="Kavindi Perera"/>
    <x v="7"/>
    <s v="Selam Tesfaye"/>
    <n v="464"/>
  </r>
  <r>
    <d v="2024-02-02T00:00:00"/>
    <n v="2024"/>
    <s v="2023-2024"/>
    <x v="0"/>
    <s v="Darwin"/>
    <s v="Northern Territory"/>
    <x v="7"/>
    <n v="800"/>
    <s v="Australia"/>
    <s v="Deepa Thapa"/>
    <x v="6"/>
    <s v="Lani To’o"/>
    <n v="513"/>
  </r>
  <r>
    <d v="2025-12-10T00:00:00"/>
    <n v="2026"/>
    <s v="2025-2026"/>
    <x v="0"/>
    <s v="Glenorchy"/>
    <s v="Tasmania"/>
    <x v="5"/>
    <n v="7010"/>
    <s v="Australia"/>
    <s v="Veer Malhotra"/>
    <x v="7"/>
    <s v="Selam Tesfaye"/>
    <n v="543"/>
  </r>
  <r>
    <d v="2024-04-30T00:00:00"/>
    <n v="2024"/>
    <s v="2023-2024"/>
    <x v="1"/>
    <s v="Frankston"/>
    <s v="Victoria"/>
    <x v="4"/>
    <n v="3199"/>
    <s v="Australia"/>
    <s v="Fatima Saleh"/>
    <x v="3"/>
    <s v="Ibrahim Khalil"/>
    <n v="654"/>
  </r>
  <r>
    <d v="2024-09-06T00:00:00"/>
    <n v="2025"/>
    <s v="2024-2025"/>
    <x v="0"/>
    <s v="Geraldton"/>
    <s v="Western Australia"/>
    <x v="0"/>
    <n v="6530"/>
    <s v="Australia"/>
    <s v="Isabella Ricci"/>
    <x v="5"/>
    <s v="Marco Lombardi"/>
    <n v="438"/>
  </r>
  <r>
    <d v="2024-03-23T00:00:00"/>
    <n v="2024"/>
    <s v="2023-2024"/>
    <x v="0"/>
    <s v="Ulladulla"/>
    <s v="New South Wales"/>
    <x v="1"/>
    <n v="2539"/>
    <s v="Australia"/>
    <s v="Anika Villanueva"/>
    <x v="1"/>
    <s v="Iluka Langton"/>
    <n v="648"/>
  </r>
  <r>
    <d v="2025-03-22T00:00:00"/>
    <n v="2025"/>
    <s v="2024-2025"/>
    <x v="0"/>
    <s v="Dandenong"/>
    <s v="Victoria"/>
    <x v="4"/>
    <n v="3175"/>
    <s v="Australia"/>
    <s v="Fatima Saleh"/>
    <x v="5"/>
    <s v="Marco Lombardi"/>
    <n v="672"/>
  </r>
  <r>
    <d v="2024-09-27T00:00:00"/>
    <n v="2025"/>
    <s v="2024-2025"/>
    <x v="0"/>
    <s v="Campbelltown"/>
    <s v="New South Wales"/>
    <x v="1"/>
    <n v="2560"/>
    <s v="Australia"/>
    <s v="Anika Villanueva"/>
    <x v="3"/>
    <s v="Ibrahim Khalil"/>
    <n v="483"/>
  </r>
  <r>
    <d v="2024-05-24T00:00:00"/>
    <n v="2024"/>
    <s v="2023-2024"/>
    <x v="0"/>
    <s v="Campbelltown"/>
    <s v="New South Wales"/>
    <x v="1"/>
    <n v="2560"/>
    <s v="Australia"/>
    <s v="Anika Villanueva"/>
    <x v="0"/>
    <s v="Caterina Russo"/>
    <n v="517"/>
  </r>
  <r>
    <d v="2024-02-09T00:00:00"/>
    <n v="2024"/>
    <s v="2023-2024"/>
    <x v="0"/>
    <s v="Cranbourne"/>
    <s v="Victoria"/>
    <x v="4"/>
    <n v="3977"/>
    <s v="Australia"/>
    <s v="Emre Yilmaz"/>
    <x v="4"/>
    <s v="Amara Okafor"/>
    <n v="64"/>
  </r>
  <r>
    <d v="2024-05-29T00:00:00"/>
    <n v="2024"/>
    <s v="2023-2024"/>
    <x v="0"/>
    <s v="Lismore"/>
    <s v="New South Wales"/>
    <x v="1"/>
    <n v="2480"/>
    <s v="Australia"/>
    <s v="Waru Saunders"/>
    <x v="3"/>
    <s v="Ibrahim Khalil"/>
    <n v="743"/>
  </r>
  <r>
    <d v="2025-08-13T00:00:00"/>
    <n v="2026"/>
    <s v="2025-2026"/>
    <x v="0"/>
    <s v="Croydon"/>
    <s v="Victoria"/>
    <x v="4"/>
    <n v="3136"/>
    <s v="Australia"/>
    <s v="Fatima Saleh"/>
    <x v="2"/>
    <s v="Zanele Mbeki"/>
    <n v="372"/>
  </r>
  <r>
    <d v="2024-10-11T00:00:00"/>
    <n v="2025"/>
    <s v="2024-2025"/>
    <x v="0"/>
    <s v="Croydon"/>
    <s v="Victoria"/>
    <x v="4"/>
    <n v="3136"/>
    <s v="Australia"/>
    <s v="Fatima Saleh"/>
    <x v="3"/>
    <s v="Ibrahim Khalil"/>
    <n v="404"/>
  </r>
  <r>
    <d v="2025-08-18T00:00:00"/>
    <n v="2026"/>
    <s v="2025-2026"/>
    <x v="0"/>
    <s v="Armidale"/>
    <s v="New South Wales"/>
    <x v="1"/>
    <n v="2350"/>
    <s v="Australia"/>
    <s v="Waru Saunders"/>
    <x v="6"/>
    <s v="Lani To’o"/>
    <n v="312"/>
  </r>
  <r>
    <d v="2024-10-08T00:00:00"/>
    <n v="2025"/>
    <s v="2024-2025"/>
    <x v="1"/>
    <s v="Inglewood"/>
    <s v="Western Australia"/>
    <x v="0"/>
    <n v="6052"/>
    <s v="Australia"/>
    <s v="Dragan Novak"/>
    <x v="0"/>
    <s v="Caterina Russo"/>
    <n v="84"/>
  </r>
  <r>
    <d v="2025-05-05T00:00:00"/>
    <n v="2025"/>
    <s v="2024-2025"/>
    <x v="1"/>
    <s v="Caloundra"/>
    <s v="Queensland"/>
    <x v="3"/>
    <n v="4551"/>
    <s v="Australia"/>
    <s v="Viliame Mata"/>
    <x v="8"/>
    <s v="Anastasia Vlahos"/>
    <n v="740"/>
  </r>
  <r>
    <d v="2024-01-11T00:00:00"/>
    <n v="2024"/>
    <s v="2023-2024"/>
    <x v="0"/>
    <s v="Esperance"/>
    <s v="Western Australia"/>
    <x v="0"/>
    <n v="6450"/>
    <s v="Australia"/>
    <s v="Isabella Ricci"/>
    <x v="5"/>
    <s v="Marco Lombardi"/>
    <n v="429"/>
  </r>
  <r>
    <d v="2024-11-01T00:00:00"/>
    <n v="2025"/>
    <s v="2024-2025"/>
    <x v="0"/>
    <s v="Wodonga"/>
    <s v="Victoria"/>
    <x v="4"/>
    <n v="3690"/>
    <s v="Australia"/>
    <s v="Emre Yilmaz"/>
    <x v="5"/>
    <s v="Marco Lombardi"/>
    <n v="626"/>
  </r>
  <r>
    <d v="2024-02-25T00:00:00"/>
    <n v="2024"/>
    <s v="2023-2024"/>
    <x v="0"/>
    <s v="Albany"/>
    <s v="Western Australia"/>
    <x v="0"/>
    <n v="6330"/>
    <s v="Australia"/>
    <s v="Phoebe Murphy"/>
    <x v="7"/>
    <s v="Selam Tesfaye"/>
    <n v="82"/>
  </r>
  <r>
    <d v="2024-06-30T00:00:00"/>
    <n v="2024"/>
    <s v="2023-2024"/>
    <x v="0"/>
    <s v="Albany"/>
    <s v="Western Australia"/>
    <x v="0"/>
    <n v="6330"/>
    <s v="Australia"/>
    <s v="Phoebe Murphy"/>
    <x v="1"/>
    <s v="Iluka Langton"/>
    <n v="350"/>
  </r>
  <r>
    <d v="2025-07-22T00:00:00"/>
    <n v="2026"/>
    <s v="2025-2026"/>
    <x v="0"/>
    <s v="Atherton"/>
    <s v="Queensland"/>
    <x v="3"/>
    <n v="4883"/>
    <s v="Australia"/>
    <s v="Tiffany Tan"/>
    <x v="1"/>
    <s v="Iluka Langton"/>
    <n v="732"/>
  </r>
  <r>
    <d v="2024-04-07T00:00:00"/>
    <n v="2024"/>
    <s v="2023-2024"/>
    <x v="1"/>
    <s v="Ballina"/>
    <s v="New South Wales"/>
    <x v="1"/>
    <n v="2478"/>
    <s v="Australia"/>
    <s v="Waru Saunders"/>
    <x v="4"/>
    <s v="Amara Okafor"/>
    <n v="596"/>
  </r>
  <r>
    <d v="2024-06-19T00:00:00"/>
    <n v="2024"/>
    <s v="2023-2024"/>
    <x v="0"/>
    <s v="Werribee"/>
    <s v="Victoria"/>
    <x v="4"/>
    <n v="3030"/>
    <s v="Australia"/>
    <s v="Alistair Taylor"/>
    <x v="3"/>
    <s v="Ibrahim Khalil"/>
    <n v="325"/>
  </r>
  <r>
    <d v="2024-06-09T00:00:00"/>
    <n v="2024"/>
    <s v="2023-2024"/>
    <x v="0"/>
    <s v="Gladstone"/>
    <s v="Queensland"/>
    <x v="3"/>
    <n v="4680"/>
    <s v="Australia"/>
    <s v="Harrison Quinn"/>
    <x v="3"/>
    <s v="Ibrahim Khalil"/>
    <n v="461"/>
  </r>
  <r>
    <d v="2025-01-01T00:00:00"/>
    <n v="2025"/>
    <s v="2024-2025"/>
    <x v="1"/>
    <s v="Inglewood"/>
    <s v="Western Australia"/>
    <x v="0"/>
    <n v="6052"/>
    <s v="Australia"/>
    <s v="Dragan Novak"/>
    <x v="7"/>
    <s v="Selam Tesfaye"/>
    <n v="547"/>
  </r>
  <r>
    <d v="2024-09-14T00:00:00"/>
    <n v="2025"/>
    <s v="2024-2025"/>
    <x v="0"/>
    <s v="Caloundra"/>
    <s v="Queensland"/>
    <x v="3"/>
    <n v="4551"/>
    <s v="Australia"/>
    <s v="Viliame Mata"/>
    <x v="1"/>
    <s v="Iluka Langton"/>
    <n v="787"/>
  </r>
  <r>
    <d v="2025-01-13T00:00:00"/>
    <n v="2025"/>
    <s v="2024-2025"/>
    <x v="0"/>
    <s v="Alice Springs"/>
    <s v="Northern Territory"/>
    <x v="7"/>
    <n v="870"/>
    <s v="Australia"/>
    <s v="Deepa Thapa"/>
    <x v="7"/>
    <s v="Selam Tesfaye"/>
    <n v="513"/>
  </r>
  <r>
    <d v="2025-04-15T00:00:00"/>
    <n v="2025"/>
    <s v="2024-2025"/>
    <x v="0"/>
    <s v="Frankston"/>
    <s v="Victoria"/>
    <x v="4"/>
    <n v="3199"/>
    <s v="Australia"/>
    <s v="Fatima Saleh"/>
    <x v="2"/>
    <s v="Zanele Mbeki"/>
    <n v="536"/>
  </r>
  <r>
    <d v="2025-11-27T00:00:00"/>
    <n v="2026"/>
    <s v="2025-2026"/>
    <x v="0"/>
    <s v="Claremont"/>
    <s v="Western Australia"/>
    <x v="0"/>
    <n v="6010"/>
    <s v="Australia"/>
    <s v="Dragan Novak"/>
    <x v="4"/>
    <s v="Amara Okafor"/>
    <n v="766"/>
  </r>
  <r>
    <d v="2024-01-02T00:00:00"/>
    <n v="2024"/>
    <s v="2023-2024"/>
    <x v="0"/>
    <s v="Woodville"/>
    <s v="South Australia"/>
    <x v="6"/>
    <n v="5011"/>
    <s v="Australia"/>
    <s v="Mustafa Ali"/>
    <x v="3"/>
    <s v="Ibrahim Khalil"/>
    <n v="639"/>
  </r>
  <r>
    <d v="2024-05-02T00:00:00"/>
    <n v="2024"/>
    <s v="2023-2024"/>
    <x v="0"/>
    <s v="Burleigh Waters"/>
    <s v="Queensland"/>
    <x v="3"/>
    <n v="4220"/>
    <s v="Australia"/>
    <s v="Kavindi Perera"/>
    <x v="6"/>
    <s v="Lani To’o"/>
    <n v="534"/>
  </r>
  <r>
    <d v="2024-09-11T00:00:00"/>
    <n v="2025"/>
    <s v="2024-2025"/>
    <x v="0"/>
    <s v="Dubbo"/>
    <s v="New South Wales"/>
    <x v="1"/>
    <n v="2830"/>
    <s v="Australia"/>
    <s v="Jedda Kramer"/>
    <x v="9"/>
    <s v="Emmanuel Tutu"/>
    <n v="555"/>
  </r>
  <r>
    <d v="2024-07-22T00:00:00"/>
    <n v="2025"/>
    <s v="2024-2025"/>
    <x v="0"/>
    <s v="Chatswood"/>
    <s v="New South Wales"/>
    <x v="1"/>
    <n v="2067"/>
    <s v="Australia"/>
    <s v="Moana Tui"/>
    <x v="8"/>
    <s v="Anastasia Vlahos"/>
    <n v="463"/>
  </r>
  <r>
    <d v="2025-06-08T00:00:00"/>
    <n v="2025"/>
    <s v="2024-2025"/>
    <x v="0"/>
    <s v="Wodonga"/>
    <s v="Victoria"/>
    <x v="4"/>
    <n v="3690"/>
    <s v="Australia"/>
    <s v="Emre Yilmaz"/>
    <x v="0"/>
    <s v="Caterina Russo"/>
    <n v="716"/>
  </r>
  <r>
    <d v="2024-11-28T00:00:00"/>
    <n v="2025"/>
    <s v="2024-2025"/>
    <x v="1"/>
    <s v="Harrisdale"/>
    <s v="Western Australia"/>
    <x v="0"/>
    <n v="6112"/>
    <s v="Australia"/>
    <s v="Phoebe Murphy"/>
    <x v="6"/>
    <s v="Lani To’o"/>
    <n v="159"/>
  </r>
  <r>
    <d v="2024-01-26T00:00:00"/>
    <n v="2024"/>
    <s v="2023-2024"/>
    <x v="0"/>
    <s v="Mildura"/>
    <s v="Victoria"/>
    <x v="4"/>
    <n v="3500"/>
    <s v="Australia"/>
    <s v="Lucas Le"/>
    <x v="2"/>
    <s v="Zanele Mbeki"/>
    <n v="629"/>
  </r>
  <r>
    <d v="2025-04-03T00:00:00"/>
    <n v="2025"/>
    <s v="2024-2025"/>
    <x v="1"/>
    <s v="Noosaville"/>
    <s v="Queensland"/>
    <x v="3"/>
    <n v="4566"/>
    <s v="Australia"/>
    <s v="Viliame Mata"/>
    <x v="6"/>
    <s v="Lani To’o"/>
    <n v="113"/>
  </r>
  <r>
    <d v="2025-11-02T00:00:00"/>
    <n v="2026"/>
    <s v="2025-2026"/>
    <x v="1"/>
    <s v="Randwick"/>
    <s v="New South Wales"/>
    <x v="1"/>
    <n v="2031"/>
    <s v="Australia"/>
    <s v="Moana Tui"/>
    <x v="6"/>
    <s v="Lani To’o"/>
    <n v="771"/>
  </r>
  <r>
    <d v="2024-11-26T00:00:00"/>
    <n v="2025"/>
    <s v="2024-2025"/>
    <x v="0"/>
    <s v="Alexandria"/>
    <s v="New South Wales"/>
    <x v="1"/>
    <n v="2015"/>
    <s v="Australia"/>
    <s v="Moana Tui"/>
    <x v="5"/>
    <s v="Marco Lombardi"/>
    <n v="457"/>
  </r>
  <r>
    <d v="2024-10-02T00:00:00"/>
    <n v="2025"/>
    <s v="2024-2025"/>
    <x v="0"/>
    <s v="Collingwood"/>
    <s v="Victoria"/>
    <x v="4"/>
    <n v="3066"/>
    <s v="Australia"/>
    <s v="Alistair Taylor"/>
    <x v="7"/>
    <s v="Selam Tesfaye"/>
    <n v="336"/>
  </r>
  <r>
    <d v="2024-07-05T00:00:00"/>
    <n v="2025"/>
    <s v="2024-2025"/>
    <x v="0"/>
    <s v="Gympie"/>
    <s v="Queensland"/>
    <x v="3"/>
    <n v="4570"/>
    <s v="Australia"/>
    <s v="Viliame Mata"/>
    <x v="5"/>
    <s v="Marco Lombardi"/>
    <n v="225"/>
  </r>
  <r>
    <d v="2025-03-04T00:00:00"/>
    <n v="2025"/>
    <s v="2024-2025"/>
    <x v="0"/>
    <s v="Hastings"/>
    <s v="Victoria"/>
    <x v="4"/>
    <n v="3915"/>
    <s v="Australia"/>
    <s v="Emre Yilmaz"/>
    <x v="4"/>
    <s v="Amara Okafor"/>
    <n v="263"/>
  </r>
  <r>
    <d v="2024-07-02T00:00:00"/>
    <n v="2025"/>
    <s v="2024-2025"/>
    <x v="0"/>
    <s v="Lidcombe"/>
    <s v="New South Wales"/>
    <x v="1"/>
    <n v="2141"/>
    <s v="Australia"/>
    <s v="Clementine Walsh"/>
    <x v="6"/>
    <s v="Lani To’o"/>
    <n v="147"/>
  </r>
  <r>
    <d v="2025-04-19T00:00:00"/>
    <n v="2025"/>
    <s v="2024-2025"/>
    <x v="0"/>
    <s v="Fyshwick"/>
    <s v="Australian Capital Territory"/>
    <x v="2"/>
    <n v="2609"/>
    <s v="Australia"/>
    <s v="Anika Villanueva"/>
    <x v="5"/>
    <s v="Marco Lombardi"/>
    <n v="33"/>
  </r>
  <r>
    <d v="2024-02-06T00:00:00"/>
    <n v="2024"/>
    <s v="2023-2024"/>
    <x v="0"/>
    <s v="Port Lincoln"/>
    <s v="South Australia"/>
    <x v="6"/>
    <n v="5607"/>
    <s v="Australia"/>
    <s v="Marcus Zheng"/>
    <x v="4"/>
    <s v="Amara Okafor"/>
    <n v="299"/>
  </r>
  <r>
    <d v="2024-10-29T00:00:00"/>
    <n v="2025"/>
    <s v="2024-2025"/>
    <x v="0"/>
    <s v="Burleigh Waters"/>
    <s v="Queensland"/>
    <x v="3"/>
    <n v="4220"/>
    <s v="Australia"/>
    <s v="Kavindi Perera"/>
    <x v="2"/>
    <s v="Zanele Mbeki"/>
    <n v="694"/>
  </r>
  <r>
    <d v="2024-10-18T00:00:00"/>
    <n v="2025"/>
    <s v="2024-2025"/>
    <x v="1"/>
    <s v="Gladstone"/>
    <s v="Queensland"/>
    <x v="3"/>
    <n v="4680"/>
    <s v="Australia"/>
    <s v="Harrison Quinn"/>
    <x v="0"/>
    <s v="Caterina Russo"/>
    <n v="398"/>
  </r>
  <r>
    <d v="2025-03-05T00:00:00"/>
    <n v="2025"/>
    <s v="2024-2025"/>
    <x v="1"/>
    <s v="Mt Isa"/>
    <s v="Queensland"/>
    <x v="3"/>
    <n v="4825"/>
    <s v="Australia"/>
    <s v="Tiffany Tan"/>
    <x v="0"/>
    <s v="Caterina Russo"/>
    <n v="334"/>
  </r>
  <r>
    <d v="2024-10-15T00:00:00"/>
    <n v="2025"/>
    <s v="2024-2025"/>
    <x v="0"/>
    <s v="Thornleigh"/>
    <s v="New South Wales"/>
    <x v="1"/>
    <n v="2120"/>
    <s v="Australia"/>
    <s v="Clementine Walsh"/>
    <x v="0"/>
    <s v="Caterina Russo"/>
    <n v="260"/>
  </r>
  <r>
    <d v="2024-03-17T00:00:00"/>
    <n v="2024"/>
    <s v="2023-2024"/>
    <x v="0"/>
    <s v="Belconnen"/>
    <s v="Australian Capital Territory"/>
    <x v="2"/>
    <n v="2617"/>
    <s v="Australia"/>
    <s v="Anika Villanueva"/>
    <x v="4"/>
    <s v="Amara Okafor"/>
    <n v="774"/>
  </r>
  <r>
    <d v="2024-01-18T00:00:00"/>
    <n v="2024"/>
    <s v="2023-2024"/>
    <x v="1"/>
    <s v="Balcatta"/>
    <s v="Western Australia"/>
    <x v="0"/>
    <n v="6021"/>
    <s v="Australia"/>
    <s v="Dragan Novak"/>
    <x v="3"/>
    <s v="Ibrahim Khalil"/>
    <n v="586"/>
  </r>
  <r>
    <d v="2024-03-16T00:00:00"/>
    <n v="2024"/>
    <s v="2023-2024"/>
    <x v="0"/>
    <s v="Prospect"/>
    <s v="South Australia"/>
    <x v="6"/>
    <n v="5082"/>
    <s v="Australia"/>
    <s v="Mustafa Ali"/>
    <x v="5"/>
    <s v="Marco Lombardi"/>
    <n v="733"/>
  </r>
  <r>
    <d v="2024-02-01T00:00:00"/>
    <n v="2024"/>
    <s v="2023-2024"/>
    <x v="0"/>
    <s v="Ashfield"/>
    <s v="New South Wales"/>
    <x v="1"/>
    <n v="2131"/>
    <s v="Australia"/>
    <s v="Clementine Walsh"/>
    <x v="3"/>
    <s v="Ibrahim Khalil"/>
    <n v="371"/>
  </r>
  <r>
    <d v="2024-10-04T00:00:00"/>
    <n v="2025"/>
    <s v="2024-2025"/>
    <x v="0"/>
    <s v="Mt Isa"/>
    <s v="Queensland"/>
    <x v="3"/>
    <n v="4825"/>
    <s v="Australia"/>
    <s v="Tiffany Tan"/>
    <x v="3"/>
    <s v="Ibrahim Khalil"/>
    <n v="263"/>
  </r>
  <r>
    <d v="2025-09-22T00:00:00"/>
    <n v="2026"/>
    <s v="2025-2026"/>
    <x v="0"/>
    <s v="Shepparton"/>
    <s v="Victoria"/>
    <x v="4"/>
    <n v="3630"/>
    <s v="Australia"/>
    <s v="Emre Yilmaz"/>
    <x v="9"/>
    <s v="Emmanuel Tutu"/>
    <n v="230"/>
  </r>
  <r>
    <d v="2024-05-15T00:00:00"/>
    <n v="2024"/>
    <s v="2023-2024"/>
    <x v="0"/>
    <s v="Woodville"/>
    <s v="South Australia"/>
    <x v="6"/>
    <n v="5011"/>
    <s v="Australia"/>
    <s v="Mustafa Ali"/>
    <x v="3"/>
    <s v="Ibrahim Khalil"/>
    <n v="621"/>
  </r>
  <r>
    <d v="2025-02-28T00:00:00"/>
    <n v="2025"/>
    <s v="2024-2025"/>
    <x v="0"/>
    <s v="Darwin"/>
    <s v="Northern Territory"/>
    <x v="7"/>
    <n v="800"/>
    <s v="Australia"/>
    <s v="Deepa Thapa"/>
    <x v="1"/>
    <s v="Iluka Langton"/>
    <n v="620"/>
  </r>
  <r>
    <d v="2024-05-08T00:00:00"/>
    <n v="2024"/>
    <s v="2023-2024"/>
    <x v="0"/>
    <s v="Prospect"/>
    <s v="South Australia"/>
    <x v="6"/>
    <n v="5082"/>
    <s v="Australia"/>
    <s v="Mustafa Ali"/>
    <x v="7"/>
    <s v="Selam Tesfaye"/>
    <n v="516"/>
  </r>
  <r>
    <d v="2024-12-19T00:00:00"/>
    <n v="2025"/>
    <s v="2024-2025"/>
    <x v="0"/>
    <s v="Hervey Bay"/>
    <s v="Queensland"/>
    <x v="3"/>
    <n v="4655"/>
    <s v="Australia"/>
    <s v="Harrison Quinn"/>
    <x v="3"/>
    <s v="Ibrahim Khalil"/>
    <n v="117"/>
  </r>
  <r>
    <d v="2025-02-21T00:00:00"/>
    <n v="2025"/>
    <s v="2024-2025"/>
    <x v="0"/>
    <s v="Launceston"/>
    <s v="Tasmania"/>
    <x v="5"/>
    <n v="7250"/>
    <s v="Australia"/>
    <s v="Veer Malhotra"/>
    <x v="3"/>
    <s v="Ibrahim Khalil"/>
    <n v="737"/>
  </r>
  <r>
    <d v="2025-09-22T00:00:00"/>
    <n v="2026"/>
    <s v="2025-2026"/>
    <x v="1"/>
    <s v="Epping"/>
    <s v="Victoria"/>
    <x v="4"/>
    <n v="3076"/>
    <s v="Australia"/>
    <s v="Alistair Taylor"/>
    <x v="4"/>
    <s v="Amara Okafor"/>
    <n v="691"/>
  </r>
  <r>
    <d v="2025-05-09T00:00:00"/>
    <n v="2025"/>
    <s v="2024-2025"/>
    <x v="0"/>
    <s v="Alexandria"/>
    <s v="New South Wales"/>
    <x v="1"/>
    <n v="2015"/>
    <s v="Australia"/>
    <s v="Moana Tui"/>
    <x v="4"/>
    <s v="Amara Okafor"/>
    <n v="681"/>
  </r>
  <r>
    <d v="2025-05-31T00:00:00"/>
    <n v="2025"/>
    <s v="2024-2025"/>
    <x v="1"/>
    <s v="Yeppoon"/>
    <s v="Queensland"/>
    <x v="3"/>
    <n v="4703"/>
    <s v="Australia"/>
    <s v="Harrison Quinn"/>
    <x v="2"/>
    <s v="Zanele Mbeki"/>
    <n v="67"/>
  </r>
  <r>
    <d v="2024-03-24T00:00:00"/>
    <n v="2024"/>
    <s v="2023-2024"/>
    <x v="1"/>
    <s v="Ballina"/>
    <s v="New South Wales"/>
    <x v="1"/>
    <n v="2478"/>
    <s v="Australia"/>
    <s v="Waru Saunders"/>
    <x v="0"/>
    <s v="Caterina Russo"/>
    <n v="494"/>
  </r>
  <r>
    <d v="2024-12-21T00:00:00"/>
    <n v="2025"/>
    <s v="2024-2025"/>
    <x v="0"/>
    <s v="Ipswich"/>
    <s v="Queensland"/>
    <x v="3"/>
    <n v="4305"/>
    <s v="Australia"/>
    <s v="Kavindi Perera"/>
    <x v="5"/>
    <s v="Marco Lombardi"/>
    <n v="531"/>
  </r>
  <r>
    <d v="2024-06-07T00:00:00"/>
    <n v="2024"/>
    <s v="2023-2024"/>
    <x v="0"/>
    <s v="Atherton"/>
    <s v="Queensland"/>
    <x v="3"/>
    <n v="4883"/>
    <s v="Australia"/>
    <s v="Tiffany Tan"/>
    <x v="4"/>
    <s v="Amara Okafor"/>
    <n v="139"/>
  </r>
  <r>
    <d v="2025-07-29T00:00:00"/>
    <n v="2026"/>
    <s v="2025-2026"/>
    <x v="1"/>
    <s v="Lismore"/>
    <s v="New South Wales"/>
    <x v="1"/>
    <n v="2480"/>
    <s v="Australia"/>
    <s v="Waru Saunders"/>
    <x v="8"/>
    <s v="Anastasia Vlahos"/>
    <n v="587"/>
  </r>
  <r>
    <d v="2025-06-28T00:00:00"/>
    <n v="2025"/>
    <s v="2024-2025"/>
    <x v="0"/>
    <s v="Epsom"/>
    <s v="Victoria"/>
    <x v="4"/>
    <n v="3551"/>
    <s v="Australia"/>
    <s v="Lucas Le"/>
    <x v="1"/>
    <s v="Iluka Langton"/>
    <n v="659"/>
  </r>
  <r>
    <d v="2024-03-23T00:00:00"/>
    <n v="2024"/>
    <s v="2023-2024"/>
    <x v="1"/>
    <s v="Mackay"/>
    <s v="Queensland"/>
    <x v="3"/>
    <n v="4740"/>
    <s v="Australia"/>
    <s v="Harrison Quinn"/>
    <x v="7"/>
    <s v="Selam Tesfaye"/>
    <n v="100"/>
  </r>
  <r>
    <d v="2025-12-10T00:00:00"/>
    <n v="2026"/>
    <s v="2025-2026"/>
    <x v="0"/>
    <s v="Orange"/>
    <s v="New South Wales"/>
    <x v="1"/>
    <n v="2800"/>
    <s v="Australia"/>
    <s v="Jedda Kramer"/>
    <x v="3"/>
    <s v="Ibrahim Khalil"/>
    <n v="44"/>
  </r>
  <r>
    <d v="2025-05-08T00:00:00"/>
    <n v="2025"/>
    <s v="2024-2025"/>
    <x v="0"/>
    <s v="Port Lincoln"/>
    <s v="South Australia"/>
    <x v="6"/>
    <n v="5607"/>
    <s v="Australia"/>
    <s v="Marcus Zheng"/>
    <x v="3"/>
    <s v="Ibrahim Khalil"/>
    <n v="406"/>
  </r>
  <r>
    <d v="2025-08-06T00:00:00"/>
    <n v="2026"/>
    <s v="2025-2026"/>
    <x v="0"/>
    <s v="Fyshwick"/>
    <s v="Australian Capital Territory"/>
    <x v="2"/>
    <n v="2609"/>
    <s v="Australia"/>
    <s v="Anika Villanueva"/>
    <x v="7"/>
    <s v="Selam Tesfaye"/>
    <n v="696"/>
  </r>
  <r>
    <d v="2025-11-18T00:00:00"/>
    <n v="2026"/>
    <s v="2025-2026"/>
    <x v="1"/>
    <s v="Cairns"/>
    <s v="Queensland"/>
    <x v="3"/>
    <n v="4870"/>
    <s v="Australia"/>
    <s v="Tiffany Tan"/>
    <x v="3"/>
    <s v="Ibrahim Khalil"/>
    <n v="42"/>
  </r>
  <r>
    <d v="2024-09-10T00:00:00"/>
    <n v="2025"/>
    <s v="2024-2025"/>
    <x v="1"/>
    <s v="Chadstone"/>
    <s v="Victoria"/>
    <x v="4"/>
    <n v="3148"/>
    <s v="Australia"/>
    <s v="Fatima Saleh"/>
    <x v="0"/>
    <s v="Caterina Russo"/>
    <n v="781"/>
  </r>
  <r>
    <d v="2024-03-05T00:00:00"/>
    <n v="2024"/>
    <s v="2023-2024"/>
    <x v="0"/>
    <s v="Alexandria"/>
    <s v="New South Wales"/>
    <x v="1"/>
    <n v="2015"/>
    <s v="Australia"/>
    <s v="Moana Tui"/>
    <x v="9"/>
    <s v="Emmanuel Tutu"/>
    <n v="306"/>
  </r>
  <r>
    <d v="2024-04-17T00:00:00"/>
    <n v="2024"/>
    <s v="2023-2024"/>
    <x v="1"/>
    <s v="Mascot"/>
    <s v="New South Wales"/>
    <x v="1"/>
    <n v="2020"/>
    <s v="Australia"/>
    <s v="Moana Tui"/>
    <x v="5"/>
    <s v="Marco Lombardi"/>
    <n v="41"/>
  </r>
  <r>
    <d v="2025-08-19T00:00:00"/>
    <n v="2026"/>
    <s v="2025-2026"/>
    <x v="1"/>
    <s v="Mornington"/>
    <s v="Victoria"/>
    <x v="4"/>
    <n v="3931"/>
    <s v="Australia"/>
    <s v="Emre Yilmaz"/>
    <x v="4"/>
    <s v="Amara Okafor"/>
    <n v="466"/>
  </r>
  <r>
    <d v="2025-11-26T00:00:00"/>
    <n v="2026"/>
    <s v="2025-2026"/>
    <x v="0"/>
    <s v="North Lakes"/>
    <s v="Queensland"/>
    <x v="3"/>
    <n v="4509"/>
    <s v="Australia"/>
    <s v="Kavindi Perera"/>
    <x v="5"/>
    <s v="Marco Lombardi"/>
    <n v="439"/>
  </r>
  <r>
    <d v="2024-02-05T00:00:00"/>
    <n v="2024"/>
    <s v="2023-2024"/>
    <x v="0"/>
    <s v="Ipswich"/>
    <s v="Queensland"/>
    <x v="3"/>
    <n v="4305"/>
    <s v="Australia"/>
    <s v="Kavindi Perera"/>
    <x v="6"/>
    <s v="Lani To’o"/>
    <n v="481"/>
  </r>
  <r>
    <d v="2025-12-17T00:00:00"/>
    <n v="2026"/>
    <s v="2025-2026"/>
    <x v="0"/>
    <s v="Wodonga"/>
    <s v="Victoria"/>
    <x v="4"/>
    <n v="3690"/>
    <s v="Australia"/>
    <s v="Emre Yilmaz"/>
    <x v="5"/>
    <s v="Marco Lombardi"/>
    <n v="628"/>
  </r>
  <r>
    <d v="2024-07-16T00:00:00"/>
    <n v="2025"/>
    <s v="2024-2025"/>
    <x v="1"/>
    <s v="Mt Gambier"/>
    <s v="South Australia"/>
    <x v="6"/>
    <n v="5290"/>
    <s v="Australia"/>
    <s v="Marcus Zheng"/>
    <x v="7"/>
    <s v="Selam Tesfaye"/>
    <n v="325"/>
  </r>
  <r>
    <d v="2025-09-19T00:00:00"/>
    <n v="2026"/>
    <s v="2025-2026"/>
    <x v="0"/>
    <s v="Hastings"/>
    <s v="Victoria"/>
    <x v="4"/>
    <n v="3915"/>
    <s v="Australia"/>
    <s v="Emre Yilmaz"/>
    <x v="4"/>
    <s v="Amara Okafor"/>
    <n v="51"/>
  </r>
  <r>
    <d v="2025-10-18T00:00:00"/>
    <n v="2026"/>
    <s v="2025-2026"/>
    <x v="0"/>
    <s v="Castle Hill"/>
    <s v="New South Wales"/>
    <x v="1"/>
    <n v="2154"/>
    <s v="Australia"/>
    <s v="Clementine Walsh"/>
    <x v="5"/>
    <s v="Marco Lombardi"/>
    <n v="737"/>
  </r>
  <r>
    <d v="2024-07-26T00:00:00"/>
    <n v="2025"/>
    <s v="2024-2025"/>
    <x v="0"/>
    <s v="Orange"/>
    <s v="New South Wales"/>
    <x v="1"/>
    <n v="2800"/>
    <s v="Australia"/>
    <s v="Jedda Kramer"/>
    <x v="3"/>
    <s v="Ibrahim Khalil"/>
    <n v="382"/>
  </r>
  <r>
    <d v="2024-01-25T00:00:00"/>
    <n v="2024"/>
    <s v="2023-2024"/>
    <x v="0"/>
    <s v="Ballarat"/>
    <s v="Victoria"/>
    <x v="4"/>
    <n v="3353"/>
    <s v="Australia"/>
    <s v="Lucas Le"/>
    <x v="7"/>
    <s v="Selam Tesfaye"/>
    <n v="246"/>
  </r>
  <r>
    <d v="2025-10-19T00:00:00"/>
    <n v="2026"/>
    <s v="2025-2026"/>
    <x v="0"/>
    <s v="Altona"/>
    <s v="Victoria"/>
    <x v="4"/>
    <n v="3018"/>
    <s v="Australia"/>
    <s v="Alistair Taylor"/>
    <x v="7"/>
    <s v="Selam Tesfaye"/>
    <n v="607"/>
  </r>
  <r>
    <d v="2025-09-19T00:00:00"/>
    <n v="2026"/>
    <s v="2025-2026"/>
    <x v="1"/>
    <s v="Maroochydore"/>
    <s v="Queensland"/>
    <x v="3"/>
    <n v="4558"/>
    <s v="Australia"/>
    <s v="Viliame Mata"/>
    <x v="5"/>
    <s v="Marco Lombardi"/>
    <n v="796"/>
  </r>
  <r>
    <d v="2024-01-22T00:00:00"/>
    <n v="2024"/>
    <s v="2023-2024"/>
    <x v="0"/>
    <s v="Wodonga"/>
    <s v="Victoria"/>
    <x v="4"/>
    <n v="3690"/>
    <s v="Australia"/>
    <s v="Emre Yilmaz"/>
    <x v="2"/>
    <s v="Zanele Mbeki"/>
    <n v="312"/>
  </r>
  <r>
    <d v="2024-06-09T00:00:00"/>
    <n v="2024"/>
    <s v="2023-2024"/>
    <x v="1"/>
    <s v="Berri"/>
    <s v="South Australia"/>
    <x v="6"/>
    <n v="5343"/>
    <s v="Australia"/>
    <s v="Marcus Zheng"/>
    <x v="2"/>
    <s v="Zanele Mbeki"/>
    <n v="608"/>
  </r>
  <r>
    <d v="2024-04-25T00:00:00"/>
    <n v="2024"/>
    <s v="2023-2024"/>
    <x v="0"/>
    <s v="Airlie Beach"/>
    <s v="Queensland"/>
    <x v="3"/>
    <n v="4802"/>
    <s v="Australia"/>
    <s v="Tiffany Tan"/>
    <x v="7"/>
    <s v="Selam Tesfaye"/>
    <n v="723"/>
  </r>
  <r>
    <d v="2025-05-02T00:00:00"/>
    <n v="2025"/>
    <s v="2024-2025"/>
    <x v="0"/>
    <s v="Belconnen"/>
    <s v="Australian Capital Territory"/>
    <x v="2"/>
    <n v="2617"/>
    <s v="Australia"/>
    <s v="Anika Villanueva"/>
    <x v="6"/>
    <s v="Lani To’o"/>
    <n v="192"/>
  </r>
  <r>
    <d v="2024-07-09T00:00:00"/>
    <n v="2025"/>
    <s v="2024-2025"/>
    <x v="0"/>
    <s v="Frankston"/>
    <s v="Victoria"/>
    <x v="4"/>
    <n v="3199"/>
    <s v="Australia"/>
    <s v="Fatima Saleh"/>
    <x v="2"/>
    <s v="Zanele Mbeki"/>
    <n v="251"/>
  </r>
  <r>
    <d v="2024-02-19T00:00:00"/>
    <n v="2024"/>
    <s v="2023-2024"/>
    <x v="0"/>
    <s v="Prospect"/>
    <s v="South Australia"/>
    <x v="6"/>
    <n v="5082"/>
    <s v="Australia"/>
    <s v="Mustafa Ali"/>
    <x v="2"/>
    <s v="Zanele Mbeki"/>
    <n v="132"/>
  </r>
  <r>
    <d v="2025-04-25T00:00:00"/>
    <n v="2025"/>
    <s v="2024-2025"/>
    <x v="0"/>
    <s v="Alice Springs"/>
    <s v="Northern Territory"/>
    <x v="7"/>
    <n v="870"/>
    <s v="Australia"/>
    <s v="Deepa Thapa"/>
    <x v="0"/>
    <s v="Caterina Russo"/>
    <n v="224"/>
  </r>
  <r>
    <d v="2024-04-16T00:00:00"/>
    <n v="2024"/>
    <s v="2023-2024"/>
    <x v="0"/>
    <s v="Lidcombe"/>
    <s v="New South Wales"/>
    <x v="1"/>
    <n v="2141"/>
    <s v="Australia"/>
    <s v="Clementine Walsh"/>
    <x v="0"/>
    <s v="Caterina Russo"/>
    <n v="317"/>
  </r>
  <r>
    <d v="2025-11-16T00:00:00"/>
    <n v="2026"/>
    <s v="2025-2026"/>
    <x v="1"/>
    <s v="Lidcombe"/>
    <s v="New South Wales"/>
    <x v="1"/>
    <n v="2141"/>
    <s v="Australia"/>
    <s v="Clementine Walsh"/>
    <x v="4"/>
    <s v="Amara Okafor"/>
    <n v="446"/>
  </r>
  <r>
    <d v="2024-03-14T00:00:00"/>
    <n v="2024"/>
    <s v="2023-2024"/>
    <x v="1"/>
    <s v="Ringwood"/>
    <s v="Victoria"/>
    <x v="4"/>
    <n v="3134"/>
    <s v="Australia"/>
    <s v="Fatima Saleh"/>
    <x v="0"/>
    <s v="Caterina Russo"/>
    <n v="726"/>
  </r>
  <r>
    <d v="2025-08-03T00:00:00"/>
    <n v="2026"/>
    <s v="2025-2026"/>
    <x v="0"/>
    <s v="Rockhampton"/>
    <s v="Queensland"/>
    <x v="3"/>
    <n v="4700"/>
    <s v="Australia"/>
    <s v="Harrison Quinn"/>
    <x v="0"/>
    <s v="Caterina Russo"/>
    <n v="315"/>
  </r>
  <r>
    <d v="2024-07-27T00:00:00"/>
    <n v="2025"/>
    <s v="2024-2025"/>
    <x v="0"/>
    <s v="Rosny Park"/>
    <s v="Tasmania"/>
    <x v="5"/>
    <n v="7018"/>
    <s v="Australia"/>
    <s v="Veer Malhotra"/>
    <x v="0"/>
    <s v="Caterina Russo"/>
    <n v="753"/>
  </r>
  <r>
    <d v="2025-05-14T00:00:00"/>
    <n v="2025"/>
    <s v="2024-2025"/>
    <x v="0"/>
    <s v="Rydalmere"/>
    <s v="New South Wales"/>
    <x v="1"/>
    <n v="2116"/>
    <s v="Australia"/>
    <s v="Clementine Walsh"/>
    <x v="0"/>
    <s v="Caterina Russo"/>
    <n v="196"/>
  </r>
  <r>
    <d v="2025-12-08T00:00:00"/>
    <n v="2026"/>
    <s v="2025-2026"/>
    <x v="0"/>
    <s v="Orange"/>
    <s v="New South Wales"/>
    <x v="1"/>
    <n v="2800"/>
    <s v="Australia"/>
    <s v="Jedda Kramer"/>
    <x v="0"/>
    <s v="Caterina Russo"/>
    <n v="136"/>
  </r>
  <r>
    <d v="2025-01-22T00:00:00"/>
    <n v="2025"/>
    <s v="2024-2025"/>
    <x v="0"/>
    <s v="Rydalmere"/>
    <s v="New South Wales"/>
    <x v="1"/>
    <n v="2116"/>
    <s v="Australia"/>
    <s v="Clementine Walsh"/>
    <x v="2"/>
    <s v="Zanele Mbeki"/>
    <n v="295"/>
  </r>
  <r>
    <d v="2024-08-05T00:00:00"/>
    <n v="2025"/>
    <s v="2024-2025"/>
    <x v="1"/>
    <s v="Mindarie"/>
    <s v="Western Australia"/>
    <x v="0"/>
    <n v="6030"/>
    <s v="Australia"/>
    <s v="Dragan Novak"/>
    <x v="7"/>
    <s v="Selam Tesfaye"/>
    <n v="430"/>
  </r>
  <r>
    <d v="2024-05-03T00:00:00"/>
    <n v="2024"/>
    <s v="2023-2024"/>
    <x v="1"/>
    <s v="Castle Hill"/>
    <s v="New South Wales"/>
    <x v="1"/>
    <n v="2154"/>
    <s v="Australia"/>
    <s v="Clementine Walsh"/>
    <x v="0"/>
    <s v="Caterina Russo"/>
    <n v="385"/>
  </r>
  <r>
    <d v="2024-03-27T00:00:00"/>
    <n v="2024"/>
    <s v="2023-2024"/>
    <x v="1"/>
    <s v="Nowra"/>
    <s v="New South Wales"/>
    <x v="1"/>
    <n v="2541"/>
    <s v="Australia"/>
    <s v="Anika Villanueva"/>
    <x v="1"/>
    <s v="Iluka Langton"/>
    <n v="55"/>
  </r>
  <r>
    <d v="2024-10-17T00:00:00"/>
    <n v="2025"/>
    <s v="2024-2025"/>
    <x v="0"/>
    <s v="Ulladulla"/>
    <s v="New South Wales"/>
    <x v="1"/>
    <n v="2539"/>
    <s v="Australia"/>
    <s v="Anika Villanueva"/>
    <x v="7"/>
    <s v="Selam Tesfaye"/>
    <n v="257"/>
  </r>
  <r>
    <d v="2025-11-17T00:00:00"/>
    <n v="2026"/>
    <s v="2025-2026"/>
    <x v="0"/>
    <s v="Underwood"/>
    <s v="Queensland"/>
    <x v="3"/>
    <n v="4119"/>
    <s v="Australia"/>
    <s v="Giannis Katsaros"/>
    <x v="1"/>
    <s v="Iluka Langton"/>
    <n v="641"/>
  </r>
  <r>
    <d v="2024-11-17T00:00:00"/>
    <n v="2025"/>
    <s v="2024-2025"/>
    <x v="1"/>
    <s v="Chadstone"/>
    <s v="Victoria"/>
    <x v="4"/>
    <n v="3148"/>
    <s v="Australia"/>
    <s v="Fatima Saleh"/>
    <x v="7"/>
    <s v="Selam Tesfaye"/>
    <n v="672"/>
  </r>
  <r>
    <d v="2025-12-09T00:00:00"/>
    <n v="2026"/>
    <s v="2025-2026"/>
    <x v="1"/>
    <s v="Noosaville"/>
    <s v="Queensland"/>
    <x v="3"/>
    <n v="4566"/>
    <s v="Australia"/>
    <s v="Viliame Mata"/>
    <x v="4"/>
    <s v="Amara Okafor"/>
    <n v="324"/>
  </r>
  <r>
    <d v="2024-05-03T00:00:00"/>
    <n v="2024"/>
    <s v="2023-2024"/>
    <x v="1"/>
    <s v="Broome"/>
    <s v="Western Australia"/>
    <x v="0"/>
    <n v="6725"/>
    <s v="Australia"/>
    <s v="Isabella Ricci"/>
    <x v="6"/>
    <s v="Lani To’o"/>
    <n v="23"/>
  </r>
  <r>
    <d v="2025-09-08T00:00:00"/>
    <n v="2026"/>
    <s v="2025-2026"/>
    <x v="0"/>
    <s v="Dural"/>
    <s v="New South Wales"/>
    <x v="1"/>
    <n v="2158"/>
    <s v="Australia"/>
    <s v="Clementine Walsh"/>
    <x v="7"/>
    <s v="Selam Tesfaye"/>
    <n v="577"/>
  </r>
  <r>
    <d v="2024-11-14T00:00:00"/>
    <n v="2025"/>
    <s v="2024-2025"/>
    <x v="0"/>
    <s v="Altona"/>
    <s v="Victoria"/>
    <x v="4"/>
    <n v="3018"/>
    <s v="Australia"/>
    <s v="Alistair Taylor"/>
    <x v="2"/>
    <s v="Zanele Mbeki"/>
    <n v="649"/>
  </r>
  <r>
    <d v="2025-05-03T00:00:00"/>
    <n v="2025"/>
    <s v="2024-2025"/>
    <x v="0"/>
    <s v="Altona"/>
    <s v="Victoria"/>
    <x v="4"/>
    <n v="3018"/>
    <s v="Australia"/>
    <s v="Alistair Taylor"/>
    <x v="1"/>
    <s v="Iluka Langton"/>
    <n v="214"/>
  </r>
  <r>
    <d v="2025-03-18T00:00:00"/>
    <n v="2025"/>
    <s v="2024-2025"/>
    <x v="1"/>
    <s v="Ballina"/>
    <s v="New South Wales"/>
    <x v="1"/>
    <n v="2478"/>
    <s v="Australia"/>
    <s v="Waru Saunders"/>
    <x v="6"/>
    <s v="Lani To’o"/>
    <n v="465"/>
  </r>
  <r>
    <d v="2025-12-08T00:00:00"/>
    <n v="2026"/>
    <s v="2025-2026"/>
    <x v="1"/>
    <s v="Chadstone"/>
    <s v="Victoria"/>
    <x v="4"/>
    <n v="3148"/>
    <s v="Australia"/>
    <s v="Fatima Saleh"/>
    <x v="1"/>
    <s v="Iluka Langton"/>
    <n v="507"/>
  </r>
  <r>
    <d v="2024-12-02T00:00:00"/>
    <n v="2025"/>
    <s v="2024-2025"/>
    <x v="0"/>
    <s v="Chatswood"/>
    <s v="New South Wales"/>
    <x v="1"/>
    <n v="2067"/>
    <s v="Australia"/>
    <s v="Moana Tui"/>
    <x v="2"/>
    <s v="Zanele Mbeki"/>
    <n v="354"/>
  </r>
  <r>
    <d v="2024-03-10T00:00:00"/>
    <n v="2024"/>
    <s v="2023-2024"/>
    <x v="0"/>
    <s v="Collingwood"/>
    <s v="Victoria"/>
    <x v="4"/>
    <n v="3066"/>
    <s v="Australia"/>
    <s v="Alistair Taylor"/>
    <x v="5"/>
    <s v="Marco Lombardi"/>
    <n v="732"/>
  </r>
  <r>
    <d v="2025-01-07T00:00:00"/>
    <n v="2025"/>
    <s v="2024-2025"/>
    <x v="0"/>
    <s v="Artarmon"/>
    <s v="New South Wales"/>
    <x v="1"/>
    <n v="2064"/>
    <s v="Australia"/>
    <s v="Moana Tui"/>
    <x v="9"/>
    <s v="Emmanuel Tutu"/>
    <n v="477"/>
  </r>
  <r>
    <d v="2025-12-12T00:00:00"/>
    <n v="2026"/>
    <s v="2025-2026"/>
    <x v="1"/>
    <s v="Berri"/>
    <s v="South Australia"/>
    <x v="6"/>
    <n v="5343"/>
    <s v="Australia"/>
    <s v="Marcus Zheng"/>
    <x v="3"/>
    <s v="Ibrahim Khalil"/>
    <n v="392"/>
  </r>
  <r>
    <d v="2025-08-05T00:00:00"/>
    <n v="2026"/>
    <s v="2025-2026"/>
    <x v="0"/>
    <s v="Chatswood"/>
    <s v="New South Wales"/>
    <x v="1"/>
    <n v="2067"/>
    <s v="Australia"/>
    <s v="Moana Tui"/>
    <x v="4"/>
    <s v="Amara Okafor"/>
    <n v="182"/>
  </r>
  <r>
    <d v="2024-01-12T00:00:00"/>
    <n v="2024"/>
    <s v="2023-2024"/>
    <x v="0"/>
    <s v="Gympie"/>
    <s v="Queensland"/>
    <x v="3"/>
    <n v="4570"/>
    <s v="Australia"/>
    <s v="Viliame Mata"/>
    <x v="5"/>
    <s v="Marco Lombardi"/>
    <n v="211"/>
  </r>
  <r>
    <d v="2024-03-03T00:00:00"/>
    <n v="2024"/>
    <s v="2023-2024"/>
    <x v="0"/>
    <s v="Rockhampton"/>
    <s v="Queensland"/>
    <x v="3"/>
    <n v="4700"/>
    <s v="Australia"/>
    <s v="Harrison Quinn"/>
    <x v="2"/>
    <s v="Zanele Mbeki"/>
    <n v="415"/>
  </r>
  <r>
    <d v="2025-02-11T00:00:00"/>
    <n v="2025"/>
    <s v="2024-2025"/>
    <x v="0"/>
    <s v="Broome"/>
    <s v="Western Australia"/>
    <x v="0"/>
    <n v="6725"/>
    <s v="Australia"/>
    <s v="Isabella Ricci"/>
    <x v="3"/>
    <s v="Ibrahim Khalil"/>
    <n v="444"/>
  </r>
  <r>
    <d v="2025-01-28T00:00:00"/>
    <n v="2025"/>
    <s v="2024-2025"/>
    <x v="1"/>
    <s v="Marion"/>
    <s v="South Australia"/>
    <x v="6"/>
    <n v="5043"/>
    <s v="Australia"/>
    <s v="Mustafa Ali"/>
    <x v="0"/>
    <s v="Caterina Russo"/>
    <n v="279"/>
  </r>
  <r>
    <d v="2025-09-11T00:00:00"/>
    <n v="2026"/>
    <s v="2025-2026"/>
    <x v="0"/>
    <s v="Ulladulla"/>
    <s v="New South Wales"/>
    <x v="1"/>
    <n v="2539"/>
    <s v="Australia"/>
    <s v="Anika Villanueva"/>
    <x v="4"/>
    <s v="Amara Okafor"/>
    <n v="184"/>
  </r>
  <r>
    <d v="2025-08-27T00:00:00"/>
    <n v="2026"/>
    <s v="2025-2026"/>
    <x v="1"/>
    <s v="Bathurst"/>
    <s v="New South Wales"/>
    <x v="1"/>
    <n v="2795"/>
    <s v="Australia"/>
    <s v="Jedda Kramer"/>
    <x v="9"/>
    <s v="Emmanuel Tutu"/>
    <n v="535"/>
  </r>
  <r>
    <d v="2024-02-27T00:00:00"/>
    <n v="2024"/>
    <s v="2023-2024"/>
    <x v="1"/>
    <s v="Castle Hill"/>
    <s v="New South Wales"/>
    <x v="1"/>
    <n v="2154"/>
    <s v="Australia"/>
    <s v="Clementine Walsh"/>
    <x v="7"/>
    <s v="Selam Tesfaye"/>
    <n v="201"/>
  </r>
  <r>
    <d v="2025-07-12T00:00:00"/>
    <n v="2026"/>
    <s v="2025-2026"/>
    <x v="0"/>
    <s v="Rosny Park"/>
    <s v="Tasmania"/>
    <x v="5"/>
    <n v="7018"/>
    <s v="Australia"/>
    <s v="Veer Malhotra"/>
    <x v="6"/>
    <s v="Lani To’o"/>
    <n v="253"/>
  </r>
  <r>
    <d v="2025-07-23T00:00:00"/>
    <n v="2026"/>
    <s v="2025-2026"/>
    <x v="0"/>
    <s v="Collingwood"/>
    <s v="Victoria"/>
    <x v="4"/>
    <n v="3066"/>
    <s v="Australia"/>
    <s v="Alistair Taylor"/>
    <x v="1"/>
    <s v="Iluka Langton"/>
    <n v="547"/>
  </r>
  <r>
    <d v="2024-09-14T00:00:00"/>
    <n v="2025"/>
    <s v="2024-2025"/>
    <x v="0"/>
    <s v="Ipswich"/>
    <s v="Queensland"/>
    <x v="3"/>
    <n v="4305"/>
    <s v="Australia"/>
    <s v="Kavindi Perera"/>
    <x v="6"/>
    <s v="Lani To’o"/>
    <n v="456"/>
  </r>
  <r>
    <d v="2024-10-01T00:00:00"/>
    <n v="2025"/>
    <s v="2024-2025"/>
    <x v="0"/>
    <s v="Collingwood"/>
    <s v="Victoria"/>
    <x v="4"/>
    <n v="3066"/>
    <s v="Australia"/>
    <s v="Alistair Taylor"/>
    <x v="2"/>
    <s v="Zanele Mbeki"/>
    <n v="631"/>
  </r>
  <r>
    <d v="2025-07-08T00:00:00"/>
    <n v="2026"/>
    <s v="2025-2026"/>
    <x v="0"/>
    <s v="Alexandria"/>
    <s v="New South Wales"/>
    <x v="1"/>
    <n v="2015"/>
    <s v="Australia"/>
    <s v="Moana Tui"/>
    <x v="1"/>
    <s v="Iluka Langton"/>
    <n v="584"/>
  </r>
  <r>
    <d v="2025-09-27T00:00:00"/>
    <n v="2026"/>
    <s v="2025-2026"/>
    <x v="0"/>
    <s v="Bendigo"/>
    <s v="Victoria"/>
    <x v="4"/>
    <n v="3550"/>
    <s v="Australia"/>
    <s v="Lucas Le"/>
    <x v="1"/>
    <s v="Iluka Langton"/>
    <n v="94"/>
  </r>
  <r>
    <d v="2025-01-02T00:00:00"/>
    <n v="2025"/>
    <s v="2024-2025"/>
    <x v="0"/>
    <s v="Hervey Bay"/>
    <s v="Queensland"/>
    <x v="3"/>
    <n v="4655"/>
    <s v="Australia"/>
    <s v="Harrison Quinn"/>
    <x v="3"/>
    <s v="Ibrahim Khalil"/>
    <n v="311"/>
  </r>
  <r>
    <d v="2025-11-24T00:00:00"/>
    <n v="2026"/>
    <s v="2025-2026"/>
    <x v="1"/>
    <s v="Wagga Wagga"/>
    <s v="New South Wales"/>
    <x v="1"/>
    <n v="2650"/>
    <s v="Australia"/>
    <s v="Jedda Kramer"/>
    <x v="4"/>
    <s v="Amara Okafor"/>
    <n v="158"/>
  </r>
  <r>
    <d v="2025-05-17T00:00:00"/>
    <n v="2025"/>
    <s v="2024-2025"/>
    <x v="1"/>
    <s v="Chadstone"/>
    <s v="Victoria"/>
    <x v="4"/>
    <n v="3148"/>
    <s v="Australia"/>
    <s v="Fatima Saleh"/>
    <x v="4"/>
    <s v="Amara Okafor"/>
    <n v="509"/>
  </r>
  <r>
    <d v="2025-07-24T00:00:00"/>
    <n v="2026"/>
    <s v="2025-2026"/>
    <x v="1"/>
    <s v="Narrabeen"/>
    <s v="New South Wales"/>
    <x v="1"/>
    <n v="2101"/>
    <s v="Australia"/>
    <s v="Clementine Walsh"/>
    <x v="1"/>
    <s v="Iluka Langton"/>
    <n v="638"/>
  </r>
  <r>
    <d v="2025-05-13T00:00:00"/>
    <n v="2025"/>
    <s v="2024-2025"/>
    <x v="1"/>
    <s v="Mt Gambier"/>
    <s v="South Australia"/>
    <x v="6"/>
    <n v="5290"/>
    <s v="Australia"/>
    <s v="Marcus Zheng"/>
    <x v="7"/>
    <s v="Selam Tesfaye"/>
    <n v="488"/>
  </r>
  <r>
    <d v="2025-07-20T00:00:00"/>
    <n v="2026"/>
    <s v="2025-2026"/>
    <x v="0"/>
    <s v="Orange"/>
    <s v="New South Wales"/>
    <x v="1"/>
    <n v="2800"/>
    <s v="Australia"/>
    <s v="Jedda Kramer"/>
    <x v="3"/>
    <s v="Ibrahim Khalil"/>
    <n v="193"/>
  </r>
  <r>
    <d v="2024-04-09T00:00:00"/>
    <n v="2024"/>
    <s v="2023-2024"/>
    <x v="1"/>
    <s v="Mornington"/>
    <s v="Victoria"/>
    <x v="4"/>
    <n v="3931"/>
    <s v="Australia"/>
    <s v="Emre Yilmaz"/>
    <x v="5"/>
    <s v="Marco Lombardi"/>
    <n v="58"/>
  </r>
  <r>
    <d v="2024-03-25T00:00:00"/>
    <n v="2024"/>
    <s v="2023-2024"/>
    <x v="0"/>
    <s v="Rosny Park"/>
    <s v="Tasmania"/>
    <x v="5"/>
    <n v="7018"/>
    <s v="Australia"/>
    <s v="Veer Malhotra"/>
    <x v="4"/>
    <s v="Amara Okafor"/>
    <n v="716"/>
  </r>
  <r>
    <d v="2025-07-10T00:00:00"/>
    <n v="2026"/>
    <s v="2025-2026"/>
    <x v="0"/>
    <s v="Artarmon"/>
    <s v="New South Wales"/>
    <x v="1"/>
    <n v="2064"/>
    <s v="Australia"/>
    <s v="Moana Tui"/>
    <x v="0"/>
    <s v="Caterina Russo"/>
    <n v="441"/>
  </r>
  <r>
    <d v="2025-10-04T00:00:00"/>
    <n v="2026"/>
    <s v="2025-2026"/>
    <x v="1"/>
    <s v="Balcatta"/>
    <s v="Western Australia"/>
    <x v="0"/>
    <n v="6021"/>
    <s v="Australia"/>
    <s v="Dragan Novak"/>
    <x v="0"/>
    <s v="Caterina Russo"/>
    <n v="501"/>
  </r>
  <r>
    <d v="2024-05-24T00:00:00"/>
    <n v="2024"/>
    <s v="2023-2024"/>
    <x v="0"/>
    <s v="Ballarat"/>
    <s v="Victoria"/>
    <x v="4"/>
    <n v="3353"/>
    <s v="Australia"/>
    <s v="Lucas Le"/>
    <x v="5"/>
    <s v="Marco Lombardi"/>
    <n v="281"/>
  </r>
  <r>
    <d v="2025-04-22T00:00:00"/>
    <n v="2025"/>
    <s v="2024-2025"/>
    <x v="0"/>
    <s v="Croydon"/>
    <s v="Victoria"/>
    <x v="4"/>
    <n v="3136"/>
    <s v="Australia"/>
    <s v="Fatima Saleh"/>
    <x v="1"/>
    <s v="Iluka Langton"/>
    <n v="137"/>
  </r>
  <r>
    <d v="2024-10-06T00:00:00"/>
    <n v="2025"/>
    <s v="2024-2025"/>
    <x v="0"/>
    <s v="Darwin"/>
    <s v="Northern Territory"/>
    <x v="7"/>
    <n v="800"/>
    <s v="Australia"/>
    <s v="Deepa Thapa"/>
    <x v="2"/>
    <s v="Zanele Mbeki"/>
    <n v="188"/>
  </r>
  <r>
    <d v="2024-10-07T00:00:00"/>
    <n v="2025"/>
    <s v="2024-2025"/>
    <x v="0"/>
    <s v="Frankston"/>
    <s v="Victoria"/>
    <x v="4"/>
    <n v="3199"/>
    <s v="Australia"/>
    <s v="Fatima Saleh"/>
    <x v="2"/>
    <s v="Zanele Mbeki"/>
    <n v="277"/>
  </r>
  <r>
    <d v="2024-04-14T00:00:00"/>
    <n v="2024"/>
    <s v="2023-2024"/>
    <x v="0"/>
    <s v="Joondalup"/>
    <s v="Western Australia"/>
    <x v="0"/>
    <n v="6027"/>
    <s v="Australia"/>
    <s v="Dragan Novak"/>
    <x v="6"/>
    <s v="Lani To’o"/>
    <n v="361"/>
  </r>
  <r>
    <d v="2024-01-13T00:00:00"/>
    <n v="2024"/>
    <s v="2023-2024"/>
    <x v="1"/>
    <s v="Mindarie"/>
    <s v="Western Australia"/>
    <x v="0"/>
    <n v="6030"/>
    <s v="Australia"/>
    <s v="Dragan Novak"/>
    <x v="0"/>
    <s v="Caterina Russo"/>
    <n v="756"/>
  </r>
  <r>
    <d v="2025-01-12T00:00:00"/>
    <n v="2025"/>
    <s v="2024-2025"/>
    <x v="1"/>
    <s v="Mt Gambier"/>
    <s v="South Australia"/>
    <x v="6"/>
    <n v="5290"/>
    <s v="Australia"/>
    <s v="Marcus Zheng"/>
    <x v="6"/>
    <s v="Lani To’o"/>
    <n v="703"/>
  </r>
  <r>
    <d v="2024-11-29T00:00:00"/>
    <n v="2025"/>
    <s v="2024-2025"/>
    <x v="0"/>
    <s v="Dandenong"/>
    <s v="Victoria"/>
    <x v="4"/>
    <n v="3175"/>
    <s v="Australia"/>
    <s v="Fatima Saleh"/>
    <x v="4"/>
    <s v="Amara Okafor"/>
    <n v="784"/>
  </r>
  <r>
    <d v="2024-07-30T00:00:00"/>
    <n v="2025"/>
    <s v="2024-2025"/>
    <x v="0"/>
    <s v="Campbelltown"/>
    <s v="New South Wales"/>
    <x v="1"/>
    <n v="2560"/>
    <s v="Australia"/>
    <s v="Anika Villanueva"/>
    <x v="7"/>
    <s v="Selam Tesfaye"/>
    <n v="231"/>
  </r>
  <r>
    <d v="2025-03-07T00:00:00"/>
    <n v="2025"/>
    <s v="2024-2025"/>
    <x v="0"/>
    <s v="Harrisdale"/>
    <s v="Western Australia"/>
    <x v="0"/>
    <n v="6112"/>
    <s v="Australia"/>
    <s v="Phoebe Murphy"/>
    <x v="3"/>
    <s v="Ibrahim Khalil"/>
    <n v="146"/>
  </r>
  <r>
    <d v="2025-05-04T00:00:00"/>
    <n v="2025"/>
    <s v="2024-2025"/>
    <x v="0"/>
    <s v="Frankston"/>
    <s v="Victoria"/>
    <x v="4"/>
    <n v="3199"/>
    <s v="Australia"/>
    <s v="Fatima Saleh"/>
    <x v="1"/>
    <s v="Iluka Langton"/>
    <n v="341"/>
  </r>
  <r>
    <d v="2025-11-29T00:00:00"/>
    <n v="2026"/>
    <s v="2025-2026"/>
    <x v="0"/>
    <s v="Lithgow"/>
    <s v="New South Wales"/>
    <x v="1"/>
    <n v="2790"/>
    <s v="Australia"/>
    <s v="Jedda Kramer"/>
    <x v="7"/>
    <s v="Selam Tesfaye"/>
    <n v="614"/>
  </r>
  <r>
    <d v="2025-04-01T00:00:00"/>
    <n v="2025"/>
    <s v="2024-2025"/>
    <x v="0"/>
    <s v="Southport"/>
    <s v="Queensland"/>
    <x v="3"/>
    <n v="4215"/>
    <s v="Australia"/>
    <s v="Kavindi Perera"/>
    <x v="8"/>
    <s v="Anastasia Vlahos"/>
    <n v="284"/>
  </r>
  <r>
    <d v="2025-11-11T00:00:00"/>
    <n v="2026"/>
    <s v="2025-2026"/>
    <x v="0"/>
    <s v="Croydon"/>
    <s v="Victoria"/>
    <x v="4"/>
    <n v="3136"/>
    <s v="Australia"/>
    <s v="Fatima Saleh"/>
    <x v="6"/>
    <s v="Lani To’o"/>
    <n v="339"/>
  </r>
  <r>
    <d v="2024-03-22T00:00:00"/>
    <n v="2024"/>
    <s v="2023-2024"/>
    <x v="0"/>
    <s v="Mildura"/>
    <s v="Victoria"/>
    <x v="4"/>
    <n v="3500"/>
    <s v="Australia"/>
    <s v="Lucas Le"/>
    <x v="5"/>
    <s v="Marco Lombardi"/>
    <n v="293"/>
  </r>
  <r>
    <d v="2024-08-22T00:00:00"/>
    <n v="2025"/>
    <s v="2024-2025"/>
    <x v="0"/>
    <s v="Esperance"/>
    <s v="Western Australia"/>
    <x v="0"/>
    <n v="6450"/>
    <s v="Australia"/>
    <s v="Isabella Ricci"/>
    <x v="2"/>
    <s v="Zanele Mbeki"/>
    <n v="358"/>
  </r>
  <r>
    <d v="2025-06-01T00:00:00"/>
    <n v="2025"/>
    <s v="2024-2025"/>
    <x v="1"/>
    <s v="Cairns"/>
    <s v="Queensland"/>
    <x v="3"/>
    <n v="4870"/>
    <s v="Australia"/>
    <s v="Tiffany Tan"/>
    <x v="3"/>
    <s v="Ibrahim Khalil"/>
    <n v="698"/>
  </r>
  <r>
    <d v="2024-08-07T00:00:00"/>
    <n v="2025"/>
    <s v="2024-2025"/>
    <x v="0"/>
    <s v="Ashfield"/>
    <s v="New South Wales"/>
    <x v="1"/>
    <n v="2131"/>
    <s v="Australia"/>
    <s v="Clementine Walsh"/>
    <x v="3"/>
    <s v="Ibrahim Khalil"/>
    <n v="596"/>
  </r>
  <r>
    <d v="2024-03-30T00:00:00"/>
    <n v="2024"/>
    <s v="2023-2024"/>
    <x v="0"/>
    <s v="Marion"/>
    <s v="South Australia"/>
    <x v="6"/>
    <n v="5043"/>
    <s v="Australia"/>
    <s v="Mustafa Ali"/>
    <x v="3"/>
    <s v="Ibrahim Khalil"/>
    <n v="189"/>
  </r>
  <r>
    <d v="2024-08-04T00:00:00"/>
    <n v="2025"/>
    <s v="2024-2025"/>
    <x v="0"/>
    <s v="Lismore"/>
    <s v="New South Wales"/>
    <x v="1"/>
    <n v="2480"/>
    <s v="Australia"/>
    <s v="Waru Saunders"/>
    <x v="9"/>
    <s v="Emmanuel Tutu"/>
    <n v="572"/>
  </r>
  <r>
    <d v="2025-12-01T00:00:00"/>
    <n v="2026"/>
    <s v="2025-2026"/>
    <x v="0"/>
    <s v="Chatswood"/>
    <s v="New South Wales"/>
    <x v="1"/>
    <n v="2067"/>
    <s v="Australia"/>
    <s v="Moana Tui"/>
    <x v="8"/>
    <s v="Anastasia Vlahos"/>
    <n v="791"/>
  </r>
  <r>
    <d v="2025-09-20T00:00:00"/>
    <n v="2026"/>
    <s v="2025-2026"/>
    <x v="0"/>
    <s v="Horsham"/>
    <s v="Victoria"/>
    <x v="4"/>
    <n v="3400"/>
    <s v="Australia"/>
    <s v="Lucas Le"/>
    <x v="7"/>
    <s v="Selam Tesfaye"/>
    <n v="34"/>
  </r>
  <r>
    <d v="2024-04-07T00:00:00"/>
    <n v="2024"/>
    <s v="2023-2024"/>
    <x v="0"/>
    <s v="Dandenong"/>
    <s v="Victoria"/>
    <x v="4"/>
    <n v="3175"/>
    <s v="Australia"/>
    <s v="Fatima Saleh"/>
    <x v="8"/>
    <s v="Anastasia Vlahos"/>
    <n v="255"/>
  </r>
  <r>
    <d v="2025-04-03T00:00:00"/>
    <n v="2025"/>
    <s v="2024-2025"/>
    <x v="0"/>
    <s v="Croydon"/>
    <s v="Victoria"/>
    <x v="4"/>
    <n v="3136"/>
    <s v="Australia"/>
    <s v="Fatima Saleh"/>
    <x v="5"/>
    <s v="Marco Lombardi"/>
    <n v="43"/>
  </r>
  <r>
    <d v="2024-12-11T00:00:00"/>
    <n v="2025"/>
    <s v="2024-2025"/>
    <x v="0"/>
    <s v="Chatswood"/>
    <s v="New South Wales"/>
    <x v="1"/>
    <n v="2067"/>
    <s v="Australia"/>
    <s v="Moana Tui"/>
    <x v="2"/>
    <s v="Zanele Mbeki"/>
    <n v="359"/>
  </r>
  <r>
    <d v="2024-03-09T00:00:00"/>
    <n v="2024"/>
    <s v="2023-2024"/>
    <x v="1"/>
    <s v="Lismore"/>
    <s v="New South Wales"/>
    <x v="1"/>
    <n v="2480"/>
    <s v="Australia"/>
    <s v="Waru Saunders"/>
    <x v="1"/>
    <s v="Iluka Langton"/>
    <n v="326"/>
  </r>
  <r>
    <d v="2025-10-26T00:00:00"/>
    <n v="2026"/>
    <s v="2025-2026"/>
    <x v="0"/>
    <s v="Claremont"/>
    <s v="Western Australia"/>
    <x v="0"/>
    <n v="6010"/>
    <s v="Australia"/>
    <s v="Dragan Novak"/>
    <x v="5"/>
    <s v="Marco Lombardi"/>
    <n v="306"/>
  </r>
  <r>
    <d v="2024-04-13T00:00:00"/>
    <n v="2024"/>
    <s v="2023-2024"/>
    <x v="0"/>
    <s v="Lithgow"/>
    <s v="New South Wales"/>
    <x v="1"/>
    <n v="2790"/>
    <s v="Australia"/>
    <s v="Jedda Kramer"/>
    <x v="5"/>
    <s v="Marco Lombardi"/>
    <n v="674"/>
  </r>
  <r>
    <d v="2024-05-22T00:00:00"/>
    <n v="2024"/>
    <s v="2023-2024"/>
    <x v="0"/>
    <s v="Caloundra"/>
    <s v="Queensland"/>
    <x v="3"/>
    <n v="4551"/>
    <s v="Australia"/>
    <s v="Viliame Mata"/>
    <x v="6"/>
    <s v="Lani To’o"/>
    <n v="63"/>
  </r>
  <r>
    <d v="2025-06-07T00:00:00"/>
    <n v="2025"/>
    <s v="2024-2025"/>
    <x v="1"/>
    <s v="Epping"/>
    <s v="Victoria"/>
    <x v="4"/>
    <n v="3076"/>
    <s v="Australia"/>
    <s v="Alistair Taylor"/>
    <x v="6"/>
    <s v="Lani To’o"/>
    <n v="667"/>
  </r>
  <r>
    <d v="2024-07-07T00:00:00"/>
    <n v="2025"/>
    <s v="2024-2025"/>
    <x v="0"/>
    <s v="Cranbourne"/>
    <s v="Victoria"/>
    <x v="4"/>
    <n v="3977"/>
    <s v="Australia"/>
    <s v="Emre Yilmaz"/>
    <x v="6"/>
    <s v="Lani To’o"/>
    <n v="378"/>
  </r>
  <r>
    <d v="2025-12-15T00:00:00"/>
    <n v="2026"/>
    <s v="2025-2026"/>
    <x v="0"/>
    <s v="Bendigo"/>
    <s v="Victoria"/>
    <x v="4"/>
    <n v="3550"/>
    <s v="Australia"/>
    <s v="Lucas Le"/>
    <x v="5"/>
    <s v="Marco Lombardi"/>
    <n v="149"/>
  </r>
  <r>
    <d v="2025-02-28T00:00:00"/>
    <n v="2025"/>
    <s v="2024-2025"/>
    <x v="1"/>
    <s v="Maddington"/>
    <s v="Western Australia"/>
    <x v="0"/>
    <n v="6109"/>
    <s v="Australia"/>
    <s v="Phoebe Murphy"/>
    <x v="3"/>
    <s v="Ibrahim Khalil"/>
    <n v="39"/>
  </r>
  <r>
    <d v="2025-07-13T00:00:00"/>
    <n v="2026"/>
    <s v="2025-2026"/>
    <x v="0"/>
    <s v="Ashfield"/>
    <s v="New South Wales"/>
    <x v="1"/>
    <n v="2131"/>
    <s v="Australia"/>
    <s v="Clementine Walsh"/>
    <x v="7"/>
    <s v="Selam Tesfaye"/>
    <n v="499"/>
  </r>
  <r>
    <d v="2025-01-16T00:00:00"/>
    <n v="2025"/>
    <s v="2024-2025"/>
    <x v="0"/>
    <s v="Sunbury"/>
    <s v="Victoria"/>
    <x v="4"/>
    <n v="3429"/>
    <s v="Australia"/>
    <s v="Lucas Le"/>
    <x v="7"/>
    <s v="Selam Tesfaye"/>
    <n v="71"/>
  </r>
  <r>
    <d v="2024-09-15T00:00:00"/>
    <n v="2025"/>
    <s v="2024-2025"/>
    <x v="0"/>
    <s v="Mt Gambier"/>
    <s v="South Australia"/>
    <x v="6"/>
    <n v="5290"/>
    <s v="Australia"/>
    <s v="Marcus Zheng"/>
    <x v="3"/>
    <s v="Ibrahim Khalil"/>
    <n v="717"/>
  </r>
  <r>
    <d v="2024-10-06T00:00:00"/>
    <n v="2025"/>
    <s v="2024-2025"/>
    <x v="1"/>
    <s v="Tweed Heads"/>
    <s v="New South Wales"/>
    <x v="1"/>
    <n v="2485"/>
    <s v="Australia"/>
    <s v="Waru Saunders"/>
    <x v="2"/>
    <s v="Zanele Mbeki"/>
    <n v="442"/>
  </r>
  <r>
    <d v="2024-02-14T00:00:00"/>
    <n v="2024"/>
    <s v="2023-2024"/>
    <x v="1"/>
    <s v="Stafford"/>
    <s v="Queensland"/>
    <x v="3"/>
    <n v="4053"/>
    <s v="Australia"/>
    <s v="Giannis Katsaros"/>
    <x v="8"/>
    <s v="Anastasia Vlahos"/>
    <n v="726"/>
  </r>
  <r>
    <d v="2025-08-18T00:00:00"/>
    <n v="2026"/>
    <s v="2025-2026"/>
    <x v="1"/>
    <s v="Yeppoon"/>
    <s v="Queensland"/>
    <x v="3"/>
    <n v="4703"/>
    <s v="Australia"/>
    <s v="Harrison Quinn"/>
    <x v="4"/>
    <s v="Amara Okafor"/>
    <n v="151"/>
  </r>
  <r>
    <d v="2024-08-13T00:00:00"/>
    <n v="2025"/>
    <s v="2024-2025"/>
    <x v="0"/>
    <s v="Atherton"/>
    <s v="Queensland"/>
    <x v="3"/>
    <n v="4883"/>
    <s v="Australia"/>
    <s v="Tiffany Tan"/>
    <x v="7"/>
    <s v="Selam Tesfaye"/>
    <n v="73"/>
  </r>
  <r>
    <d v="2025-04-09T00:00:00"/>
    <n v="2025"/>
    <s v="2024-2025"/>
    <x v="1"/>
    <s v="Ringwood"/>
    <s v="Victoria"/>
    <x v="4"/>
    <n v="3134"/>
    <s v="Australia"/>
    <s v="Fatima Saleh"/>
    <x v="3"/>
    <s v="Ibrahim Khalil"/>
    <n v="82"/>
  </r>
  <r>
    <d v="2025-04-20T00:00:00"/>
    <n v="2025"/>
    <s v="2024-2025"/>
    <x v="0"/>
    <s v="Bendigo"/>
    <s v="Victoria"/>
    <x v="4"/>
    <n v="3550"/>
    <s v="Australia"/>
    <s v="Lucas Le"/>
    <x v="0"/>
    <s v="Caterina Russo"/>
    <n v="49"/>
  </r>
  <r>
    <d v="2024-07-08T00:00:00"/>
    <n v="2025"/>
    <s v="2024-2025"/>
    <x v="0"/>
    <s v="Prospect"/>
    <s v="South Australia"/>
    <x v="6"/>
    <n v="5082"/>
    <s v="Australia"/>
    <s v="Mustafa Ali"/>
    <x v="4"/>
    <s v="Amara Okafor"/>
    <n v="588"/>
  </r>
  <r>
    <d v="2025-03-31T00:00:00"/>
    <n v="2025"/>
    <s v="2024-2025"/>
    <x v="0"/>
    <s v="Southport"/>
    <s v="Queensland"/>
    <x v="3"/>
    <n v="4215"/>
    <s v="Australia"/>
    <s v="Kavindi Perera"/>
    <x v="3"/>
    <s v="Ibrahim Khalil"/>
    <n v="777"/>
  </r>
  <r>
    <d v="2025-06-21T00:00:00"/>
    <n v="2025"/>
    <s v="2024-2025"/>
    <x v="0"/>
    <s v="Rydalmere"/>
    <s v="New South Wales"/>
    <x v="1"/>
    <n v="2116"/>
    <s v="Australia"/>
    <s v="Clementine Walsh"/>
    <x v="8"/>
    <s v="Anastasia Vlahos"/>
    <n v="740"/>
  </r>
  <r>
    <d v="2025-06-20T00:00:00"/>
    <n v="2025"/>
    <s v="2024-2025"/>
    <x v="0"/>
    <s v="Esperance"/>
    <s v="Western Australia"/>
    <x v="0"/>
    <n v="6450"/>
    <s v="Australia"/>
    <s v="Isabella Ricci"/>
    <x v="0"/>
    <s v="Caterina Russo"/>
    <n v="367"/>
  </r>
  <r>
    <d v="2024-04-01T00:00:00"/>
    <n v="2024"/>
    <s v="2023-2024"/>
    <x v="0"/>
    <s v="Darwin"/>
    <s v="Northern Territory"/>
    <x v="7"/>
    <n v="800"/>
    <s v="Australia"/>
    <s v="Deepa Thapa"/>
    <x v="8"/>
    <s v="Anastasia Vlahos"/>
    <n v="49"/>
  </r>
  <r>
    <d v="2024-01-29T00:00:00"/>
    <n v="2024"/>
    <s v="2023-2024"/>
    <x v="1"/>
    <s v="Stafford"/>
    <s v="Queensland"/>
    <x v="3"/>
    <n v="4053"/>
    <s v="Australia"/>
    <s v="Giannis Katsaros"/>
    <x v="5"/>
    <s v="Marco Lombardi"/>
    <n v="687"/>
  </r>
  <r>
    <d v="2025-06-02T00:00:00"/>
    <n v="2025"/>
    <s v="2024-2025"/>
    <x v="0"/>
    <s v="Mt Isa"/>
    <s v="Queensland"/>
    <x v="3"/>
    <n v="4825"/>
    <s v="Australia"/>
    <s v="Tiffany Tan"/>
    <x v="6"/>
    <s v="Lani To’o"/>
    <n v="710"/>
  </r>
  <r>
    <d v="2025-08-16T00:00:00"/>
    <n v="2026"/>
    <s v="2025-2026"/>
    <x v="0"/>
    <s v="Randwick"/>
    <s v="New South Wales"/>
    <x v="1"/>
    <n v="2031"/>
    <s v="Australia"/>
    <s v="Moana Tui"/>
    <x v="3"/>
    <s v="Ibrahim Khalil"/>
    <n v="444"/>
  </r>
  <r>
    <d v="2025-04-21T00:00:00"/>
    <n v="2025"/>
    <s v="2024-2025"/>
    <x v="0"/>
    <s v="Airlie Beach"/>
    <s v="Queensland"/>
    <x v="3"/>
    <n v="4802"/>
    <s v="Australia"/>
    <s v="Tiffany Tan"/>
    <x v="9"/>
    <s v="Emmanuel Tutu"/>
    <n v="20"/>
  </r>
  <r>
    <d v="2024-01-16T00:00:00"/>
    <n v="2024"/>
    <s v="2023-2024"/>
    <x v="0"/>
    <s v="Lidcombe"/>
    <s v="New South Wales"/>
    <x v="1"/>
    <n v="2141"/>
    <s v="Australia"/>
    <s v="Clementine Walsh"/>
    <x v="6"/>
    <s v="Lani To’o"/>
    <n v="292"/>
  </r>
  <r>
    <d v="2025-07-10T00:00:00"/>
    <n v="2026"/>
    <s v="2025-2026"/>
    <x v="0"/>
    <s v="Mascot"/>
    <s v="New South Wales"/>
    <x v="1"/>
    <n v="2020"/>
    <s v="Australia"/>
    <s v="Moana Tui"/>
    <x v="6"/>
    <s v="Lani To’o"/>
    <n v="710"/>
  </r>
  <r>
    <d v="2024-11-26T00:00:00"/>
    <n v="2025"/>
    <s v="2024-2025"/>
    <x v="0"/>
    <s v="Shepparton"/>
    <s v="Victoria"/>
    <x v="4"/>
    <n v="3630"/>
    <s v="Australia"/>
    <s v="Emre Yilmaz"/>
    <x v="2"/>
    <s v="Zanele Mbeki"/>
    <n v="98"/>
  </r>
  <r>
    <d v="2025-08-31T00:00:00"/>
    <n v="2026"/>
    <s v="2025-2026"/>
    <x v="1"/>
    <s v="Berri"/>
    <s v="South Australia"/>
    <x v="6"/>
    <n v="5343"/>
    <s v="Australia"/>
    <s v="Marcus Zheng"/>
    <x v="7"/>
    <s v="Selam Tesfaye"/>
    <n v="770"/>
  </r>
  <r>
    <d v="2024-05-01T00:00:00"/>
    <n v="2024"/>
    <s v="2023-2024"/>
    <x v="0"/>
    <s v="Claremont"/>
    <s v="Western Australia"/>
    <x v="0"/>
    <n v="6010"/>
    <s v="Australia"/>
    <s v="Dragan Novak"/>
    <x v="3"/>
    <s v="Ibrahim Khalil"/>
    <n v="649"/>
  </r>
  <r>
    <d v="2024-03-27T00:00:00"/>
    <n v="2024"/>
    <s v="2023-2024"/>
    <x v="1"/>
    <s v="Mindarie"/>
    <s v="Western Australia"/>
    <x v="0"/>
    <n v="6030"/>
    <s v="Australia"/>
    <s v="Dragan Novak"/>
    <x v="0"/>
    <s v="Caterina Russo"/>
    <n v="127"/>
  </r>
  <r>
    <d v="2024-01-22T00:00:00"/>
    <n v="2024"/>
    <s v="2023-2024"/>
    <x v="1"/>
    <s v="Nunawading"/>
    <s v="Victoria"/>
    <x v="4"/>
    <n v="3131"/>
    <s v="Australia"/>
    <s v="Fatima Saleh"/>
    <x v="7"/>
    <s v="Selam Tesfaye"/>
    <n v="795"/>
  </r>
  <r>
    <d v="2025-06-20T00:00:00"/>
    <n v="2025"/>
    <s v="2024-2025"/>
    <x v="0"/>
    <s v="Warrnambool"/>
    <s v="Victoria"/>
    <x v="4"/>
    <n v="3280"/>
    <s v="Australia"/>
    <s v="Lucas Le"/>
    <x v="3"/>
    <s v="Ibrahim Khalil"/>
    <n v="435"/>
  </r>
  <r>
    <d v="2024-09-10T00:00:00"/>
    <n v="2025"/>
    <s v="2024-2025"/>
    <x v="0"/>
    <s v="Alexandria"/>
    <s v="New South Wales"/>
    <x v="1"/>
    <n v="2015"/>
    <s v="Australia"/>
    <s v="Moana Tui"/>
    <x v="3"/>
    <s v="Ibrahim Khalil"/>
    <n v="678"/>
  </r>
  <r>
    <d v="2025-11-04T00:00:00"/>
    <n v="2026"/>
    <s v="2025-2026"/>
    <x v="0"/>
    <s v="Mornington"/>
    <s v="Victoria"/>
    <x v="4"/>
    <n v="3931"/>
    <s v="Australia"/>
    <s v="Emre Yilmaz"/>
    <x v="3"/>
    <s v="Ibrahim Khalil"/>
    <n v="221"/>
  </r>
  <r>
    <d v="2025-09-20T00:00:00"/>
    <n v="2026"/>
    <s v="2025-2026"/>
    <x v="0"/>
    <s v="Noosaville"/>
    <s v="Queensland"/>
    <x v="3"/>
    <n v="4566"/>
    <s v="Australia"/>
    <s v="Viliame Mata"/>
    <x v="9"/>
    <s v="Emmanuel Tutu"/>
    <n v="144"/>
  </r>
  <r>
    <d v="2025-08-28T00:00:00"/>
    <n v="2026"/>
    <s v="2025-2026"/>
    <x v="1"/>
    <s v="Broome"/>
    <s v="Western Australia"/>
    <x v="0"/>
    <n v="6725"/>
    <s v="Australia"/>
    <s v="Isabella Ricci"/>
    <x v="7"/>
    <s v="Selam Tesfaye"/>
    <n v="642"/>
  </r>
  <r>
    <d v="2024-10-17T00:00:00"/>
    <n v="2025"/>
    <s v="2024-2025"/>
    <x v="0"/>
    <s v="Ulladulla"/>
    <s v="New South Wales"/>
    <x v="1"/>
    <n v="2539"/>
    <s v="Australia"/>
    <s v="Anika Villanueva"/>
    <x v="7"/>
    <s v="Selam Tesfaye"/>
    <n v="545"/>
  </r>
  <r>
    <d v="2024-05-31T00:00:00"/>
    <n v="2024"/>
    <s v="2023-2024"/>
    <x v="0"/>
    <s v="Alexandria"/>
    <s v="New South Wales"/>
    <x v="1"/>
    <n v="2015"/>
    <s v="Australia"/>
    <s v="Moana Tui"/>
    <x v="4"/>
    <s v="Amara Okafor"/>
    <n v="39"/>
  </r>
  <r>
    <d v="2024-08-25T00:00:00"/>
    <n v="2025"/>
    <s v="2024-2025"/>
    <x v="0"/>
    <s v="Fyshwick"/>
    <s v="Australian Capital Territory"/>
    <x v="2"/>
    <n v="2609"/>
    <s v="Australia"/>
    <s v="Anika Villanueva"/>
    <x v="3"/>
    <s v="Ibrahim Khalil"/>
    <n v="552"/>
  </r>
  <r>
    <d v="2024-09-28T00:00:00"/>
    <n v="2025"/>
    <s v="2024-2025"/>
    <x v="0"/>
    <s v="Warrnambool"/>
    <s v="Victoria"/>
    <x v="4"/>
    <n v="3280"/>
    <s v="Australia"/>
    <s v="Lucas Le"/>
    <x v="3"/>
    <s v="Ibrahim Khalil"/>
    <n v="605"/>
  </r>
  <r>
    <d v="2024-02-28T00:00:00"/>
    <n v="2024"/>
    <s v="2023-2024"/>
    <x v="0"/>
    <s v="Albany"/>
    <s v="Western Australia"/>
    <x v="0"/>
    <n v="6330"/>
    <s v="Australia"/>
    <s v="Phoebe Murphy"/>
    <x v="6"/>
    <s v="Lani To’o"/>
    <n v="794"/>
  </r>
  <r>
    <d v="2024-02-17T00:00:00"/>
    <n v="2024"/>
    <s v="2023-2024"/>
    <x v="1"/>
    <s v="Mt Gambier"/>
    <s v="South Australia"/>
    <x v="6"/>
    <n v="5290"/>
    <s v="Australia"/>
    <s v="Marcus Zheng"/>
    <x v="5"/>
    <s v="Marco Lombardi"/>
    <n v="187"/>
  </r>
  <r>
    <d v="2025-03-16T00:00:00"/>
    <n v="2025"/>
    <s v="2024-2025"/>
    <x v="0"/>
    <s v="Bendigo"/>
    <s v="Victoria"/>
    <x v="4"/>
    <n v="3550"/>
    <s v="Australia"/>
    <s v="Lucas Le"/>
    <x v="3"/>
    <s v="Ibrahim Khalil"/>
    <n v="437"/>
  </r>
  <r>
    <d v="2025-09-09T00:00:00"/>
    <n v="2026"/>
    <s v="2025-2026"/>
    <x v="1"/>
    <s v="Noarlunga"/>
    <s v="South Australia"/>
    <x v="6"/>
    <n v="5168"/>
    <s v="Australia"/>
    <s v="Mustafa Ali"/>
    <x v="4"/>
    <s v="Amara Okafor"/>
    <n v="656"/>
  </r>
  <r>
    <d v="2024-12-21T00:00:00"/>
    <n v="2025"/>
    <s v="2024-2025"/>
    <x v="0"/>
    <s v="Cranbourne"/>
    <s v="Victoria"/>
    <x v="4"/>
    <n v="3977"/>
    <s v="Australia"/>
    <s v="Emre Yilmaz"/>
    <x v="5"/>
    <s v="Marco Lombardi"/>
    <n v="463"/>
  </r>
  <r>
    <d v="2024-12-07T00:00:00"/>
    <n v="2025"/>
    <s v="2024-2025"/>
    <x v="1"/>
    <s v="Inglewood"/>
    <s v="Western Australia"/>
    <x v="0"/>
    <n v="6052"/>
    <s v="Australia"/>
    <s v="Dragan Novak"/>
    <x v="7"/>
    <s v="Selam Tesfaye"/>
    <n v="645"/>
  </r>
  <r>
    <d v="2025-01-25T00:00:00"/>
    <n v="2025"/>
    <s v="2024-2025"/>
    <x v="0"/>
    <s v="Seaford"/>
    <s v="South Australia"/>
    <x v="6"/>
    <n v="5169"/>
    <s v="Australia"/>
    <s v="Mustafa Ali"/>
    <x v="3"/>
    <s v="Ibrahim Khalil"/>
    <n v="437"/>
  </r>
  <r>
    <d v="2025-11-30T00:00:00"/>
    <n v="2026"/>
    <s v="2025-2026"/>
    <x v="0"/>
    <s v="Bendigo"/>
    <s v="Victoria"/>
    <x v="4"/>
    <n v="3550"/>
    <s v="Australia"/>
    <s v="Lucas Le"/>
    <x v="8"/>
    <s v="Anastasia Vlahos"/>
    <n v="791"/>
  </r>
  <r>
    <d v="2024-12-03T00:00:00"/>
    <n v="2025"/>
    <s v="2024-2025"/>
    <x v="0"/>
    <s v="Port Lincoln"/>
    <s v="South Australia"/>
    <x v="6"/>
    <n v="5607"/>
    <s v="Australia"/>
    <s v="Marcus Zheng"/>
    <x v="3"/>
    <s v="Ibrahim Khalil"/>
    <n v="480"/>
  </r>
  <r>
    <d v="2024-08-14T00:00:00"/>
    <n v="2025"/>
    <s v="2024-2025"/>
    <x v="1"/>
    <s v="Berri"/>
    <s v="South Australia"/>
    <x v="6"/>
    <n v="5343"/>
    <s v="Australia"/>
    <s v="Marcus Zheng"/>
    <x v="7"/>
    <s v="Selam Tesfaye"/>
    <n v="53"/>
  </r>
  <r>
    <d v="2025-02-04T00:00:00"/>
    <n v="2025"/>
    <s v="2024-2025"/>
    <x v="0"/>
    <s v="Belconnen"/>
    <s v="Australian Capital Territory"/>
    <x v="2"/>
    <n v="2617"/>
    <s v="Australia"/>
    <s v="Anika Villanueva"/>
    <x v="4"/>
    <s v="Amara Okafor"/>
    <n v="503"/>
  </r>
  <r>
    <d v="2025-02-01T00:00:00"/>
    <n v="2025"/>
    <s v="2024-2025"/>
    <x v="1"/>
    <s v="Marion"/>
    <s v="South Australia"/>
    <x v="6"/>
    <n v="5043"/>
    <s v="Australia"/>
    <s v="Mustafa Ali"/>
    <x v="4"/>
    <s v="Amara Okafor"/>
    <n v="433"/>
  </r>
  <r>
    <d v="2024-12-11T00:00:00"/>
    <n v="2025"/>
    <s v="2024-2025"/>
    <x v="0"/>
    <s v="Airlie Beach"/>
    <s v="Queensland"/>
    <x v="3"/>
    <n v="4802"/>
    <s v="Australia"/>
    <s v="Tiffany Tan"/>
    <x v="0"/>
    <s v="Caterina Russo"/>
    <n v="424"/>
  </r>
  <r>
    <d v="2024-12-30T00:00:00"/>
    <n v="2025"/>
    <s v="2024-2025"/>
    <x v="0"/>
    <s v="Berri"/>
    <s v="South Australia"/>
    <x v="6"/>
    <n v="5343"/>
    <s v="Australia"/>
    <s v="Marcus Zheng"/>
    <x v="3"/>
    <s v="Ibrahim Khalil"/>
    <n v="170"/>
  </r>
  <r>
    <d v="2025-12-06T00:00:00"/>
    <n v="2026"/>
    <s v="2025-2026"/>
    <x v="1"/>
    <s v="Harrisdale"/>
    <s v="Western Australia"/>
    <x v="0"/>
    <n v="6112"/>
    <s v="Australia"/>
    <s v="Phoebe Murphy"/>
    <x v="2"/>
    <s v="Zanele Mbeki"/>
    <n v="383"/>
  </r>
  <r>
    <d v="2024-01-23T00:00:00"/>
    <n v="2024"/>
    <s v="2023-2024"/>
    <x v="0"/>
    <s v="Geraldton"/>
    <s v="Western Australia"/>
    <x v="0"/>
    <n v="6530"/>
    <s v="Australia"/>
    <s v="Isabella Ricci"/>
    <x v="8"/>
    <s v="Anastasia Vlahos"/>
    <n v="536"/>
  </r>
  <r>
    <d v="2024-01-28T00:00:00"/>
    <n v="2024"/>
    <s v="2023-2024"/>
    <x v="1"/>
    <s v="Chadstone"/>
    <s v="Victoria"/>
    <x v="4"/>
    <n v="3148"/>
    <s v="Australia"/>
    <s v="Fatima Saleh"/>
    <x v="6"/>
    <s v="Lani To’o"/>
    <n v="192"/>
  </r>
  <r>
    <d v="2025-06-06T00:00:00"/>
    <n v="2025"/>
    <s v="2024-2025"/>
    <x v="1"/>
    <s v="Launceston"/>
    <s v="Tasmania"/>
    <x v="5"/>
    <n v="7250"/>
    <s v="Australia"/>
    <s v="Veer Malhotra"/>
    <x v="6"/>
    <s v="Lani To’o"/>
    <n v="193"/>
  </r>
  <r>
    <d v="2025-09-04T00:00:00"/>
    <n v="2026"/>
    <s v="2025-2026"/>
    <x v="0"/>
    <s v="Seaford"/>
    <s v="South Australia"/>
    <x v="6"/>
    <n v="5169"/>
    <s v="Australia"/>
    <s v="Mustafa Ali"/>
    <x v="6"/>
    <s v="Lani To’o"/>
    <n v="687"/>
  </r>
  <r>
    <d v="2025-06-03T00:00:00"/>
    <n v="2025"/>
    <s v="2024-2025"/>
    <x v="0"/>
    <s v="Ashfield"/>
    <s v="New South Wales"/>
    <x v="1"/>
    <n v="2131"/>
    <s v="Australia"/>
    <s v="Clementine Walsh"/>
    <x v="5"/>
    <s v="Marco Lombardi"/>
    <n v="193"/>
  </r>
  <r>
    <d v="2025-12-05T00:00:00"/>
    <n v="2026"/>
    <s v="2025-2026"/>
    <x v="1"/>
    <s v="Ballina"/>
    <s v="New South Wales"/>
    <x v="1"/>
    <n v="2478"/>
    <s v="Australia"/>
    <s v="Waru Saunders"/>
    <x v="7"/>
    <s v="Selam Tesfaye"/>
    <n v="529"/>
  </r>
  <r>
    <d v="2025-07-17T00:00:00"/>
    <n v="2026"/>
    <s v="2025-2026"/>
    <x v="0"/>
    <s v="Armidale"/>
    <s v="New South Wales"/>
    <x v="1"/>
    <n v="2350"/>
    <s v="Australia"/>
    <s v="Waru Saunders"/>
    <x v="1"/>
    <s v="Iluka Langton"/>
    <n v="67"/>
  </r>
  <r>
    <d v="2025-08-25T00:00:00"/>
    <n v="2026"/>
    <s v="2025-2026"/>
    <x v="0"/>
    <s v="Southport"/>
    <s v="Queensland"/>
    <x v="3"/>
    <n v="4215"/>
    <s v="Australia"/>
    <s v="Kavindi Perera"/>
    <x v="6"/>
    <s v="Lani To’o"/>
    <n v="705"/>
  </r>
  <r>
    <d v="2024-07-21T00:00:00"/>
    <n v="2025"/>
    <s v="2024-2025"/>
    <x v="0"/>
    <s v="Toombul"/>
    <s v="Queensland"/>
    <x v="3"/>
    <n v="4012"/>
    <s v="Australia"/>
    <s v="Giannis Katsaros"/>
    <x v="5"/>
    <s v="Marco Lombardi"/>
    <n v="187"/>
  </r>
  <r>
    <d v="2024-10-04T00:00:00"/>
    <n v="2025"/>
    <s v="2024-2025"/>
    <x v="0"/>
    <s v="Claremont"/>
    <s v="Western Australia"/>
    <x v="0"/>
    <n v="6010"/>
    <s v="Australia"/>
    <s v="Dragan Novak"/>
    <x v="2"/>
    <s v="Zanele Mbeki"/>
    <n v="207"/>
  </r>
  <r>
    <d v="2025-04-21T00:00:00"/>
    <n v="2025"/>
    <s v="2024-2025"/>
    <x v="0"/>
    <s v="Fyshwick"/>
    <s v="Australian Capital Territory"/>
    <x v="2"/>
    <n v="2609"/>
    <s v="Australia"/>
    <s v="Anika Villanueva"/>
    <x v="4"/>
    <s v="Amara Okafor"/>
    <n v="690"/>
  </r>
  <r>
    <d v="2024-02-24T00:00:00"/>
    <n v="2024"/>
    <s v="2023-2024"/>
    <x v="1"/>
    <s v="Nunawading"/>
    <s v="Victoria"/>
    <x v="4"/>
    <n v="3131"/>
    <s v="Australia"/>
    <s v="Fatima Saleh"/>
    <x v="9"/>
    <s v="Emmanuel Tutu"/>
    <n v="550"/>
  </r>
  <r>
    <d v="2024-04-28T00:00:00"/>
    <n v="2024"/>
    <s v="2023-2024"/>
    <x v="0"/>
    <s v="Toombul"/>
    <s v="Queensland"/>
    <x v="3"/>
    <n v="4012"/>
    <s v="Australia"/>
    <s v="Giannis Katsaros"/>
    <x v="6"/>
    <s v="Lani To’o"/>
    <n v="707"/>
  </r>
  <r>
    <d v="2025-04-25T00:00:00"/>
    <n v="2025"/>
    <s v="2024-2025"/>
    <x v="0"/>
    <s v="Altona"/>
    <s v="Victoria"/>
    <x v="4"/>
    <n v="3018"/>
    <s v="Australia"/>
    <s v="Alistair Taylor"/>
    <x v="1"/>
    <s v="Iluka Langton"/>
    <n v="499"/>
  </r>
  <r>
    <d v="2024-01-15T00:00:00"/>
    <n v="2024"/>
    <s v="2023-2024"/>
    <x v="0"/>
    <s v="Belconnen"/>
    <s v="Australian Capital Territory"/>
    <x v="2"/>
    <n v="2617"/>
    <s v="Australia"/>
    <s v="Anika Villanueva"/>
    <x v="3"/>
    <s v="Ibrahim Khalil"/>
    <n v="133"/>
  </r>
  <r>
    <d v="2025-06-16T00:00:00"/>
    <n v="2025"/>
    <s v="2024-2025"/>
    <x v="1"/>
    <s v="Harrisdale"/>
    <s v="Western Australia"/>
    <x v="0"/>
    <n v="6112"/>
    <s v="Australia"/>
    <s v="Phoebe Murphy"/>
    <x v="2"/>
    <s v="Zanele Mbeki"/>
    <n v="680"/>
  </r>
  <r>
    <d v="2025-11-22T00:00:00"/>
    <n v="2026"/>
    <s v="2025-2026"/>
    <x v="1"/>
    <s v="Launceston"/>
    <s v="Tasmania"/>
    <x v="5"/>
    <n v="7250"/>
    <s v="Australia"/>
    <s v="Veer Malhotra"/>
    <x v="7"/>
    <s v="Selam Tesfaye"/>
    <n v="353"/>
  </r>
  <r>
    <d v="2025-10-03T00:00:00"/>
    <n v="2026"/>
    <s v="2025-2026"/>
    <x v="0"/>
    <s v="Mascot"/>
    <s v="New South Wales"/>
    <x v="1"/>
    <n v="2020"/>
    <s v="Australia"/>
    <s v="Moana Tui"/>
    <x v="1"/>
    <s v="Iluka Langton"/>
    <n v="209"/>
  </r>
  <r>
    <d v="2024-12-07T00:00:00"/>
    <n v="2025"/>
    <s v="2024-2025"/>
    <x v="1"/>
    <s v="Stafford"/>
    <s v="Queensland"/>
    <x v="3"/>
    <n v="4053"/>
    <s v="Australia"/>
    <s v="Giannis Katsaros"/>
    <x v="3"/>
    <s v="Ibrahim Khalil"/>
    <n v="785"/>
  </r>
  <r>
    <d v="2024-08-07T00:00:00"/>
    <n v="2025"/>
    <s v="2024-2025"/>
    <x v="1"/>
    <s v="Underwood"/>
    <s v="Queensland"/>
    <x v="3"/>
    <n v="4119"/>
    <s v="Australia"/>
    <s v="Giannis Katsaros"/>
    <x v="0"/>
    <s v="Caterina Russo"/>
    <n v="707"/>
  </r>
  <r>
    <d v="2024-08-21T00:00:00"/>
    <n v="2025"/>
    <s v="2024-2025"/>
    <x v="0"/>
    <s v="Artarmon"/>
    <s v="New South Wales"/>
    <x v="1"/>
    <n v="2064"/>
    <s v="Australia"/>
    <s v="Moana Tui"/>
    <x v="2"/>
    <s v="Zanele Mbeki"/>
    <n v="675"/>
  </r>
  <r>
    <d v="2025-06-06T00:00:00"/>
    <n v="2025"/>
    <s v="2024-2025"/>
    <x v="0"/>
    <s v="Gladstone"/>
    <s v="Queensland"/>
    <x v="3"/>
    <n v="4680"/>
    <s v="Australia"/>
    <s v="Harrison Quinn"/>
    <x v="3"/>
    <s v="Ibrahim Khalil"/>
    <n v="110"/>
  </r>
  <r>
    <d v="2025-02-26T00:00:00"/>
    <n v="2025"/>
    <s v="2024-2025"/>
    <x v="1"/>
    <s v="Noosaville"/>
    <s v="Queensland"/>
    <x v="3"/>
    <n v="4566"/>
    <s v="Australia"/>
    <s v="Viliame Mata"/>
    <x v="7"/>
    <s v="Selam Tesfaye"/>
    <n v="717"/>
  </r>
  <r>
    <d v="2024-07-24T00:00:00"/>
    <n v="2025"/>
    <s v="2024-2025"/>
    <x v="0"/>
    <s v="Horsham"/>
    <s v="Victoria"/>
    <x v="4"/>
    <n v="3400"/>
    <s v="Australia"/>
    <s v="Lucas Le"/>
    <x v="3"/>
    <s v="Ibrahim Khalil"/>
    <n v="770"/>
  </r>
  <r>
    <d v="2025-03-16T00:00:00"/>
    <n v="2025"/>
    <s v="2024-2025"/>
    <x v="0"/>
    <s v="Harrisdale"/>
    <s v="Western Australia"/>
    <x v="0"/>
    <n v="6112"/>
    <s v="Australia"/>
    <s v="Phoebe Murphy"/>
    <x v="3"/>
    <s v="Ibrahim Khalil"/>
    <n v="725"/>
  </r>
  <r>
    <d v="2025-05-26T00:00:00"/>
    <n v="2025"/>
    <s v="2024-2025"/>
    <x v="1"/>
    <s v="Sunbury"/>
    <s v="Victoria"/>
    <x v="4"/>
    <n v="3429"/>
    <s v="Australia"/>
    <s v="Lucas Le"/>
    <x v="3"/>
    <s v="Ibrahim Khalil"/>
    <n v="575"/>
  </r>
  <r>
    <d v="2024-08-03T00:00:00"/>
    <n v="2025"/>
    <s v="2024-2025"/>
    <x v="0"/>
    <s v="Thornleigh"/>
    <s v="New South Wales"/>
    <x v="1"/>
    <n v="2120"/>
    <s v="Australia"/>
    <s v="Clementine Walsh"/>
    <x v="7"/>
    <s v="Selam Tesfaye"/>
    <n v="583"/>
  </r>
  <r>
    <d v="2025-03-20T00:00:00"/>
    <n v="2025"/>
    <s v="2024-2025"/>
    <x v="1"/>
    <s v="Lismore"/>
    <s v="New South Wales"/>
    <x v="1"/>
    <n v="2480"/>
    <s v="Australia"/>
    <s v="Waru Saunders"/>
    <x v="8"/>
    <s v="Anastasia Vlahos"/>
    <n v="438"/>
  </r>
  <r>
    <d v="2025-11-19T00:00:00"/>
    <n v="2026"/>
    <s v="2025-2026"/>
    <x v="0"/>
    <s v="Armidale"/>
    <s v="New South Wales"/>
    <x v="1"/>
    <n v="2350"/>
    <s v="Australia"/>
    <s v="Waru Saunders"/>
    <x v="7"/>
    <s v="Selam Tesfaye"/>
    <n v="266"/>
  </r>
  <r>
    <d v="2025-11-05T00:00:00"/>
    <n v="2026"/>
    <s v="2025-2026"/>
    <x v="0"/>
    <s v="Rydalmere"/>
    <s v="New South Wales"/>
    <x v="1"/>
    <n v="2116"/>
    <s v="Australia"/>
    <s v="Clementine Walsh"/>
    <x v="3"/>
    <s v="Ibrahim Khalil"/>
    <n v="454"/>
  </r>
  <r>
    <d v="2025-05-05T00:00:00"/>
    <n v="2025"/>
    <s v="2024-2025"/>
    <x v="1"/>
    <s v="Mindarie"/>
    <s v="Western Australia"/>
    <x v="0"/>
    <n v="6030"/>
    <s v="Australia"/>
    <s v="Dragan Novak"/>
    <x v="5"/>
    <s v="Marco Lombardi"/>
    <n v="594"/>
  </r>
  <r>
    <d v="2025-09-09T00:00:00"/>
    <n v="2026"/>
    <s v="2025-2026"/>
    <x v="0"/>
    <s v="Rydalmere"/>
    <s v="New South Wales"/>
    <x v="1"/>
    <n v="2116"/>
    <s v="Australia"/>
    <s v="Clementine Walsh"/>
    <x v="2"/>
    <s v="Zanele Mbeki"/>
    <n v="86"/>
  </r>
  <r>
    <d v="2025-09-27T00:00:00"/>
    <n v="2026"/>
    <s v="2025-2026"/>
    <x v="1"/>
    <s v="Wagga Wagga"/>
    <s v="New South Wales"/>
    <x v="1"/>
    <n v="2650"/>
    <s v="Australia"/>
    <s v="Jedda Kramer"/>
    <x v="5"/>
    <s v="Marco Lombardi"/>
    <n v="219"/>
  </r>
  <r>
    <d v="2024-05-03T00:00:00"/>
    <n v="2024"/>
    <s v="2023-2024"/>
    <x v="0"/>
    <s v="Alice Springs"/>
    <s v="Northern Territory"/>
    <x v="7"/>
    <n v="870"/>
    <s v="Australia"/>
    <s v="Deepa Thapa"/>
    <x v="2"/>
    <s v="Zanele Mbeki"/>
    <n v="531"/>
  </r>
  <r>
    <d v="2024-01-09T00:00:00"/>
    <n v="2024"/>
    <s v="2023-2024"/>
    <x v="0"/>
    <s v="Collingwood"/>
    <s v="Victoria"/>
    <x v="4"/>
    <n v="3066"/>
    <s v="Australia"/>
    <s v="Alistair Taylor"/>
    <x v="1"/>
    <s v="Iluka Langton"/>
    <n v="625"/>
  </r>
  <r>
    <d v="2024-09-14T00:00:00"/>
    <n v="2025"/>
    <s v="2024-2025"/>
    <x v="1"/>
    <s v="Cairns"/>
    <s v="Queensland"/>
    <x v="3"/>
    <n v="4870"/>
    <s v="Australia"/>
    <s v="Tiffany Tan"/>
    <x v="3"/>
    <s v="Ibrahim Khalil"/>
    <n v="226"/>
  </r>
  <r>
    <d v="2025-08-15T00:00:00"/>
    <n v="2026"/>
    <s v="2025-2026"/>
    <x v="1"/>
    <s v="Mackay"/>
    <s v="Queensland"/>
    <x v="3"/>
    <n v="4740"/>
    <s v="Australia"/>
    <s v="Harrison Quinn"/>
    <x v="3"/>
    <s v="Ibrahim Khalil"/>
    <n v="196"/>
  </r>
  <r>
    <d v="2025-07-17T00:00:00"/>
    <n v="2026"/>
    <s v="2025-2026"/>
    <x v="1"/>
    <s v="Shepparton"/>
    <s v="Victoria"/>
    <x v="4"/>
    <n v="3630"/>
    <s v="Australia"/>
    <s v="Emre Yilmaz"/>
    <x v="3"/>
    <s v="Ibrahim Khalil"/>
    <n v="537"/>
  </r>
  <r>
    <d v="2025-10-22T00:00:00"/>
    <n v="2026"/>
    <s v="2025-2026"/>
    <x v="1"/>
    <s v="Epsom"/>
    <s v="Victoria"/>
    <x v="4"/>
    <n v="3551"/>
    <s v="Australia"/>
    <s v="Lucas Le"/>
    <x v="7"/>
    <s v="Selam Tesfaye"/>
    <n v="257"/>
  </r>
  <r>
    <d v="2025-02-13T00:00:00"/>
    <n v="2025"/>
    <s v="2024-2025"/>
    <x v="0"/>
    <s v="Ashfield"/>
    <s v="New South Wales"/>
    <x v="1"/>
    <n v="2131"/>
    <s v="Australia"/>
    <s v="Clementine Walsh"/>
    <x v="1"/>
    <s v="Iluka Langton"/>
    <n v="579"/>
  </r>
  <r>
    <d v="2024-03-14T00:00:00"/>
    <n v="2024"/>
    <s v="2023-2024"/>
    <x v="1"/>
    <s v="Bathurst"/>
    <s v="New South Wales"/>
    <x v="1"/>
    <n v="2795"/>
    <s v="Australia"/>
    <s v="Jedda Kramer"/>
    <x v="1"/>
    <s v="Iluka Langton"/>
    <n v="594"/>
  </r>
  <r>
    <d v="2024-10-17T00:00:00"/>
    <n v="2025"/>
    <s v="2024-2025"/>
    <x v="0"/>
    <s v="Claremont"/>
    <s v="Western Australia"/>
    <x v="0"/>
    <n v="6010"/>
    <s v="Australia"/>
    <s v="Dragan Novak"/>
    <x v="2"/>
    <s v="Zanele Mbeki"/>
    <n v="743"/>
  </r>
  <r>
    <d v="2025-08-12T00:00:00"/>
    <n v="2026"/>
    <s v="2025-2026"/>
    <x v="1"/>
    <s v="Orange"/>
    <s v="New South Wales"/>
    <x v="1"/>
    <n v="2800"/>
    <s v="Australia"/>
    <s v="Jedda Kramer"/>
    <x v="9"/>
    <s v="Emmanuel Tutu"/>
    <n v="326"/>
  </r>
  <r>
    <d v="2024-05-16T00:00:00"/>
    <n v="2024"/>
    <s v="2023-2024"/>
    <x v="1"/>
    <s v="Epsom"/>
    <s v="Victoria"/>
    <x v="4"/>
    <n v="3551"/>
    <s v="Australia"/>
    <s v="Lucas Le"/>
    <x v="3"/>
    <s v="Ibrahim Khalil"/>
    <n v="770"/>
  </r>
  <r>
    <d v="2024-02-16T00:00:00"/>
    <n v="2024"/>
    <s v="2023-2024"/>
    <x v="0"/>
    <s v="Gladstone"/>
    <s v="Queensland"/>
    <x v="3"/>
    <n v="4680"/>
    <s v="Australia"/>
    <s v="Harrison Quinn"/>
    <x v="0"/>
    <s v="Caterina Russo"/>
    <n v="90"/>
  </r>
  <r>
    <d v="2025-02-11T00:00:00"/>
    <n v="2025"/>
    <s v="2024-2025"/>
    <x v="0"/>
    <s v="Hervey Bay"/>
    <s v="Queensland"/>
    <x v="3"/>
    <n v="4655"/>
    <s v="Australia"/>
    <s v="Harrison Quinn"/>
    <x v="7"/>
    <s v="Selam Tesfaye"/>
    <n v="299"/>
  </r>
  <r>
    <d v="2024-09-30T00:00:00"/>
    <n v="2025"/>
    <s v="2024-2025"/>
    <x v="0"/>
    <s v="Ipswich"/>
    <s v="Queensland"/>
    <x v="3"/>
    <n v="4305"/>
    <s v="Australia"/>
    <s v="Kavindi Perera"/>
    <x v="3"/>
    <s v="Ibrahim Khalil"/>
    <n v="169"/>
  </r>
  <r>
    <d v="2024-04-12T00:00:00"/>
    <n v="2024"/>
    <s v="2023-2024"/>
    <x v="0"/>
    <s v="Prospect"/>
    <s v="South Australia"/>
    <x v="6"/>
    <n v="5082"/>
    <s v="Australia"/>
    <s v="Mustafa Ali"/>
    <x v="7"/>
    <s v="Selam Tesfaye"/>
    <n v="739"/>
  </r>
  <r>
    <d v="2025-09-22T00:00:00"/>
    <n v="2026"/>
    <s v="2025-2026"/>
    <x v="1"/>
    <s v="Indooroopilly"/>
    <s v="Queensland"/>
    <x v="3"/>
    <n v="4068"/>
    <s v="Australia"/>
    <s v="Giannis Katsaros"/>
    <x v="3"/>
    <s v="Ibrahim Khalil"/>
    <n v="584"/>
  </r>
  <r>
    <d v="2025-03-25T00:00:00"/>
    <n v="2025"/>
    <s v="2024-2025"/>
    <x v="1"/>
    <s v="Scoresby"/>
    <s v="Victoria"/>
    <x v="4"/>
    <n v="3179"/>
    <s v="Australia"/>
    <s v="Fatima Saleh"/>
    <x v="4"/>
    <s v="Amara Okafor"/>
    <n v="208"/>
  </r>
  <r>
    <d v="2024-02-05T00:00:00"/>
    <n v="2024"/>
    <s v="2023-2024"/>
    <x v="0"/>
    <s v="Wodonga"/>
    <s v="Victoria"/>
    <x v="4"/>
    <n v="3690"/>
    <s v="Australia"/>
    <s v="Emre Yilmaz"/>
    <x v="7"/>
    <s v="Selam Tesfaye"/>
    <n v="399"/>
  </r>
  <r>
    <d v="2025-08-16T00:00:00"/>
    <n v="2026"/>
    <s v="2025-2026"/>
    <x v="0"/>
    <s v="Dural"/>
    <s v="New South Wales"/>
    <x v="1"/>
    <n v="2158"/>
    <s v="Australia"/>
    <s v="Clementine Walsh"/>
    <x v="0"/>
    <s v="Caterina Russo"/>
    <n v="633"/>
  </r>
  <r>
    <d v="2024-10-16T00:00:00"/>
    <n v="2025"/>
    <s v="2024-2025"/>
    <x v="0"/>
    <s v="Burnie"/>
    <s v="Tasmania"/>
    <x v="5"/>
    <n v="7320"/>
    <s v="Australia"/>
    <s v="Veer Malhotra"/>
    <x v="3"/>
    <s v="Ibrahim Khalil"/>
    <n v="394"/>
  </r>
  <r>
    <d v="2024-12-17T00:00:00"/>
    <n v="2025"/>
    <s v="2024-2025"/>
    <x v="0"/>
    <s v="Ulladulla"/>
    <s v="New South Wales"/>
    <x v="1"/>
    <n v="2539"/>
    <s v="Australia"/>
    <s v="Anika Villanueva"/>
    <x v="3"/>
    <s v="Ibrahim Khalil"/>
    <n v="727"/>
  </r>
  <r>
    <d v="2025-11-13T00:00:00"/>
    <n v="2026"/>
    <s v="2025-2026"/>
    <x v="0"/>
    <s v="Caloundra"/>
    <s v="Queensland"/>
    <x v="3"/>
    <n v="4551"/>
    <s v="Australia"/>
    <s v="Viliame Mata"/>
    <x v="1"/>
    <s v="Iluka Langton"/>
    <n v="186"/>
  </r>
  <r>
    <d v="2024-07-31T00:00:00"/>
    <n v="2025"/>
    <s v="2024-2025"/>
    <x v="1"/>
    <s v="Epsom"/>
    <s v="Victoria"/>
    <x v="4"/>
    <n v="3551"/>
    <s v="Australia"/>
    <s v="Lucas Le"/>
    <x v="4"/>
    <s v="Amara Okafor"/>
    <n v="161"/>
  </r>
  <r>
    <d v="2024-12-19T00:00:00"/>
    <n v="2025"/>
    <s v="2024-2025"/>
    <x v="0"/>
    <s v="Ashfield"/>
    <s v="New South Wales"/>
    <x v="1"/>
    <n v="2131"/>
    <s v="Australia"/>
    <s v="Clementine Walsh"/>
    <x v="7"/>
    <s v="Selam Tesfaye"/>
    <n v="489"/>
  </r>
  <r>
    <d v="2025-05-07T00:00:00"/>
    <n v="2025"/>
    <s v="2024-2025"/>
    <x v="0"/>
    <s v="Alexandria"/>
    <s v="New South Wales"/>
    <x v="1"/>
    <n v="2015"/>
    <s v="Australia"/>
    <s v="Moana Tui"/>
    <x v="8"/>
    <s v="Anastasia Vlahos"/>
    <n v="447"/>
  </r>
  <r>
    <d v="2024-11-11T00:00:00"/>
    <n v="2025"/>
    <s v="2024-2025"/>
    <x v="0"/>
    <s v="Ashfield"/>
    <s v="New South Wales"/>
    <x v="1"/>
    <n v="2131"/>
    <s v="Australia"/>
    <s v="Clementine Walsh"/>
    <x v="6"/>
    <s v="Lani To’o"/>
    <n v="766"/>
  </r>
  <r>
    <d v="2025-02-05T00:00:00"/>
    <n v="2025"/>
    <s v="2024-2025"/>
    <x v="0"/>
    <s v="Artarmon"/>
    <s v="New South Wales"/>
    <x v="1"/>
    <n v="2064"/>
    <s v="Australia"/>
    <s v="Moana Tui"/>
    <x v="0"/>
    <s v="Caterina Russo"/>
    <n v="444"/>
  </r>
  <r>
    <d v="2024-02-16T00:00:00"/>
    <n v="2024"/>
    <s v="2023-2024"/>
    <x v="0"/>
    <s v="Nowra"/>
    <s v="New South Wales"/>
    <x v="1"/>
    <n v="2541"/>
    <s v="Australia"/>
    <s v="Anika Villanueva"/>
    <x v="6"/>
    <s v="Lani To’o"/>
    <n v="207"/>
  </r>
  <r>
    <d v="2024-08-09T00:00:00"/>
    <n v="2025"/>
    <s v="2024-2025"/>
    <x v="1"/>
    <s v="Chatswood"/>
    <s v="New South Wales"/>
    <x v="1"/>
    <n v="2067"/>
    <s v="Australia"/>
    <s v="Moana Tui"/>
    <x v="5"/>
    <s v="Marco Lombardi"/>
    <n v="309"/>
  </r>
  <r>
    <d v="2024-01-31T00:00:00"/>
    <n v="2024"/>
    <s v="2023-2024"/>
    <x v="0"/>
    <s v="Caloundra"/>
    <s v="Queensland"/>
    <x v="3"/>
    <n v="4551"/>
    <s v="Australia"/>
    <s v="Viliame Mata"/>
    <x v="3"/>
    <s v="Ibrahim Khalil"/>
    <n v="456"/>
  </r>
  <r>
    <d v="2025-01-02T00:00:00"/>
    <n v="2025"/>
    <s v="2024-2025"/>
    <x v="1"/>
    <s v="Dandenong"/>
    <s v="Victoria"/>
    <x v="4"/>
    <n v="3175"/>
    <s v="Australia"/>
    <s v="Fatima Saleh"/>
    <x v="7"/>
    <s v="Selam Tesfaye"/>
    <n v="508"/>
  </r>
  <r>
    <d v="2024-03-06T00:00:00"/>
    <n v="2024"/>
    <s v="2023-2024"/>
    <x v="0"/>
    <s v="Gladstone"/>
    <s v="Queensland"/>
    <x v="3"/>
    <n v="4680"/>
    <s v="Australia"/>
    <s v="Harrison Quinn"/>
    <x v="2"/>
    <s v="Zanele Mbeki"/>
    <n v="488"/>
  </r>
  <r>
    <d v="2025-06-29T00:00:00"/>
    <n v="2025"/>
    <s v="2024-2025"/>
    <x v="0"/>
    <s v="Chatswood"/>
    <s v="New South Wales"/>
    <x v="1"/>
    <n v="2067"/>
    <s v="Australia"/>
    <s v="Moana Tui"/>
    <x v="4"/>
    <s v="Amara Okafor"/>
    <n v="391"/>
  </r>
  <r>
    <d v="2024-02-03T00:00:00"/>
    <n v="2024"/>
    <s v="2023-2024"/>
    <x v="0"/>
    <s v="Horsham"/>
    <s v="Victoria"/>
    <x v="4"/>
    <n v="3400"/>
    <s v="Australia"/>
    <s v="Lucas Le"/>
    <x v="4"/>
    <s v="Amara Okafor"/>
    <n v="746"/>
  </r>
  <r>
    <d v="2025-04-20T00:00:00"/>
    <n v="2025"/>
    <s v="2024-2025"/>
    <x v="0"/>
    <s v="Artarmon"/>
    <s v="New South Wales"/>
    <x v="1"/>
    <n v="2064"/>
    <s v="Australia"/>
    <s v="Moana Tui"/>
    <x v="7"/>
    <s v="Selam Tesfaye"/>
    <n v="649"/>
  </r>
  <r>
    <d v="2025-03-12T00:00:00"/>
    <n v="2025"/>
    <s v="2024-2025"/>
    <x v="0"/>
    <s v="Burleigh Waters"/>
    <s v="Queensland"/>
    <x v="3"/>
    <n v="4220"/>
    <s v="Australia"/>
    <s v="Kavindi Perera"/>
    <x v="0"/>
    <s v="Caterina Russo"/>
    <n v="782"/>
  </r>
  <r>
    <d v="2025-04-18T00:00:00"/>
    <n v="2025"/>
    <s v="2024-2025"/>
    <x v="1"/>
    <s v="Bussleton"/>
    <s v="Western Australia"/>
    <x v="0"/>
    <n v="6280"/>
    <s v="Australia"/>
    <s v="Phoebe Murphy"/>
    <x v="0"/>
    <s v="Caterina Russo"/>
    <n v="595"/>
  </r>
  <r>
    <d v="2024-09-08T00:00:00"/>
    <n v="2025"/>
    <s v="2024-2025"/>
    <x v="0"/>
    <s v="Caloundra"/>
    <s v="Queensland"/>
    <x v="3"/>
    <n v="4551"/>
    <s v="Australia"/>
    <s v="Viliame Mata"/>
    <x v="0"/>
    <s v="Caterina Russo"/>
    <n v="224"/>
  </r>
  <r>
    <d v="2025-03-22T00:00:00"/>
    <n v="2025"/>
    <s v="2024-2025"/>
    <x v="0"/>
    <s v="Dural"/>
    <s v="New South Wales"/>
    <x v="1"/>
    <n v="2158"/>
    <s v="Australia"/>
    <s v="Clementine Walsh"/>
    <x v="9"/>
    <s v="Emmanuel Tutu"/>
    <n v="516"/>
  </r>
  <r>
    <d v="2025-08-06T00:00:00"/>
    <n v="2026"/>
    <s v="2025-2026"/>
    <x v="1"/>
    <s v="Epsom"/>
    <s v="Victoria"/>
    <x v="4"/>
    <n v="3551"/>
    <s v="Australia"/>
    <s v="Lucas Le"/>
    <x v="0"/>
    <s v="Caterina Russo"/>
    <n v="423"/>
  </r>
  <r>
    <d v="2025-12-26T00:00:00"/>
    <n v="2026"/>
    <s v="2025-2026"/>
    <x v="0"/>
    <s v="Frankston"/>
    <s v="Victoria"/>
    <x v="4"/>
    <n v="3199"/>
    <s v="Australia"/>
    <s v="Fatima Saleh"/>
    <x v="0"/>
    <s v="Caterina Russo"/>
    <n v="314"/>
  </r>
  <r>
    <d v="2025-03-31T00:00:00"/>
    <n v="2025"/>
    <s v="2024-2025"/>
    <x v="1"/>
    <s v="Fyshwick"/>
    <s v="Australian Capital Territory"/>
    <x v="2"/>
    <n v="2609"/>
    <s v="Australia"/>
    <s v="Anika Villanueva"/>
    <x v="0"/>
    <s v="Caterina Russo"/>
    <n v="419"/>
  </r>
  <r>
    <d v="2025-04-05T00:00:00"/>
    <n v="2025"/>
    <s v="2024-2025"/>
    <x v="0"/>
    <s v="Gladstone"/>
    <s v="Queensland"/>
    <x v="3"/>
    <n v="4680"/>
    <s v="Australia"/>
    <s v="Harrison Quinn"/>
    <x v="0"/>
    <s v="Caterina Russo"/>
    <n v="43"/>
  </r>
  <r>
    <d v="2025-07-07T00:00:00"/>
    <n v="2026"/>
    <s v="2025-2026"/>
    <x v="1"/>
    <s v="Indooroopilly"/>
    <s v="Queensland"/>
    <x v="3"/>
    <n v="4068"/>
    <s v="Australia"/>
    <s v="Giannis Katsaros"/>
    <x v="0"/>
    <s v="Caterina Russo"/>
    <n v="135"/>
  </r>
  <r>
    <d v="2024-02-10T00:00:00"/>
    <n v="2024"/>
    <s v="2023-2024"/>
    <x v="0"/>
    <s v="Ipswich"/>
    <s v="Queensland"/>
    <x v="3"/>
    <n v="4305"/>
    <s v="Australia"/>
    <s v="Kavindi Perera"/>
    <x v="0"/>
    <s v="Caterina Russo"/>
    <n v="197"/>
  </r>
  <r>
    <d v="2025-10-09T00:00:00"/>
    <n v="2026"/>
    <s v="2025-2026"/>
    <x v="0"/>
    <s v="Ipswich"/>
    <s v="Queensland"/>
    <x v="3"/>
    <n v="4305"/>
    <s v="Australia"/>
    <s v="Kavindi Perera"/>
    <x v="4"/>
    <s v="Amara Okafor"/>
    <n v="494"/>
  </r>
  <r>
    <d v="2025-04-20T00:00:00"/>
    <n v="2025"/>
    <s v="2024-2025"/>
    <x v="1"/>
    <s v="Mackay"/>
    <s v="Queensland"/>
    <x v="3"/>
    <n v="4740"/>
    <s v="Australia"/>
    <s v="Harrison Quinn"/>
    <x v="0"/>
    <s v="Caterina Russo"/>
    <n v="745"/>
  </r>
  <r>
    <d v="2024-08-07T00:00:00"/>
    <n v="2025"/>
    <s v="2024-2025"/>
    <x v="0"/>
    <s v="Port Lincoln"/>
    <s v="South Australia"/>
    <x v="6"/>
    <n v="5607"/>
    <s v="Australia"/>
    <s v="Marcus Zheng"/>
    <x v="0"/>
    <s v="Caterina Russo"/>
    <n v="540"/>
  </r>
  <r>
    <d v="2024-12-17T00:00:00"/>
    <n v="2025"/>
    <s v="2024-2025"/>
    <x v="1"/>
    <s v="Sunbury"/>
    <s v="Victoria"/>
    <x v="4"/>
    <n v="3429"/>
    <s v="Australia"/>
    <s v="Lucas Le"/>
    <x v="0"/>
    <s v="Caterina Russo"/>
    <n v="419"/>
  </r>
  <r>
    <d v="2024-09-13T00:00:00"/>
    <n v="2025"/>
    <s v="2024-2025"/>
    <x v="0"/>
    <s v="Thornleigh"/>
    <s v="New South Wales"/>
    <x v="1"/>
    <n v="2120"/>
    <s v="Australia"/>
    <s v="Clementine Walsh"/>
    <x v="0"/>
    <s v="Caterina Russo"/>
    <n v="282"/>
  </r>
  <r>
    <d v="2024-01-28T00:00:00"/>
    <n v="2024"/>
    <s v="2023-2024"/>
    <x v="0"/>
    <s v="Ulladulla"/>
    <s v="New South Wales"/>
    <x v="1"/>
    <n v="2539"/>
    <s v="Australia"/>
    <s v="Anika Villanueva"/>
    <x v="0"/>
    <s v="Caterina Russo"/>
    <n v="683"/>
  </r>
  <r>
    <d v="2024-05-26T00:00:00"/>
    <n v="2024"/>
    <s v="2023-2024"/>
    <x v="0"/>
    <s v="Woodville"/>
    <s v="South Australia"/>
    <x v="6"/>
    <n v="5011"/>
    <s v="Australia"/>
    <s v="Mustafa Ali"/>
    <x v="6"/>
    <s v="Lani To’o"/>
    <n v="323"/>
  </r>
  <r>
    <d v="2024-07-02T00:00:00"/>
    <n v="2025"/>
    <s v="2024-2025"/>
    <x v="0"/>
    <s v="Woodville"/>
    <s v="South Australia"/>
    <x v="6"/>
    <n v="5011"/>
    <s v="Australia"/>
    <s v="Mustafa Ali"/>
    <x v="0"/>
    <s v="Caterina Russo"/>
    <n v="303"/>
  </r>
  <r>
    <d v="2025-01-18T00:00:00"/>
    <n v="2025"/>
    <s v="2024-2025"/>
    <x v="0"/>
    <s v="Prospect"/>
    <s v="South Australia"/>
    <x v="6"/>
    <n v="5082"/>
    <s v="Australia"/>
    <s v="Mustafa Ali"/>
    <x v="3"/>
    <s v="Ibrahim Khalil"/>
    <n v="26"/>
  </r>
  <r>
    <d v="2024-03-13T00:00:00"/>
    <n v="2024"/>
    <s v="2023-2024"/>
    <x v="0"/>
    <s v="Shepparton"/>
    <s v="Victoria"/>
    <x v="4"/>
    <n v="3630"/>
    <s v="Australia"/>
    <s v="Emre Yilmaz"/>
    <x v="7"/>
    <s v="Selam Tesfaye"/>
    <n v="49"/>
  </r>
  <r>
    <d v="2024-09-03T00:00:00"/>
    <n v="2025"/>
    <s v="2024-2025"/>
    <x v="0"/>
    <s v="Tweed Heads"/>
    <s v="New South Wales"/>
    <x v="1"/>
    <n v="2485"/>
    <s v="Australia"/>
    <s v="Waru Saunders"/>
    <x v="7"/>
    <s v="Selam Tesfaye"/>
    <n v="758"/>
  </r>
  <r>
    <d v="2025-12-14T00:00:00"/>
    <n v="2026"/>
    <s v="2025-2026"/>
    <x v="1"/>
    <s v="Rockhampton"/>
    <s v="Queensland"/>
    <x v="3"/>
    <n v="4700"/>
    <s v="Australia"/>
    <s v="Harrison Quinn"/>
    <x v="4"/>
    <s v="Amara Okafor"/>
    <n v="585"/>
  </r>
  <r>
    <d v="2025-05-25T00:00:00"/>
    <n v="2025"/>
    <s v="2024-2025"/>
    <x v="0"/>
    <s v="Berri"/>
    <s v="South Australia"/>
    <x v="6"/>
    <n v="5343"/>
    <s v="Australia"/>
    <s v="Marcus Zheng"/>
    <x v="3"/>
    <s v="Ibrahim Khalil"/>
    <n v="451"/>
  </r>
  <r>
    <d v="2025-04-13T00:00:00"/>
    <n v="2025"/>
    <s v="2024-2025"/>
    <x v="1"/>
    <s v="Broome"/>
    <s v="Western Australia"/>
    <x v="0"/>
    <n v="6725"/>
    <s v="Australia"/>
    <s v="Isabella Ricci"/>
    <x v="2"/>
    <s v="Zanele Mbeki"/>
    <n v="346"/>
  </r>
  <r>
    <d v="2025-05-11T00:00:00"/>
    <n v="2025"/>
    <s v="2024-2025"/>
    <x v="0"/>
    <s v="Alexandria"/>
    <s v="New South Wales"/>
    <x v="1"/>
    <n v="2015"/>
    <s v="Australia"/>
    <s v="Moana Tui"/>
    <x v="2"/>
    <s v="Zanele Mbeki"/>
    <n v="664"/>
  </r>
  <r>
    <d v="2024-10-30T00:00:00"/>
    <n v="2025"/>
    <s v="2024-2025"/>
    <x v="0"/>
    <s v="Geraldton"/>
    <s v="Western Australia"/>
    <x v="0"/>
    <n v="6530"/>
    <s v="Australia"/>
    <s v="Isabella Ricci"/>
    <x v="0"/>
    <s v="Caterina Russo"/>
    <n v="45"/>
  </r>
  <r>
    <d v="2025-05-17T00:00:00"/>
    <n v="2025"/>
    <s v="2024-2025"/>
    <x v="0"/>
    <s v="Ipswich"/>
    <s v="Queensland"/>
    <x v="3"/>
    <n v="4305"/>
    <s v="Australia"/>
    <s v="Kavindi Perera"/>
    <x v="1"/>
    <s v="Iluka Langton"/>
    <n v="346"/>
  </r>
  <r>
    <d v="2025-12-20T00:00:00"/>
    <n v="2026"/>
    <s v="2025-2026"/>
    <x v="1"/>
    <s v="Ballina"/>
    <s v="New South Wales"/>
    <x v="1"/>
    <n v="2478"/>
    <s v="Australia"/>
    <s v="Waru Saunders"/>
    <x v="2"/>
    <s v="Zanele Mbeki"/>
    <n v="758"/>
  </r>
  <r>
    <d v="2024-01-29T00:00:00"/>
    <n v="2024"/>
    <s v="2023-2024"/>
    <x v="1"/>
    <s v="Mackay"/>
    <s v="Queensland"/>
    <x v="3"/>
    <n v="4740"/>
    <s v="Australia"/>
    <s v="Harrison Quinn"/>
    <x v="2"/>
    <s v="Zanele Mbeki"/>
    <n v="542"/>
  </r>
  <r>
    <d v="2024-06-20T00:00:00"/>
    <n v="2024"/>
    <s v="2023-2024"/>
    <x v="1"/>
    <s v="Balcatta"/>
    <s v="Western Australia"/>
    <x v="0"/>
    <n v="6021"/>
    <s v="Australia"/>
    <s v="Dragan Novak"/>
    <x v="3"/>
    <s v="Ibrahim Khalil"/>
    <n v="754"/>
  </r>
  <r>
    <d v="2024-12-22T00:00:00"/>
    <n v="2025"/>
    <s v="2024-2025"/>
    <x v="0"/>
    <s v="Rosny Park"/>
    <s v="Tasmania"/>
    <x v="5"/>
    <n v="7018"/>
    <s v="Australia"/>
    <s v="Veer Malhotra"/>
    <x v="2"/>
    <s v="Zanele Mbeki"/>
    <n v="486"/>
  </r>
  <r>
    <d v="2024-01-07T00:00:00"/>
    <n v="2024"/>
    <s v="2023-2024"/>
    <x v="0"/>
    <s v="Claremont"/>
    <s v="Western Australia"/>
    <x v="0"/>
    <n v="6010"/>
    <s v="Australia"/>
    <s v="Dragan Novak"/>
    <x v="3"/>
    <s v="Ibrahim Khalil"/>
    <n v="215"/>
  </r>
  <r>
    <d v="2025-03-16T00:00:00"/>
    <n v="2025"/>
    <s v="2024-2025"/>
    <x v="0"/>
    <s v="Dubbo"/>
    <s v="New South Wales"/>
    <x v="1"/>
    <n v="2830"/>
    <s v="Australia"/>
    <s v="Jedda Kramer"/>
    <x v="0"/>
    <s v="Caterina Russo"/>
    <n v="764"/>
  </r>
  <r>
    <d v="2025-01-12T00:00:00"/>
    <n v="2025"/>
    <s v="2024-2025"/>
    <x v="0"/>
    <s v="Hastings"/>
    <s v="Victoria"/>
    <x v="4"/>
    <n v="3915"/>
    <s v="Australia"/>
    <s v="Emre Yilmaz"/>
    <x v="3"/>
    <s v="Ibrahim Khalil"/>
    <n v="281"/>
  </r>
  <r>
    <d v="2025-07-17T00:00:00"/>
    <n v="2026"/>
    <s v="2025-2026"/>
    <x v="0"/>
    <s v="Rosny Park"/>
    <s v="Tasmania"/>
    <x v="5"/>
    <n v="7018"/>
    <s v="Australia"/>
    <s v="Veer Malhotra"/>
    <x v="9"/>
    <s v="Emmanuel Tutu"/>
    <n v="164"/>
  </r>
  <r>
    <d v="2025-05-20T00:00:00"/>
    <n v="2025"/>
    <s v="2024-2025"/>
    <x v="1"/>
    <s v="Chatswood"/>
    <s v="New South Wales"/>
    <x v="1"/>
    <n v="2067"/>
    <s v="Australia"/>
    <s v="Moana Tui"/>
    <x v="4"/>
    <s v="Amara Okafor"/>
    <n v="192"/>
  </r>
  <r>
    <d v="2024-06-30T00:00:00"/>
    <n v="2024"/>
    <s v="2023-2024"/>
    <x v="0"/>
    <s v="Wodonga"/>
    <s v="Victoria"/>
    <x v="4"/>
    <n v="3690"/>
    <s v="Australia"/>
    <s v="Emre Yilmaz"/>
    <x v="2"/>
    <s v="Zanele Mbeki"/>
    <n v="490"/>
  </r>
  <r>
    <d v="2025-12-02T00:00:00"/>
    <n v="2026"/>
    <s v="2025-2026"/>
    <x v="1"/>
    <s v="Cairns"/>
    <s v="Queensland"/>
    <x v="3"/>
    <n v="4870"/>
    <s v="Australia"/>
    <s v="Tiffany Tan"/>
    <x v="6"/>
    <s v="Lani To’o"/>
    <n v="198"/>
  </r>
  <r>
    <d v="2024-06-27T00:00:00"/>
    <n v="2024"/>
    <s v="2023-2024"/>
    <x v="0"/>
    <s v="Croydon"/>
    <s v="Victoria"/>
    <x v="4"/>
    <n v="3136"/>
    <s v="Australia"/>
    <s v="Fatima Saleh"/>
    <x v="2"/>
    <s v="Zanele Mbeki"/>
    <n v="764"/>
  </r>
  <r>
    <d v="2024-10-01T00:00:00"/>
    <n v="2025"/>
    <s v="2024-2025"/>
    <x v="0"/>
    <s v="Ballarat"/>
    <s v="Victoria"/>
    <x v="4"/>
    <n v="3353"/>
    <s v="Australia"/>
    <s v="Lucas Le"/>
    <x v="3"/>
    <s v="Ibrahim Khalil"/>
    <n v="636"/>
  </r>
  <r>
    <d v="2025-02-02T00:00:00"/>
    <n v="2025"/>
    <s v="2024-2025"/>
    <x v="1"/>
    <s v="Bathurst"/>
    <s v="New South Wales"/>
    <x v="1"/>
    <n v="2795"/>
    <s v="Australia"/>
    <s v="Jedda Kramer"/>
    <x v="6"/>
    <s v="Lani To’o"/>
    <n v="748"/>
  </r>
  <r>
    <d v="2024-05-17T00:00:00"/>
    <n v="2024"/>
    <s v="2023-2024"/>
    <x v="0"/>
    <s v="Glenorchy"/>
    <s v="Tasmania"/>
    <x v="5"/>
    <n v="7010"/>
    <s v="Australia"/>
    <s v="Veer Malhotra"/>
    <x v="0"/>
    <s v="Caterina Russo"/>
    <n v="286"/>
  </r>
  <r>
    <d v="2024-07-26T00:00:00"/>
    <n v="2025"/>
    <s v="2024-2025"/>
    <x v="1"/>
    <s v="Horsham"/>
    <s v="Victoria"/>
    <x v="4"/>
    <n v="3400"/>
    <s v="Australia"/>
    <s v="Lucas Le"/>
    <x v="3"/>
    <s v="Ibrahim Khalil"/>
    <n v="753"/>
  </r>
  <r>
    <d v="2024-02-12T00:00:00"/>
    <n v="2024"/>
    <s v="2023-2024"/>
    <x v="0"/>
    <s v="Seaford"/>
    <s v="South Australia"/>
    <x v="6"/>
    <n v="5169"/>
    <s v="Australia"/>
    <s v="Mustafa Ali"/>
    <x v="0"/>
    <s v="Caterina Russo"/>
    <n v="314"/>
  </r>
  <r>
    <d v="2025-09-02T00:00:00"/>
    <n v="2026"/>
    <s v="2025-2026"/>
    <x v="0"/>
    <s v="Wodonga"/>
    <s v="Victoria"/>
    <x v="4"/>
    <n v="3690"/>
    <s v="Australia"/>
    <s v="Emre Yilmaz"/>
    <x v="0"/>
    <s v="Caterina Russo"/>
    <n v="553"/>
  </r>
  <r>
    <d v="2024-04-04T00:00:00"/>
    <n v="2024"/>
    <s v="2023-2024"/>
    <x v="0"/>
    <s v="Woodville"/>
    <s v="South Australia"/>
    <x v="6"/>
    <n v="5011"/>
    <s v="Australia"/>
    <s v="Mustafa Ali"/>
    <x v="6"/>
    <s v="Lani To’o"/>
    <n v="745"/>
  </r>
  <r>
    <d v="2025-10-24T00:00:00"/>
    <n v="2026"/>
    <s v="2025-2026"/>
    <x v="0"/>
    <s v="Dubbo"/>
    <s v="New South Wales"/>
    <x v="1"/>
    <n v="2830"/>
    <s v="Australia"/>
    <s v="Jedda Kramer"/>
    <x v="7"/>
    <s v="Selam Tesfaye"/>
    <n v="519"/>
  </r>
  <r>
    <d v="2024-11-02T00:00:00"/>
    <n v="2025"/>
    <s v="2024-2025"/>
    <x v="0"/>
    <s v="Alice Springs"/>
    <s v="Northern Territory"/>
    <x v="7"/>
    <n v="870"/>
    <s v="Australia"/>
    <s v="Deepa Thapa"/>
    <x v="3"/>
    <s v="Ibrahim Khalil"/>
    <n v="365"/>
  </r>
  <r>
    <d v="2025-04-19T00:00:00"/>
    <n v="2025"/>
    <s v="2024-2025"/>
    <x v="1"/>
    <s v="Mt Gambier"/>
    <s v="South Australia"/>
    <x v="6"/>
    <n v="5290"/>
    <s v="Australia"/>
    <s v="Marcus Zheng"/>
    <x v="3"/>
    <s v="Ibrahim Khalil"/>
    <n v="760"/>
  </r>
  <r>
    <d v="2025-08-16T00:00:00"/>
    <n v="2026"/>
    <s v="2025-2026"/>
    <x v="0"/>
    <s v="Airlie Beach"/>
    <s v="Queensland"/>
    <x v="3"/>
    <n v="4802"/>
    <s v="Australia"/>
    <s v="Tiffany Tan"/>
    <x v="3"/>
    <s v="Ibrahim Khalil"/>
    <n v="145"/>
  </r>
  <r>
    <d v="2025-12-08T00:00:00"/>
    <n v="2026"/>
    <s v="2025-2026"/>
    <x v="0"/>
    <s v="Indooroopilly"/>
    <s v="Queensland"/>
    <x v="3"/>
    <n v="4068"/>
    <s v="Australia"/>
    <s v="Giannis Katsaros"/>
    <x v="9"/>
    <s v="Emmanuel Tutu"/>
    <n v="459"/>
  </r>
  <r>
    <d v="2024-01-26T00:00:00"/>
    <n v="2024"/>
    <s v="2023-2024"/>
    <x v="0"/>
    <s v="Bussleton"/>
    <s v="Western Australia"/>
    <x v="0"/>
    <n v="6280"/>
    <s v="Australia"/>
    <s v="Phoebe Murphy"/>
    <x v="5"/>
    <s v="Marco Lombardi"/>
    <n v="57"/>
  </r>
  <r>
    <d v="2024-10-24T00:00:00"/>
    <n v="2025"/>
    <s v="2024-2025"/>
    <x v="1"/>
    <s v="Caloundra"/>
    <s v="Queensland"/>
    <x v="3"/>
    <n v="4551"/>
    <s v="Australia"/>
    <s v="Viliame Mata"/>
    <x v="0"/>
    <s v="Caterina Russo"/>
    <n v="627"/>
  </r>
  <r>
    <d v="2024-08-25T00:00:00"/>
    <n v="2025"/>
    <s v="2024-2025"/>
    <x v="0"/>
    <s v="Epping"/>
    <s v="Victoria"/>
    <x v="4"/>
    <n v="3076"/>
    <s v="Australia"/>
    <s v="Alistair Taylor"/>
    <x v="3"/>
    <s v="Ibrahim Khalil"/>
    <n v="291"/>
  </r>
  <r>
    <d v="2025-06-26T00:00:00"/>
    <n v="2025"/>
    <s v="2024-2025"/>
    <x v="1"/>
    <s v="Maroochydore"/>
    <s v="Queensland"/>
    <x v="3"/>
    <n v="4558"/>
    <s v="Australia"/>
    <s v="Viliame Mata"/>
    <x v="6"/>
    <s v="Lani To’o"/>
    <n v="135"/>
  </r>
  <r>
    <d v="2024-09-24T00:00:00"/>
    <n v="2025"/>
    <s v="2024-2025"/>
    <x v="0"/>
    <s v="Croydon"/>
    <s v="Victoria"/>
    <x v="4"/>
    <n v="3136"/>
    <s v="Australia"/>
    <s v="Fatima Saleh"/>
    <x v="4"/>
    <s v="Amara Okafor"/>
    <n v="147"/>
  </r>
  <r>
    <d v="2024-05-14T00:00:00"/>
    <n v="2024"/>
    <s v="2023-2024"/>
    <x v="0"/>
    <s v="Prospect"/>
    <s v="South Australia"/>
    <x v="6"/>
    <n v="5082"/>
    <s v="Australia"/>
    <s v="Mustafa Ali"/>
    <x v="5"/>
    <s v="Marco Lombardi"/>
    <n v="773"/>
  </r>
  <r>
    <d v="2024-10-25T00:00:00"/>
    <n v="2025"/>
    <s v="2024-2025"/>
    <x v="1"/>
    <s v="Stafford"/>
    <s v="Queensland"/>
    <x v="3"/>
    <n v="4053"/>
    <s v="Australia"/>
    <s v="Giannis Katsaros"/>
    <x v="6"/>
    <s v="Lani To’o"/>
    <n v="63"/>
  </r>
  <r>
    <d v="2025-08-05T00:00:00"/>
    <n v="2026"/>
    <s v="2025-2026"/>
    <x v="0"/>
    <s v="Ulladulla"/>
    <s v="New South Wales"/>
    <x v="1"/>
    <n v="2539"/>
    <s v="Australia"/>
    <s v="Anika Villanueva"/>
    <x v="1"/>
    <s v="Iluka Langton"/>
    <n v="570"/>
  </r>
  <r>
    <d v="2025-02-27T00:00:00"/>
    <n v="2025"/>
    <s v="2024-2025"/>
    <x v="0"/>
    <s v="Seaford"/>
    <s v="South Australia"/>
    <x v="6"/>
    <n v="5169"/>
    <s v="Australia"/>
    <s v="Mustafa Ali"/>
    <x v="6"/>
    <s v="Lani To’o"/>
    <n v="280"/>
  </r>
  <r>
    <d v="2024-06-02T00:00:00"/>
    <n v="2024"/>
    <s v="2023-2024"/>
    <x v="1"/>
    <s v="Inglewood"/>
    <s v="Western Australia"/>
    <x v="0"/>
    <n v="6052"/>
    <s v="Australia"/>
    <s v="Dragan Novak"/>
    <x v="3"/>
    <s v="Ibrahim Khalil"/>
    <n v="439"/>
  </r>
  <r>
    <d v="2025-08-27T00:00:00"/>
    <n v="2026"/>
    <s v="2025-2026"/>
    <x v="1"/>
    <s v="Rockhampton"/>
    <s v="Queensland"/>
    <x v="3"/>
    <n v="4700"/>
    <s v="Australia"/>
    <s v="Harrison Quinn"/>
    <x v="9"/>
    <s v="Emmanuel Tutu"/>
    <n v="267"/>
  </r>
  <r>
    <d v="2025-07-16T00:00:00"/>
    <n v="2026"/>
    <s v="2025-2026"/>
    <x v="0"/>
    <s v="Campbelltown"/>
    <s v="New South Wales"/>
    <x v="1"/>
    <n v="2560"/>
    <s v="Australia"/>
    <s v="Anika Villanueva"/>
    <x v="4"/>
    <s v="Amara Okafor"/>
    <n v="47"/>
  </r>
  <r>
    <d v="2024-03-24T00:00:00"/>
    <n v="2024"/>
    <s v="2023-2024"/>
    <x v="1"/>
    <s v="Maroochydore"/>
    <s v="Queensland"/>
    <x v="3"/>
    <n v="4558"/>
    <s v="Australia"/>
    <s v="Viliame Mata"/>
    <x v="1"/>
    <s v="Iluka Langton"/>
    <n v="290"/>
  </r>
  <r>
    <d v="2025-04-30T00:00:00"/>
    <n v="2025"/>
    <s v="2024-2025"/>
    <x v="0"/>
    <s v="Ipswich"/>
    <s v="Queensland"/>
    <x v="3"/>
    <n v="4305"/>
    <s v="Australia"/>
    <s v="Kavindi Perera"/>
    <x v="5"/>
    <s v="Marco Lombardi"/>
    <n v="58"/>
  </r>
  <r>
    <d v="2025-09-27T00:00:00"/>
    <n v="2026"/>
    <s v="2025-2026"/>
    <x v="1"/>
    <s v="Narrabeen"/>
    <s v="New South Wales"/>
    <x v="1"/>
    <n v="2101"/>
    <s v="Australia"/>
    <s v="Clementine Walsh"/>
    <x v="1"/>
    <s v="Iluka Langton"/>
    <n v="362"/>
  </r>
  <r>
    <d v="2024-08-14T00:00:00"/>
    <n v="2025"/>
    <s v="2024-2025"/>
    <x v="0"/>
    <s v="Cranbourne"/>
    <s v="Victoria"/>
    <x v="4"/>
    <n v="3977"/>
    <s v="Australia"/>
    <s v="Emre Yilmaz"/>
    <x v="5"/>
    <s v="Marco Lombardi"/>
    <n v="209"/>
  </r>
  <r>
    <d v="2024-11-03T00:00:00"/>
    <n v="2025"/>
    <s v="2024-2025"/>
    <x v="0"/>
    <s v="Caloundra"/>
    <s v="Queensland"/>
    <x v="3"/>
    <n v="4551"/>
    <s v="Australia"/>
    <s v="Viliame Mata"/>
    <x v="7"/>
    <s v="Selam Tesfaye"/>
    <n v="294"/>
  </r>
  <r>
    <d v="2024-07-07T00:00:00"/>
    <n v="2025"/>
    <s v="2024-2025"/>
    <x v="0"/>
    <s v="Gympie"/>
    <s v="Queensland"/>
    <x v="3"/>
    <n v="4570"/>
    <s v="Australia"/>
    <s v="Viliame Mata"/>
    <x v="2"/>
    <s v="Zanele Mbeki"/>
    <n v="130"/>
  </r>
  <r>
    <d v="2025-08-20T00:00:00"/>
    <n v="2026"/>
    <s v="2025-2026"/>
    <x v="0"/>
    <s v="Ipswich"/>
    <s v="Queensland"/>
    <x v="3"/>
    <n v="4305"/>
    <s v="Australia"/>
    <s v="Kavindi Perera"/>
    <x v="4"/>
    <s v="Amara Okafor"/>
    <n v="198"/>
  </r>
  <r>
    <d v="2025-04-19T00:00:00"/>
    <n v="2025"/>
    <s v="2024-2025"/>
    <x v="1"/>
    <s v="Randwick"/>
    <s v="New South Wales"/>
    <x v="1"/>
    <n v="2031"/>
    <s v="Australia"/>
    <s v="Moana Tui"/>
    <x v="4"/>
    <s v="Amara Okafor"/>
    <n v="537"/>
  </r>
  <r>
    <d v="2024-02-02T00:00:00"/>
    <n v="2024"/>
    <s v="2023-2024"/>
    <x v="0"/>
    <s v="Joondalup"/>
    <s v="Western Australia"/>
    <x v="0"/>
    <n v="6027"/>
    <s v="Australia"/>
    <s v="Dragan Novak"/>
    <x v="4"/>
    <s v="Amara Okafor"/>
    <n v="275"/>
  </r>
  <r>
    <d v="2025-07-02T00:00:00"/>
    <n v="2026"/>
    <s v="2025-2026"/>
    <x v="0"/>
    <s v="Alexandria"/>
    <s v="New South Wales"/>
    <x v="1"/>
    <n v="2015"/>
    <s v="Australia"/>
    <s v="Moana Tui"/>
    <x v="9"/>
    <s v="Emmanuel Tutu"/>
    <n v="365"/>
  </r>
  <r>
    <d v="2024-06-20T00:00:00"/>
    <n v="2024"/>
    <s v="2023-2024"/>
    <x v="0"/>
    <s v="Croydon"/>
    <s v="Victoria"/>
    <x v="4"/>
    <n v="3136"/>
    <s v="Australia"/>
    <s v="Fatima Saleh"/>
    <x v="4"/>
    <s v="Amara Okafor"/>
    <n v="750"/>
  </r>
  <r>
    <d v="2025-04-05T00:00:00"/>
    <n v="2025"/>
    <s v="2024-2025"/>
    <x v="1"/>
    <s v="Epping"/>
    <s v="Victoria"/>
    <x v="4"/>
    <n v="3076"/>
    <s v="Australia"/>
    <s v="Alistair Taylor"/>
    <x v="1"/>
    <s v="Iluka Langton"/>
    <n v="766"/>
  </r>
  <r>
    <d v="2025-06-07T00:00:00"/>
    <n v="2025"/>
    <s v="2024-2025"/>
    <x v="0"/>
    <s v="Hastings"/>
    <s v="Victoria"/>
    <x v="4"/>
    <n v="3915"/>
    <s v="Australia"/>
    <s v="Emre Yilmaz"/>
    <x v="3"/>
    <s v="Ibrahim Khalil"/>
    <n v="25"/>
  </r>
  <r>
    <d v="2024-04-06T00:00:00"/>
    <n v="2024"/>
    <s v="2023-2024"/>
    <x v="1"/>
    <s v="Underwood"/>
    <s v="Queensland"/>
    <x v="3"/>
    <n v="4119"/>
    <s v="Australia"/>
    <s v="Giannis Katsaros"/>
    <x v="2"/>
    <s v="Zanele Mbeki"/>
    <n v="60"/>
  </r>
  <r>
    <d v="2024-09-14T00:00:00"/>
    <n v="2025"/>
    <s v="2024-2025"/>
    <x v="0"/>
    <s v="North Lakes"/>
    <s v="Queensland"/>
    <x v="3"/>
    <n v="4509"/>
    <s v="Australia"/>
    <s v="Kavindi Perera"/>
    <x v="4"/>
    <s v="Amara Okafor"/>
    <n v="340"/>
  </r>
  <r>
    <d v="2025-09-17T00:00:00"/>
    <n v="2026"/>
    <s v="2025-2026"/>
    <x v="0"/>
    <s v="Chatswood"/>
    <s v="New South Wales"/>
    <x v="1"/>
    <n v="2067"/>
    <s v="Australia"/>
    <s v="Moana Tui"/>
    <x v="6"/>
    <s v="Lani To’o"/>
    <n v="388"/>
  </r>
  <r>
    <d v="2024-04-04T00:00:00"/>
    <n v="2024"/>
    <s v="2023-2024"/>
    <x v="1"/>
    <s v="Mt Gambier"/>
    <s v="South Australia"/>
    <x v="6"/>
    <n v="5290"/>
    <s v="Australia"/>
    <s v="Marcus Zheng"/>
    <x v="2"/>
    <s v="Zanele Mbeki"/>
    <n v="37"/>
  </r>
  <r>
    <d v="2025-10-08T00:00:00"/>
    <n v="2026"/>
    <s v="2025-2026"/>
    <x v="0"/>
    <s v="North Lakes"/>
    <s v="Queensland"/>
    <x v="3"/>
    <n v="4509"/>
    <s v="Australia"/>
    <s v="Kavindi Perera"/>
    <x v="3"/>
    <s v="Ibrahim Khalil"/>
    <n v="335"/>
  </r>
  <r>
    <d v="2024-08-06T00:00:00"/>
    <n v="2025"/>
    <s v="2024-2025"/>
    <x v="1"/>
    <s v="Lismore"/>
    <s v="New South Wales"/>
    <x v="1"/>
    <n v="2480"/>
    <s v="Australia"/>
    <s v="Waru Saunders"/>
    <x v="5"/>
    <s v="Marco Lombardi"/>
    <n v="672"/>
  </r>
  <r>
    <d v="2025-05-11T00:00:00"/>
    <n v="2025"/>
    <s v="2024-2025"/>
    <x v="1"/>
    <s v="Werribee"/>
    <s v="Victoria"/>
    <x v="4"/>
    <n v="3030"/>
    <s v="Australia"/>
    <s v="Alistair Taylor"/>
    <x v="2"/>
    <s v="Zanele Mbeki"/>
    <n v="236"/>
  </r>
  <r>
    <d v="2025-06-03T00:00:00"/>
    <n v="2025"/>
    <s v="2024-2025"/>
    <x v="0"/>
    <s v="Lismore"/>
    <s v="New South Wales"/>
    <x v="1"/>
    <n v="2480"/>
    <s v="Australia"/>
    <s v="Waru Saunders"/>
    <x v="1"/>
    <s v="Iluka Langton"/>
    <n v="572"/>
  </r>
  <r>
    <d v="2024-04-11T00:00:00"/>
    <n v="2024"/>
    <s v="2023-2024"/>
    <x v="0"/>
    <s v="Epsom"/>
    <s v="Victoria"/>
    <x v="4"/>
    <n v="3551"/>
    <s v="Australia"/>
    <s v="Lucas Le"/>
    <x v="5"/>
    <s v="Marco Lombardi"/>
    <n v="279"/>
  </r>
  <r>
    <d v="2024-06-09T00:00:00"/>
    <n v="2024"/>
    <s v="2023-2024"/>
    <x v="0"/>
    <s v="Esperance"/>
    <s v="Western Australia"/>
    <x v="0"/>
    <n v="6450"/>
    <s v="Australia"/>
    <s v="Isabella Ricci"/>
    <x v="3"/>
    <s v="Ibrahim Khalil"/>
    <n v="299"/>
  </r>
  <r>
    <d v="2024-12-28T00:00:00"/>
    <n v="2025"/>
    <s v="2024-2025"/>
    <x v="0"/>
    <s v="Joondalup"/>
    <s v="Western Australia"/>
    <x v="0"/>
    <n v="6027"/>
    <s v="Australia"/>
    <s v="Dragan Novak"/>
    <x v="7"/>
    <s v="Selam Tesfaye"/>
    <n v="315"/>
  </r>
  <r>
    <d v="2025-10-31T00:00:00"/>
    <n v="2026"/>
    <s v="2025-2026"/>
    <x v="0"/>
    <s v="Atherton"/>
    <s v="Queensland"/>
    <x v="3"/>
    <n v="4883"/>
    <s v="Australia"/>
    <s v="Tiffany Tan"/>
    <x v="3"/>
    <s v="Ibrahim Khalil"/>
    <n v="312"/>
  </r>
  <r>
    <d v="2025-03-08T00:00:00"/>
    <n v="2025"/>
    <s v="2024-2025"/>
    <x v="1"/>
    <s v="Mt Isa"/>
    <s v="Queensland"/>
    <x v="3"/>
    <n v="4825"/>
    <s v="Australia"/>
    <s v="Tiffany Tan"/>
    <x v="0"/>
    <s v="Caterina Russo"/>
    <n v="362"/>
  </r>
  <r>
    <d v="2025-11-18T00:00:00"/>
    <n v="2026"/>
    <s v="2025-2026"/>
    <x v="1"/>
    <s v="Belconnen"/>
    <s v="Australian Capital Territory"/>
    <x v="2"/>
    <n v="2617"/>
    <s v="Australia"/>
    <s v="Anika Villanueva"/>
    <x v="5"/>
    <s v="Marco Lombardi"/>
    <n v="491"/>
  </r>
  <r>
    <d v="2024-05-16T00:00:00"/>
    <n v="2024"/>
    <s v="2023-2024"/>
    <x v="1"/>
    <s v="Broome"/>
    <s v="Western Australia"/>
    <x v="0"/>
    <n v="6725"/>
    <s v="Australia"/>
    <s v="Isabella Ricci"/>
    <x v="7"/>
    <s v="Selam Tesfaye"/>
    <n v="403"/>
  </r>
  <r>
    <d v="2024-06-26T00:00:00"/>
    <n v="2024"/>
    <s v="2023-2024"/>
    <x v="1"/>
    <s v="Mackay"/>
    <s v="Queensland"/>
    <x v="3"/>
    <n v="4740"/>
    <s v="Australia"/>
    <s v="Harrison Quinn"/>
    <x v="6"/>
    <s v="Lani To’o"/>
    <n v="464"/>
  </r>
  <r>
    <d v="2025-06-01T00:00:00"/>
    <n v="2025"/>
    <s v="2024-2025"/>
    <x v="0"/>
    <s v="Collingwood"/>
    <s v="Victoria"/>
    <x v="4"/>
    <n v="3066"/>
    <s v="Australia"/>
    <s v="Alistair Taylor"/>
    <x v="0"/>
    <s v="Caterina Russo"/>
    <n v="198"/>
  </r>
  <r>
    <d v="2024-08-03T00:00:00"/>
    <n v="2025"/>
    <s v="2024-2025"/>
    <x v="0"/>
    <s v="Shepparton"/>
    <s v="Victoria"/>
    <x v="4"/>
    <n v="3630"/>
    <s v="Australia"/>
    <s v="Emre Yilmaz"/>
    <x v="7"/>
    <s v="Selam Tesfaye"/>
    <n v="222"/>
  </r>
  <r>
    <d v="2024-12-02T00:00:00"/>
    <n v="2025"/>
    <s v="2024-2025"/>
    <x v="1"/>
    <s v="Mt Isa"/>
    <s v="Queensland"/>
    <x v="3"/>
    <n v="4825"/>
    <s v="Australia"/>
    <s v="Tiffany Tan"/>
    <x v="3"/>
    <s v="Ibrahim Khalil"/>
    <n v="99"/>
  </r>
  <r>
    <d v="2025-04-06T00:00:00"/>
    <n v="2025"/>
    <s v="2024-2025"/>
    <x v="0"/>
    <s v="Dubbo"/>
    <s v="New South Wales"/>
    <x v="1"/>
    <n v="2830"/>
    <s v="Australia"/>
    <s v="Jedda Kramer"/>
    <x v="3"/>
    <s v="Ibrahim Khalil"/>
    <n v="187"/>
  </r>
  <r>
    <d v="2025-12-24T00:00:00"/>
    <n v="2026"/>
    <s v="2025-2026"/>
    <x v="1"/>
    <s v="Maroochydore"/>
    <s v="Queensland"/>
    <x v="3"/>
    <n v="4558"/>
    <s v="Australia"/>
    <s v="Viliame Mata"/>
    <x v="7"/>
    <s v="Selam Tesfaye"/>
    <n v="138"/>
  </r>
  <r>
    <d v="2024-12-09T00:00:00"/>
    <n v="2025"/>
    <s v="2024-2025"/>
    <x v="1"/>
    <s v="Balcatta"/>
    <s v="Western Australia"/>
    <x v="0"/>
    <n v="6021"/>
    <s v="Australia"/>
    <s v="Dragan Novak"/>
    <x v="7"/>
    <s v="Selam Tesfaye"/>
    <n v="34"/>
  </r>
  <r>
    <d v="2024-07-16T00:00:00"/>
    <n v="2025"/>
    <s v="2024-2025"/>
    <x v="0"/>
    <s v="Lidcombe"/>
    <s v="New South Wales"/>
    <x v="1"/>
    <n v="2141"/>
    <s v="Australia"/>
    <s v="Clementine Walsh"/>
    <x v="7"/>
    <s v="Selam Tesfaye"/>
    <n v="527"/>
  </r>
  <r>
    <d v="2025-12-13T00:00:00"/>
    <n v="2026"/>
    <s v="2025-2026"/>
    <x v="0"/>
    <s v="Sunbury"/>
    <s v="Victoria"/>
    <x v="4"/>
    <n v="3429"/>
    <s v="Australia"/>
    <s v="Lucas Le"/>
    <x v="2"/>
    <s v="Zanele Mbeki"/>
    <n v="25"/>
  </r>
  <r>
    <d v="2024-07-17T00:00:00"/>
    <n v="2025"/>
    <s v="2024-2025"/>
    <x v="1"/>
    <s v="Inglewood"/>
    <s v="Western Australia"/>
    <x v="0"/>
    <n v="6052"/>
    <s v="Australia"/>
    <s v="Dragan Novak"/>
    <x v="5"/>
    <s v="Marco Lombardi"/>
    <n v="550"/>
  </r>
  <r>
    <d v="2025-07-01T00:00:00"/>
    <n v="2026"/>
    <s v="2025-2026"/>
    <x v="1"/>
    <s v="Gladstone"/>
    <s v="Queensland"/>
    <x v="3"/>
    <n v="4680"/>
    <s v="Australia"/>
    <s v="Harrison Quinn"/>
    <x v="5"/>
    <s v="Marco Lombardi"/>
    <n v="78"/>
  </r>
  <r>
    <d v="2024-02-21T00:00:00"/>
    <n v="2024"/>
    <s v="2023-2024"/>
    <x v="1"/>
    <s v="Cairns"/>
    <s v="Queensland"/>
    <x v="3"/>
    <n v="4870"/>
    <s v="Australia"/>
    <s v="Tiffany Tan"/>
    <x v="7"/>
    <s v="Selam Tesfaye"/>
    <n v="568"/>
  </r>
  <r>
    <d v="2025-05-27T00:00:00"/>
    <n v="2025"/>
    <s v="2024-2025"/>
    <x v="1"/>
    <s v="Mornington"/>
    <s v="Victoria"/>
    <x v="4"/>
    <n v="3931"/>
    <s v="Australia"/>
    <s v="Emre Yilmaz"/>
    <x v="6"/>
    <s v="Lani To’o"/>
    <n v="590"/>
  </r>
  <r>
    <d v="2024-08-25T00:00:00"/>
    <n v="2025"/>
    <s v="2024-2025"/>
    <x v="1"/>
    <s v="Wagga Wagga"/>
    <s v="New South Wales"/>
    <x v="1"/>
    <n v="2650"/>
    <s v="Australia"/>
    <s v="Jedda Kramer"/>
    <x v="1"/>
    <s v="Iluka Langton"/>
    <n v="348"/>
  </r>
  <r>
    <d v="2025-12-20T00:00:00"/>
    <n v="2026"/>
    <s v="2025-2026"/>
    <x v="0"/>
    <s v="Dubbo"/>
    <s v="New South Wales"/>
    <x v="1"/>
    <n v="2830"/>
    <s v="Australia"/>
    <s v="Jedda Kramer"/>
    <x v="0"/>
    <s v="Caterina Russo"/>
    <n v="271"/>
  </r>
  <r>
    <d v="2025-10-23T00:00:00"/>
    <n v="2026"/>
    <s v="2025-2026"/>
    <x v="1"/>
    <s v="Maddington"/>
    <s v="Western Australia"/>
    <x v="0"/>
    <n v="6109"/>
    <s v="Australia"/>
    <s v="Phoebe Murphy"/>
    <x v="4"/>
    <s v="Amara Okafor"/>
    <n v="502"/>
  </r>
  <r>
    <d v="2024-02-05T00:00:00"/>
    <n v="2024"/>
    <s v="2023-2024"/>
    <x v="0"/>
    <s v="Toombul"/>
    <s v="Queensland"/>
    <x v="3"/>
    <n v="4012"/>
    <s v="Australia"/>
    <s v="Giannis Katsaros"/>
    <x v="7"/>
    <s v="Selam Tesfaye"/>
    <n v="382"/>
  </r>
  <r>
    <d v="2024-02-11T00:00:00"/>
    <n v="2024"/>
    <s v="2023-2024"/>
    <x v="0"/>
    <s v="Lidcombe"/>
    <s v="New South Wales"/>
    <x v="1"/>
    <n v="2141"/>
    <s v="Australia"/>
    <s v="Clementine Walsh"/>
    <x v="3"/>
    <s v="Ibrahim Khalil"/>
    <n v="621"/>
  </r>
  <r>
    <d v="2024-02-25T00:00:00"/>
    <n v="2024"/>
    <s v="2023-2024"/>
    <x v="0"/>
    <s v="Seaford"/>
    <s v="South Australia"/>
    <x v="6"/>
    <n v="5169"/>
    <s v="Australia"/>
    <s v="Mustafa Ali"/>
    <x v="3"/>
    <s v="Ibrahim Khalil"/>
    <n v="187"/>
  </r>
  <r>
    <d v="2024-05-06T00:00:00"/>
    <n v="2024"/>
    <s v="2023-2024"/>
    <x v="1"/>
    <s v="Wagga Wagga"/>
    <s v="New South Wales"/>
    <x v="1"/>
    <n v="2650"/>
    <s v="Australia"/>
    <s v="Jedda Kramer"/>
    <x v="3"/>
    <s v="Ibrahim Khalil"/>
    <n v="467"/>
  </r>
  <r>
    <d v="2024-11-13T00:00:00"/>
    <n v="2025"/>
    <s v="2024-2025"/>
    <x v="0"/>
    <s v="Chatswood"/>
    <s v="New South Wales"/>
    <x v="1"/>
    <n v="2067"/>
    <s v="Australia"/>
    <s v="Moana Tui"/>
    <x v="0"/>
    <s v="Caterina Russo"/>
    <n v="403"/>
  </r>
  <r>
    <d v="2025-12-05T00:00:00"/>
    <n v="2026"/>
    <s v="2025-2026"/>
    <x v="1"/>
    <s v="Ulladulla"/>
    <s v="New South Wales"/>
    <x v="1"/>
    <n v="2539"/>
    <s v="Australia"/>
    <s v="Anika Villanueva"/>
    <x v="2"/>
    <s v="Zanele Mbeki"/>
    <n v="772"/>
  </r>
  <r>
    <d v="2025-12-31T00:00:00"/>
    <n v="2026"/>
    <s v="2025-2026"/>
    <x v="0"/>
    <s v="Joondalup"/>
    <s v="Western Australia"/>
    <x v="0"/>
    <n v="6027"/>
    <s v="Australia"/>
    <s v="Dragan Novak"/>
    <x v="5"/>
    <s v="Marco Lombardi"/>
    <n v="773"/>
  </r>
  <r>
    <d v="2024-08-13T00:00:00"/>
    <n v="2025"/>
    <s v="2024-2025"/>
    <x v="1"/>
    <s v="Marion"/>
    <s v="South Australia"/>
    <x v="6"/>
    <n v="5043"/>
    <s v="Australia"/>
    <s v="Mustafa Ali"/>
    <x v="4"/>
    <s v="Amara Okafor"/>
    <n v="645"/>
  </r>
  <r>
    <d v="2025-10-25T00:00:00"/>
    <n v="2026"/>
    <s v="2025-2026"/>
    <x v="0"/>
    <s v="Lithgow"/>
    <s v="New South Wales"/>
    <x v="1"/>
    <n v="2790"/>
    <s v="Australia"/>
    <s v="Jedda Kramer"/>
    <x v="1"/>
    <s v="Iluka Langton"/>
    <n v="141"/>
  </r>
  <r>
    <d v="2025-08-29T00:00:00"/>
    <n v="2026"/>
    <s v="2025-2026"/>
    <x v="1"/>
    <s v="Cairns"/>
    <s v="Queensland"/>
    <x v="3"/>
    <n v="4870"/>
    <s v="Australia"/>
    <s v="Tiffany Tan"/>
    <x v="1"/>
    <s v="Iluka Langton"/>
    <n v="783"/>
  </r>
  <r>
    <d v="2025-11-29T00:00:00"/>
    <n v="2026"/>
    <s v="2025-2026"/>
    <x v="1"/>
    <s v="Indooroopilly"/>
    <s v="Queensland"/>
    <x v="3"/>
    <n v="4068"/>
    <s v="Australia"/>
    <s v="Giannis Katsaros"/>
    <x v="1"/>
    <s v="Iluka Langton"/>
    <n v="26"/>
  </r>
  <r>
    <d v="2025-01-11T00:00:00"/>
    <n v="2025"/>
    <s v="2024-2025"/>
    <x v="0"/>
    <s v="Armidale"/>
    <s v="New South Wales"/>
    <x v="1"/>
    <n v="2350"/>
    <s v="Australia"/>
    <s v="Waru Saunders"/>
    <x v="4"/>
    <s v="Amara Okafor"/>
    <n v="464"/>
  </r>
  <r>
    <d v="2025-06-24T00:00:00"/>
    <n v="2025"/>
    <s v="2024-2025"/>
    <x v="0"/>
    <s v="Dubbo"/>
    <s v="New South Wales"/>
    <x v="1"/>
    <n v="2830"/>
    <s v="Australia"/>
    <s v="Jedda Kramer"/>
    <x v="0"/>
    <s v="Caterina Russo"/>
    <n v="380"/>
  </r>
  <r>
    <d v="2025-06-03T00:00:00"/>
    <n v="2025"/>
    <s v="2024-2025"/>
    <x v="1"/>
    <s v="Fyshwick"/>
    <s v="Australian Capital Territory"/>
    <x v="2"/>
    <n v="2609"/>
    <s v="Australia"/>
    <s v="Anika Villanueva"/>
    <x v="2"/>
    <s v="Zanele Mbeki"/>
    <n v="794"/>
  </r>
  <r>
    <d v="2025-06-24T00:00:00"/>
    <n v="2025"/>
    <s v="2024-2025"/>
    <x v="1"/>
    <s v="Inglewood"/>
    <s v="Western Australia"/>
    <x v="0"/>
    <n v="6052"/>
    <s v="Australia"/>
    <s v="Dragan Novak"/>
    <x v="6"/>
    <s v="Lani To’o"/>
    <n v="338"/>
  </r>
  <r>
    <d v="2024-10-31T00:00:00"/>
    <n v="2025"/>
    <s v="2024-2025"/>
    <x v="1"/>
    <s v="Mt Isa"/>
    <s v="Queensland"/>
    <x v="3"/>
    <n v="4825"/>
    <s v="Australia"/>
    <s v="Tiffany Tan"/>
    <x v="4"/>
    <s v="Amara Okafor"/>
    <n v="623"/>
  </r>
  <r>
    <d v="2024-01-27T00:00:00"/>
    <n v="2024"/>
    <s v="2023-2024"/>
    <x v="1"/>
    <s v="Mackay"/>
    <s v="Queensland"/>
    <x v="3"/>
    <n v="4740"/>
    <s v="Australia"/>
    <s v="Harrison Quinn"/>
    <x v="2"/>
    <s v="Zanele Mbeki"/>
    <n v="665"/>
  </r>
  <r>
    <d v="2025-11-07T00:00:00"/>
    <n v="2026"/>
    <s v="2025-2026"/>
    <x v="1"/>
    <s v="Epping"/>
    <s v="Victoria"/>
    <x v="4"/>
    <n v="3076"/>
    <s v="Australia"/>
    <s v="Alistair Taylor"/>
    <x v="9"/>
    <s v="Emmanuel Tutu"/>
    <n v="65"/>
  </r>
  <r>
    <d v="2024-03-22T00:00:00"/>
    <n v="2024"/>
    <s v="2023-2024"/>
    <x v="1"/>
    <s v="Bathurst"/>
    <s v="New South Wales"/>
    <x v="1"/>
    <n v="2795"/>
    <s v="Australia"/>
    <s v="Jedda Kramer"/>
    <x v="3"/>
    <s v="Ibrahim Khalil"/>
    <n v="221"/>
  </r>
  <r>
    <d v="2025-06-04T00:00:00"/>
    <n v="2025"/>
    <s v="2024-2025"/>
    <x v="0"/>
    <s v="Rockhampton"/>
    <s v="Queensland"/>
    <x v="3"/>
    <n v="4700"/>
    <s v="Australia"/>
    <s v="Harrison Quinn"/>
    <x v="3"/>
    <s v="Ibrahim Khalil"/>
    <n v="278"/>
  </r>
  <r>
    <d v="2025-09-29T00:00:00"/>
    <n v="2026"/>
    <s v="2025-2026"/>
    <x v="1"/>
    <s v="Burnie"/>
    <s v="Tasmania"/>
    <x v="5"/>
    <n v="7320"/>
    <s v="Australia"/>
    <s v="Veer Malhotra"/>
    <x v="3"/>
    <s v="Ibrahim Khalil"/>
    <n v="265"/>
  </r>
  <r>
    <d v="2024-01-29T00:00:00"/>
    <n v="2024"/>
    <s v="2023-2024"/>
    <x v="0"/>
    <s v="Dandenong"/>
    <s v="Victoria"/>
    <x v="4"/>
    <n v="3175"/>
    <s v="Australia"/>
    <s v="Fatima Saleh"/>
    <x v="4"/>
    <s v="Amara Okafor"/>
    <n v="724"/>
  </r>
  <r>
    <d v="2025-10-27T00:00:00"/>
    <n v="2026"/>
    <s v="2025-2026"/>
    <x v="1"/>
    <s v="Lidcombe"/>
    <s v="New South Wales"/>
    <x v="1"/>
    <n v="2141"/>
    <s v="Australia"/>
    <s v="Clementine Walsh"/>
    <x v="3"/>
    <s v="Ibrahim Khalil"/>
    <n v="383"/>
  </r>
  <r>
    <d v="2025-10-04T00:00:00"/>
    <n v="2026"/>
    <s v="2025-2026"/>
    <x v="1"/>
    <s v="Randwick"/>
    <s v="New South Wales"/>
    <x v="1"/>
    <n v="2031"/>
    <s v="Australia"/>
    <s v="Moana Tui"/>
    <x v="3"/>
    <s v="Ibrahim Khalil"/>
    <n v="304"/>
  </r>
  <r>
    <d v="2024-04-19T00:00:00"/>
    <n v="2024"/>
    <s v="2023-2024"/>
    <x v="1"/>
    <s v="Rockhampton"/>
    <s v="Queensland"/>
    <x v="3"/>
    <n v="4700"/>
    <s v="Australia"/>
    <s v="Harrison Quinn"/>
    <x v="9"/>
    <s v="Emmanuel Tutu"/>
    <n v="564"/>
  </r>
  <r>
    <d v="2024-07-17T00:00:00"/>
    <n v="2025"/>
    <s v="2024-2025"/>
    <x v="0"/>
    <s v="Croydon"/>
    <s v="Victoria"/>
    <x v="4"/>
    <n v="3136"/>
    <s v="Australia"/>
    <s v="Fatima Saleh"/>
    <x v="9"/>
    <s v="Emmanuel Tutu"/>
    <n v="532"/>
  </r>
  <r>
    <d v="2024-10-05T00:00:00"/>
    <n v="2025"/>
    <s v="2024-2025"/>
    <x v="0"/>
    <s v="Glenorchy"/>
    <s v="Tasmania"/>
    <x v="5"/>
    <n v="7010"/>
    <s v="Australia"/>
    <s v="Veer Malhotra"/>
    <x v="3"/>
    <s v="Ibrahim Khalil"/>
    <n v="111"/>
  </r>
  <r>
    <d v="2024-12-16T00:00:00"/>
    <n v="2025"/>
    <s v="2024-2025"/>
    <x v="0"/>
    <s v="Lismore"/>
    <s v="New South Wales"/>
    <x v="1"/>
    <n v="2480"/>
    <s v="Australia"/>
    <s v="Waru Saunders"/>
    <x v="0"/>
    <s v="Caterina Russo"/>
    <n v="37"/>
  </r>
  <r>
    <d v="2025-01-31T00:00:00"/>
    <n v="2025"/>
    <s v="2024-2025"/>
    <x v="1"/>
    <s v="Noosaville"/>
    <s v="Queensland"/>
    <x v="3"/>
    <n v="4566"/>
    <s v="Australia"/>
    <s v="Viliame Mata"/>
    <x v="3"/>
    <s v="Ibrahim Khalil"/>
    <n v="367"/>
  </r>
  <r>
    <d v="2024-07-08T00:00:00"/>
    <n v="2025"/>
    <s v="2024-2025"/>
    <x v="1"/>
    <s v="Underwood"/>
    <s v="Queensland"/>
    <x v="3"/>
    <n v="4119"/>
    <s v="Australia"/>
    <s v="Giannis Katsaros"/>
    <x v="3"/>
    <s v="Ibrahim Khalil"/>
    <n v="781"/>
  </r>
  <r>
    <d v="2025-01-28T00:00:00"/>
    <n v="2025"/>
    <s v="2024-2025"/>
    <x v="1"/>
    <s v="Indooroopilly"/>
    <s v="Queensland"/>
    <x v="3"/>
    <n v="4068"/>
    <s v="Australia"/>
    <s v="Giannis Katsaros"/>
    <x v="6"/>
    <s v="Lani To’o"/>
    <n v="127"/>
  </r>
  <r>
    <d v="2024-02-22T00:00:00"/>
    <n v="2024"/>
    <s v="2023-2024"/>
    <x v="0"/>
    <s v="Darwin"/>
    <s v="Northern Territory"/>
    <x v="7"/>
    <n v="800"/>
    <s v="Australia"/>
    <s v="Deepa Thapa"/>
    <x v="9"/>
    <s v="Emmanuel Tutu"/>
    <n v="98"/>
  </r>
  <r>
    <d v="2025-01-24T00:00:00"/>
    <n v="2025"/>
    <s v="2024-2025"/>
    <x v="0"/>
    <s v="Bussleton"/>
    <s v="Western Australia"/>
    <x v="0"/>
    <n v="6280"/>
    <s v="Australia"/>
    <s v="Phoebe Murphy"/>
    <x v="1"/>
    <s v="Iluka Langton"/>
    <n v="591"/>
  </r>
  <r>
    <d v="2024-07-01T00:00:00"/>
    <n v="2025"/>
    <s v="2024-2025"/>
    <x v="0"/>
    <s v="Esperance"/>
    <s v="Western Australia"/>
    <x v="0"/>
    <n v="6450"/>
    <s v="Australia"/>
    <s v="Isabella Ricci"/>
    <x v="0"/>
    <s v="Caterina Russo"/>
    <n v="228"/>
  </r>
  <r>
    <d v="2025-11-19T00:00:00"/>
    <n v="2026"/>
    <s v="2025-2026"/>
    <x v="1"/>
    <s v="Broome"/>
    <s v="Western Australia"/>
    <x v="0"/>
    <n v="6725"/>
    <s v="Australia"/>
    <s v="Isabella Ricci"/>
    <x v="5"/>
    <s v="Marco Lombardi"/>
    <n v="584"/>
  </r>
  <r>
    <d v="2025-06-08T00:00:00"/>
    <n v="2025"/>
    <s v="2024-2025"/>
    <x v="1"/>
    <s v="Randwick"/>
    <s v="New South Wales"/>
    <x v="1"/>
    <n v="2031"/>
    <s v="Australia"/>
    <s v="Moana Tui"/>
    <x v="7"/>
    <s v="Selam Tesfaye"/>
    <n v="38"/>
  </r>
  <r>
    <d v="2024-08-31T00:00:00"/>
    <n v="2025"/>
    <s v="2024-2025"/>
    <x v="0"/>
    <s v="Collingwood"/>
    <s v="Victoria"/>
    <x v="4"/>
    <n v="3066"/>
    <s v="Australia"/>
    <s v="Alistair Taylor"/>
    <x v="6"/>
    <s v="Lani To’o"/>
    <n v="447"/>
  </r>
  <r>
    <d v="2025-09-28T00:00:00"/>
    <n v="2026"/>
    <s v="2025-2026"/>
    <x v="1"/>
    <s v="Burnie"/>
    <s v="Tasmania"/>
    <x v="5"/>
    <n v="7320"/>
    <s v="Australia"/>
    <s v="Veer Malhotra"/>
    <x v="5"/>
    <s v="Marco Lombardi"/>
    <n v="653"/>
  </r>
  <r>
    <d v="2025-06-22T00:00:00"/>
    <n v="2025"/>
    <s v="2024-2025"/>
    <x v="1"/>
    <s v="Broome"/>
    <s v="Western Australia"/>
    <x v="0"/>
    <n v="6725"/>
    <s v="Australia"/>
    <s v="Isabella Ricci"/>
    <x v="2"/>
    <s v="Zanele Mbeki"/>
    <n v="319"/>
  </r>
  <r>
    <d v="2024-06-21T00:00:00"/>
    <n v="2024"/>
    <s v="2023-2024"/>
    <x v="0"/>
    <s v="Claremont"/>
    <s v="Western Australia"/>
    <x v="0"/>
    <n v="6010"/>
    <s v="Australia"/>
    <s v="Dragan Novak"/>
    <x v="6"/>
    <s v="Lani To’o"/>
    <n v="254"/>
  </r>
  <r>
    <d v="2025-04-07T00:00:00"/>
    <n v="2025"/>
    <s v="2024-2025"/>
    <x v="1"/>
    <s v="Burnie"/>
    <s v="Tasmania"/>
    <x v="5"/>
    <n v="7320"/>
    <s v="Australia"/>
    <s v="Veer Malhotra"/>
    <x v="3"/>
    <s v="Ibrahim Khalil"/>
    <n v="593"/>
  </r>
  <r>
    <d v="2024-05-24T00:00:00"/>
    <n v="2024"/>
    <s v="2023-2024"/>
    <x v="0"/>
    <s v="Alice Springs"/>
    <s v="Northern Territory"/>
    <x v="7"/>
    <n v="870"/>
    <s v="Australia"/>
    <s v="Deepa Thapa"/>
    <x v="3"/>
    <s v="Ibrahim Khalil"/>
    <n v="573"/>
  </r>
  <r>
    <d v="2025-02-25T00:00:00"/>
    <n v="2025"/>
    <s v="2024-2025"/>
    <x v="0"/>
    <s v="Nunawading"/>
    <s v="Victoria"/>
    <x v="4"/>
    <n v="3131"/>
    <s v="Australia"/>
    <s v="Fatima Saleh"/>
    <x v="2"/>
    <s v="Zanele Mbeki"/>
    <n v="755"/>
  </r>
  <r>
    <d v="2024-04-10T00:00:00"/>
    <n v="2024"/>
    <s v="2023-2024"/>
    <x v="0"/>
    <s v="Geraldton"/>
    <s v="Western Australia"/>
    <x v="0"/>
    <n v="6530"/>
    <s v="Australia"/>
    <s v="Isabella Ricci"/>
    <x v="7"/>
    <s v="Selam Tesfaye"/>
    <n v="329"/>
  </r>
  <r>
    <d v="2024-10-02T00:00:00"/>
    <n v="2025"/>
    <s v="2024-2025"/>
    <x v="1"/>
    <s v="Mornington"/>
    <s v="Victoria"/>
    <x v="4"/>
    <n v="3931"/>
    <s v="Australia"/>
    <s v="Emre Yilmaz"/>
    <x v="3"/>
    <s v="Ibrahim Khalil"/>
    <n v="697"/>
  </r>
  <r>
    <d v="2025-04-25T00:00:00"/>
    <n v="2025"/>
    <s v="2024-2025"/>
    <x v="0"/>
    <s v="Mildura"/>
    <s v="Victoria"/>
    <x v="4"/>
    <n v="3500"/>
    <s v="Australia"/>
    <s v="Lucas Le"/>
    <x v="3"/>
    <s v="Ibrahim Khalil"/>
    <n v="486"/>
  </r>
  <r>
    <d v="2024-12-23T00:00:00"/>
    <n v="2025"/>
    <s v="2024-2025"/>
    <x v="0"/>
    <s v="Gympie"/>
    <s v="Queensland"/>
    <x v="3"/>
    <n v="4570"/>
    <s v="Australia"/>
    <s v="Viliame Mata"/>
    <x v="0"/>
    <s v="Caterina Russo"/>
    <n v="781"/>
  </r>
  <r>
    <d v="2024-11-26T00:00:00"/>
    <n v="2025"/>
    <s v="2024-2025"/>
    <x v="0"/>
    <s v="Cairns"/>
    <s v="Queensland"/>
    <x v="3"/>
    <n v="4870"/>
    <s v="Australia"/>
    <s v="Tiffany Tan"/>
    <x v="7"/>
    <s v="Selam Tesfaye"/>
    <n v="724"/>
  </r>
  <r>
    <d v="2024-06-03T00:00:00"/>
    <n v="2024"/>
    <s v="2023-2024"/>
    <x v="0"/>
    <s v="Esperance"/>
    <s v="Western Australia"/>
    <x v="0"/>
    <n v="6450"/>
    <s v="Australia"/>
    <s v="Isabella Ricci"/>
    <x v="2"/>
    <s v="Zanele Mbeki"/>
    <n v="417"/>
  </r>
  <r>
    <d v="2024-07-09T00:00:00"/>
    <n v="2025"/>
    <s v="2024-2025"/>
    <x v="0"/>
    <s v="Epsom"/>
    <s v="Victoria"/>
    <x v="4"/>
    <n v="3551"/>
    <s v="Australia"/>
    <s v="Lucas Le"/>
    <x v="5"/>
    <s v="Marco Lombardi"/>
    <n v="776"/>
  </r>
  <r>
    <d v="2025-01-02T00:00:00"/>
    <n v="2025"/>
    <s v="2024-2025"/>
    <x v="1"/>
    <s v="Shepparton"/>
    <s v="Victoria"/>
    <x v="4"/>
    <n v="3630"/>
    <s v="Australia"/>
    <s v="Emre Yilmaz"/>
    <x v="6"/>
    <s v="Lani To’o"/>
    <n v="543"/>
  </r>
  <r>
    <d v="2025-03-21T00:00:00"/>
    <n v="2025"/>
    <s v="2024-2025"/>
    <x v="0"/>
    <s v="Warrnambool"/>
    <s v="Victoria"/>
    <x v="4"/>
    <n v="3280"/>
    <s v="Australia"/>
    <s v="Lucas Le"/>
    <x v="5"/>
    <s v="Marco Lombardi"/>
    <n v="86"/>
  </r>
  <r>
    <d v="2025-10-26T00:00:00"/>
    <n v="2026"/>
    <s v="2025-2026"/>
    <x v="0"/>
    <s v="Hervey Bay"/>
    <s v="Queensland"/>
    <x v="3"/>
    <n v="4655"/>
    <s v="Australia"/>
    <s v="Harrison Quinn"/>
    <x v="0"/>
    <s v="Caterina Russo"/>
    <n v="480"/>
  </r>
  <r>
    <d v="2025-10-28T00:00:00"/>
    <n v="2026"/>
    <s v="2025-2026"/>
    <x v="0"/>
    <s v="Lismore"/>
    <s v="New South Wales"/>
    <x v="1"/>
    <n v="2480"/>
    <s v="Australia"/>
    <s v="Waru Saunders"/>
    <x v="1"/>
    <s v="Iluka Langton"/>
    <n v="152"/>
  </r>
  <r>
    <d v="2024-12-27T00:00:00"/>
    <n v="2025"/>
    <s v="2024-2025"/>
    <x v="0"/>
    <s v="Woodville"/>
    <s v="South Australia"/>
    <x v="6"/>
    <n v="5011"/>
    <s v="Australia"/>
    <s v="Mustafa Ali"/>
    <x v="2"/>
    <s v="Zanele Mbeki"/>
    <n v="336"/>
  </r>
  <r>
    <d v="2025-11-07T00:00:00"/>
    <n v="2026"/>
    <s v="2025-2026"/>
    <x v="0"/>
    <s v="Rosny Park"/>
    <s v="Tasmania"/>
    <x v="5"/>
    <n v="7018"/>
    <s v="Australia"/>
    <s v="Veer Malhotra"/>
    <x v="7"/>
    <s v="Selam Tesfaye"/>
    <n v="408"/>
  </r>
  <r>
    <d v="2024-02-13T00:00:00"/>
    <n v="2024"/>
    <s v="2023-2024"/>
    <x v="0"/>
    <s v="Esperance"/>
    <s v="Western Australia"/>
    <x v="0"/>
    <n v="6450"/>
    <s v="Australia"/>
    <s v="Isabella Ricci"/>
    <x v="6"/>
    <s v="Lani To’o"/>
    <n v="798"/>
  </r>
  <r>
    <d v="2024-10-28T00:00:00"/>
    <n v="2025"/>
    <s v="2024-2025"/>
    <x v="0"/>
    <s v="Airlie Beach"/>
    <s v="Queensland"/>
    <x v="3"/>
    <n v="4802"/>
    <s v="Australia"/>
    <s v="Tiffany Tan"/>
    <x v="7"/>
    <s v="Selam Tesfaye"/>
    <n v="437"/>
  </r>
  <r>
    <d v="2025-04-11T00:00:00"/>
    <n v="2025"/>
    <s v="2024-2025"/>
    <x v="0"/>
    <s v="Campbelltown"/>
    <s v="New South Wales"/>
    <x v="1"/>
    <n v="2560"/>
    <s v="Australia"/>
    <s v="Anika Villanueva"/>
    <x v="0"/>
    <s v="Caterina Russo"/>
    <n v="104"/>
  </r>
  <r>
    <d v="2024-06-01T00:00:00"/>
    <n v="2024"/>
    <s v="2023-2024"/>
    <x v="1"/>
    <s v="Inglewood"/>
    <s v="Western Australia"/>
    <x v="0"/>
    <n v="6052"/>
    <s v="Australia"/>
    <s v="Dragan Novak"/>
    <x v="2"/>
    <s v="Zanele Mbeki"/>
    <n v="197"/>
  </r>
  <r>
    <d v="2025-12-14T00:00:00"/>
    <n v="2026"/>
    <s v="2025-2026"/>
    <x v="1"/>
    <s v="Narrabeen"/>
    <s v="New South Wales"/>
    <x v="1"/>
    <n v="2101"/>
    <s v="Australia"/>
    <s v="Clementine Walsh"/>
    <x v="9"/>
    <s v="Emmanuel Tutu"/>
    <n v="797"/>
  </r>
  <r>
    <d v="2025-10-16T00:00:00"/>
    <n v="2026"/>
    <s v="2025-2026"/>
    <x v="0"/>
    <s v="Bussleton"/>
    <s v="Western Australia"/>
    <x v="0"/>
    <n v="6280"/>
    <s v="Australia"/>
    <s v="Phoebe Murphy"/>
    <x v="1"/>
    <s v="Iluka Langton"/>
    <n v="558"/>
  </r>
  <r>
    <d v="2024-09-22T00:00:00"/>
    <n v="2025"/>
    <s v="2024-2025"/>
    <x v="0"/>
    <s v="Armidale"/>
    <s v="New South Wales"/>
    <x v="1"/>
    <n v="2350"/>
    <s v="Australia"/>
    <s v="Waru Saunders"/>
    <x v="1"/>
    <s v="Iluka Langton"/>
    <n v="459"/>
  </r>
  <r>
    <d v="2024-08-22T00:00:00"/>
    <n v="2025"/>
    <s v="2024-2025"/>
    <x v="1"/>
    <s v="Balcatta"/>
    <s v="Western Australia"/>
    <x v="0"/>
    <n v="6021"/>
    <s v="Australia"/>
    <s v="Dragan Novak"/>
    <x v="4"/>
    <s v="Amara Okafor"/>
    <n v="573"/>
  </r>
  <r>
    <d v="2024-11-12T00:00:00"/>
    <n v="2025"/>
    <s v="2024-2025"/>
    <x v="0"/>
    <s v="Gympie"/>
    <s v="Queensland"/>
    <x v="3"/>
    <n v="4570"/>
    <s v="Australia"/>
    <s v="Viliame Mata"/>
    <x v="7"/>
    <s v="Selam Tesfaye"/>
    <n v="388"/>
  </r>
  <r>
    <d v="2024-10-19T00:00:00"/>
    <n v="2025"/>
    <s v="2024-2025"/>
    <x v="0"/>
    <s v="Alexandria"/>
    <s v="New South Wales"/>
    <x v="1"/>
    <n v="2015"/>
    <s v="Australia"/>
    <s v="Moana Tui"/>
    <x v="0"/>
    <s v="Caterina Russo"/>
    <n v="726"/>
  </r>
  <r>
    <d v="2024-07-28T00:00:00"/>
    <n v="2025"/>
    <s v="2024-2025"/>
    <x v="0"/>
    <s v="Alice Springs"/>
    <s v="Northern Territory"/>
    <x v="7"/>
    <n v="870"/>
    <s v="Australia"/>
    <s v="Deepa Thapa"/>
    <x v="3"/>
    <s v="Ibrahim Khalil"/>
    <n v="160"/>
  </r>
  <r>
    <d v="2024-08-15T00:00:00"/>
    <n v="2025"/>
    <s v="2024-2025"/>
    <x v="1"/>
    <s v="Marion"/>
    <s v="South Australia"/>
    <x v="6"/>
    <n v="5043"/>
    <s v="Australia"/>
    <s v="Mustafa Ali"/>
    <x v="3"/>
    <s v="Ibrahim Khalil"/>
    <n v="205"/>
  </r>
  <r>
    <d v="2024-01-28T00:00:00"/>
    <n v="2024"/>
    <s v="2023-2024"/>
    <x v="0"/>
    <s v="Mascot"/>
    <s v="New South Wales"/>
    <x v="1"/>
    <n v="2020"/>
    <s v="Australia"/>
    <s v="Moana Tui"/>
    <x v="0"/>
    <s v="Caterina Russo"/>
    <n v="39"/>
  </r>
  <r>
    <d v="2025-06-25T00:00:00"/>
    <n v="2025"/>
    <s v="2024-2025"/>
    <x v="1"/>
    <s v="Randwick"/>
    <s v="New South Wales"/>
    <x v="1"/>
    <n v="2031"/>
    <s v="Australia"/>
    <s v="Moana Tui"/>
    <x v="0"/>
    <s v="Caterina Russo"/>
    <n v="790"/>
  </r>
  <r>
    <d v="2024-06-27T00:00:00"/>
    <n v="2024"/>
    <s v="2023-2024"/>
    <x v="0"/>
    <s v="Seaford"/>
    <s v="South Australia"/>
    <x v="6"/>
    <n v="5169"/>
    <s v="Australia"/>
    <s v="Mustafa Ali"/>
    <x v="0"/>
    <s v="Caterina Russo"/>
    <n v="543"/>
  </r>
  <r>
    <d v="2024-08-25T00:00:00"/>
    <n v="2025"/>
    <s v="2024-2025"/>
    <x v="0"/>
    <s v="Shepparton"/>
    <s v="Victoria"/>
    <x v="4"/>
    <n v="3630"/>
    <s v="Australia"/>
    <s v="Emre Yilmaz"/>
    <x v="4"/>
    <s v="Amara Okafor"/>
    <n v="32"/>
  </r>
  <r>
    <d v="2024-12-02T00:00:00"/>
    <n v="2025"/>
    <s v="2024-2025"/>
    <x v="1"/>
    <s v="Yeppoon"/>
    <s v="Queensland"/>
    <x v="3"/>
    <n v="4703"/>
    <s v="Australia"/>
    <s v="Harrison Quinn"/>
    <x v="3"/>
    <s v="Ibrahim Khalil"/>
    <n v="96"/>
  </r>
  <r>
    <d v="2024-02-24T00:00:00"/>
    <n v="2024"/>
    <s v="2023-2024"/>
    <x v="0"/>
    <s v="Collingwood"/>
    <s v="Victoria"/>
    <x v="4"/>
    <n v="3066"/>
    <s v="Australia"/>
    <s v="Alistair Taylor"/>
    <x v="8"/>
    <s v="Anastasia Vlahos"/>
    <n v="618"/>
  </r>
  <r>
    <d v="2025-05-15T00:00:00"/>
    <n v="2025"/>
    <s v="2024-2025"/>
    <x v="0"/>
    <s v="Chatswood"/>
    <s v="New South Wales"/>
    <x v="1"/>
    <n v="2067"/>
    <s v="Australia"/>
    <s v="Moana Tui"/>
    <x v="1"/>
    <s v="Iluka Langton"/>
    <n v="553"/>
  </r>
  <r>
    <d v="2025-08-31T00:00:00"/>
    <n v="2026"/>
    <s v="2025-2026"/>
    <x v="1"/>
    <s v="North Lakes"/>
    <s v="Queensland"/>
    <x v="3"/>
    <n v="4509"/>
    <s v="Australia"/>
    <s v="Kavindi Perera"/>
    <x v="1"/>
    <s v="Iluka Langton"/>
    <n v="462"/>
  </r>
  <r>
    <d v="2024-09-21T00:00:00"/>
    <n v="2025"/>
    <s v="2024-2025"/>
    <x v="0"/>
    <s v="Rosny Park"/>
    <s v="Tasmania"/>
    <x v="5"/>
    <n v="7018"/>
    <s v="Australia"/>
    <s v="Veer Malhotra"/>
    <x v="3"/>
    <s v="Ibrahim Khalil"/>
    <n v="444"/>
  </r>
  <r>
    <d v="2024-06-21T00:00:00"/>
    <n v="2024"/>
    <s v="2023-2024"/>
    <x v="1"/>
    <s v="Stafford"/>
    <s v="Queensland"/>
    <x v="3"/>
    <n v="4053"/>
    <s v="Australia"/>
    <s v="Giannis Katsaros"/>
    <x v="3"/>
    <s v="Ibrahim Khalil"/>
    <n v="41"/>
  </r>
  <r>
    <d v="2025-01-25T00:00:00"/>
    <n v="2025"/>
    <s v="2024-2025"/>
    <x v="1"/>
    <s v="Chadstone"/>
    <s v="Victoria"/>
    <x v="4"/>
    <n v="3148"/>
    <s v="Australia"/>
    <s v="Fatima Saleh"/>
    <x v="9"/>
    <s v="Emmanuel Tutu"/>
    <n v="185"/>
  </r>
  <r>
    <d v="2025-11-07T00:00:00"/>
    <n v="2026"/>
    <s v="2025-2026"/>
    <x v="1"/>
    <s v="Tweed Heads"/>
    <s v="New South Wales"/>
    <x v="1"/>
    <n v="2485"/>
    <s v="Australia"/>
    <s v="Waru Saunders"/>
    <x v="2"/>
    <s v="Zanele Mbeki"/>
    <n v="100"/>
  </r>
  <r>
    <d v="2024-11-15T00:00:00"/>
    <n v="2025"/>
    <s v="2024-2025"/>
    <x v="0"/>
    <s v="Joondalup"/>
    <s v="Western Australia"/>
    <x v="0"/>
    <n v="6027"/>
    <s v="Australia"/>
    <s v="Dragan Novak"/>
    <x v="6"/>
    <s v="Lani To’o"/>
    <n v="312"/>
  </r>
  <r>
    <d v="2025-05-09T00:00:00"/>
    <n v="2025"/>
    <s v="2024-2025"/>
    <x v="1"/>
    <s v="Marion"/>
    <s v="South Australia"/>
    <x v="6"/>
    <n v="5043"/>
    <s v="Australia"/>
    <s v="Mustafa Ali"/>
    <x v="2"/>
    <s v="Zanele Mbeki"/>
    <n v="741"/>
  </r>
  <r>
    <d v="2024-12-10T00:00:00"/>
    <n v="2025"/>
    <s v="2024-2025"/>
    <x v="1"/>
    <s v="Nunawading"/>
    <s v="Victoria"/>
    <x v="4"/>
    <n v="3131"/>
    <s v="Australia"/>
    <s v="Fatima Saleh"/>
    <x v="6"/>
    <s v="Lani To’o"/>
    <n v="525"/>
  </r>
  <r>
    <d v="2025-05-10T00:00:00"/>
    <n v="2025"/>
    <s v="2024-2025"/>
    <x v="0"/>
    <s v="Ballarat"/>
    <s v="Victoria"/>
    <x v="4"/>
    <n v="3353"/>
    <s v="Australia"/>
    <s v="Lucas Le"/>
    <x v="1"/>
    <s v="Iluka Langton"/>
    <n v="106"/>
  </r>
  <r>
    <d v="2025-09-01T00:00:00"/>
    <n v="2026"/>
    <s v="2025-2026"/>
    <x v="1"/>
    <s v="Campbelltown"/>
    <s v="New South Wales"/>
    <x v="1"/>
    <n v="2560"/>
    <s v="Australia"/>
    <s v="Anika Villanueva"/>
    <x v="0"/>
    <s v="Caterina Russo"/>
    <n v="720"/>
  </r>
  <r>
    <d v="2024-07-09T00:00:00"/>
    <n v="2025"/>
    <s v="2024-2025"/>
    <x v="0"/>
    <s v="Collingwood"/>
    <s v="Victoria"/>
    <x v="4"/>
    <n v="3066"/>
    <s v="Australia"/>
    <s v="Alistair Taylor"/>
    <x v="2"/>
    <s v="Zanele Mbeki"/>
    <n v="573"/>
  </r>
  <r>
    <d v="2024-03-10T00:00:00"/>
    <n v="2024"/>
    <s v="2023-2024"/>
    <x v="1"/>
    <s v="Hervey Bay"/>
    <s v="Queensland"/>
    <x v="3"/>
    <n v="4655"/>
    <s v="Australia"/>
    <s v="Harrison Quinn"/>
    <x v="0"/>
    <s v="Caterina Russo"/>
    <n v="200"/>
  </r>
  <r>
    <d v="2025-01-16T00:00:00"/>
    <n v="2025"/>
    <s v="2024-2025"/>
    <x v="1"/>
    <s v="Horsham"/>
    <s v="Victoria"/>
    <x v="4"/>
    <n v="3400"/>
    <s v="Australia"/>
    <s v="Lucas Le"/>
    <x v="0"/>
    <s v="Caterina Russo"/>
    <n v="89"/>
  </r>
  <r>
    <d v="2024-01-13T00:00:00"/>
    <n v="2024"/>
    <s v="2023-2024"/>
    <x v="0"/>
    <s v="Joondalup"/>
    <s v="Western Australia"/>
    <x v="0"/>
    <n v="6027"/>
    <s v="Australia"/>
    <s v="Dragan Novak"/>
    <x v="9"/>
    <s v="Emmanuel Tutu"/>
    <n v="367"/>
  </r>
  <r>
    <d v="2025-01-29T00:00:00"/>
    <n v="2025"/>
    <s v="2024-2025"/>
    <x v="1"/>
    <s v="Maddington"/>
    <s v="Western Australia"/>
    <x v="0"/>
    <n v="6109"/>
    <s v="Australia"/>
    <s v="Phoebe Murphy"/>
    <x v="9"/>
    <s v="Emmanuel Tutu"/>
    <n v="197"/>
  </r>
  <r>
    <d v="2024-12-29T00:00:00"/>
    <n v="2025"/>
    <s v="2024-2025"/>
    <x v="0"/>
    <s v="Mascot"/>
    <s v="New South Wales"/>
    <x v="1"/>
    <n v="2020"/>
    <s v="Australia"/>
    <s v="Moana Tui"/>
    <x v="0"/>
    <s v="Caterina Russo"/>
    <n v="539"/>
  </r>
  <r>
    <d v="2024-08-22T00:00:00"/>
    <n v="2025"/>
    <s v="2024-2025"/>
    <x v="0"/>
    <s v="Toombul"/>
    <s v="Queensland"/>
    <x v="3"/>
    <n v="4012"/>
    <s v="Australia"/>
    <s v="Giannis Katsaros"/>
    <x v="0"/>
    <s v="Caterina Russo"/>
    <n v="567"/>
  </r>
  <r>
    <d v="2025-08-15T00:00:00"/>
    <n v="2026"/>
    <s v="2025-2026"/>
    <x v="1"/>
    <s v="Burnie"/>
    <s v="Tasmania"/>
    <x v="5"/>
    <n v="7320"/>
    <s v="Australia"/>
    <s v="Veer Malhotra"/>
    <x v="5"/>
    <s v="Marco Lombardi"/>
    <n v="386"/>
  </r>
  <r>
    <d v="2025-10-08T00:00:00"/>
    <n v="2026"/>
    <s v="2025-2026"/>
    <x v="1"/>
    <s v="Tweed Heads"/>
    <s v="New South Wales"/>
    <x v="1"/>
    <n v="2485"/>
    <s v="Australia"/>
    <s v="Waru Saunders"/>
    <x v="4"/>
    <s v="Amara Okafor"/>
    <n v="262"/>
  </r>
  <r>
    <d v="2024-12-08T00:00:00"/>
    <n v="2025"/>
    <s v="2024-2025"/>
    <x v="1"/>
    <s v="Campbelltown"/>
    <s v="New South Wales"/>
    <x v="1"/>
    <n v="2560"/>
    <s v="Australia"/>
    <s v="Anika Villanueva"/>
    <x v="1"/>
    <s v="Iluka Langton"/>
    <n v="502"/>
  </r>
  <r>
    <d v="2025-04-04T00:00:00"/>
    <n v="2025"/>
    <s v="2024-2025"/>
    <x v="0"/>
    <s v="Gympie"/>
    <s v="Queensland"/>
    <x v="3"/>
    <n v="4570"/>
    <s v="Australia"/>
    <s v="Viliame Mata"/>
    <x v="4"/>
    <s v="Amara Okafor"/>
    <n v="733"/>
  </r>
  <r>
    <d v="2025-06-25T00:00:00"/>
    <n v="2025"/>
    <s v="2024-2025"/>
    <x v="0"/>
    <s v="Darwin"/>
    <s v="Northern Territory"/>
    <x v="7"/>
    <n v="800"/>
    <s v="Australia"/>
    <s v="Deepa Thapa"/>
    <x v="3"/>
    <s v="Ibrahim Khalil"/>
    <n v="128"/>
  </r>
  <r>
    <d v="2024-06-29T00:00:00"/>
    <n v="2024"/>
    <s v="2023-2024"/>
    <x v="1"/>
    <s v="Broome"/>
    <s v="Western Australia"/>
    <x v="0"/>
    <n v="6725"/>
    <s v="Australia"/>
    <s v="Isabella Ricci"/>
    <x v="9"/>
    <s v="Emmanuel Tutu"/>
    <n v="143"/>
  </r>
  <r>
    <d v="2025-07-20T00:00:00"/>
    <n v="2026"/>
    <s v="2025-2026"/>
    <x v="1"/>
    <s v="Noosaville"/>
    <s v="Queensland"/>
    <x v="3"/>
    <n v="4566"/>
    <s v="Australia"/>
    <s v="Viliame Mata"/>
    <x v="2"/>
    <s v="Zanele Mbeki"/>
    <n v="648"/>
  </r>
  <r>
    <d v="2024-01-22T00:00:00"/>
    <n v="2024"/>
    <s v="2023-2024"/>
    <x v="0"/>
    <s v="Penrith"/>
    <s v="New South Wales"/>
    <x v="1"/>
    <n v="2750"/>
    <s v="Australia"/>
    <s v="Jedda Kramer"/>
    <x v="6"/>
    <s v="Lani To’o"/>
    <n v="469"/>
  </r>
  <r>
    <d v="2025-04-30T00:00:00"/>
    <n v="2025"/>
    <s v="2024-2025"/>
    <x v="0"/>
    <s v="Albany"/>
    <s v="Western Australia"/>
    <x v="0"/>
    <n v="6330"/>
    <s v="Australia"/>
    <s v="Phoebe Murphy"/>
    <x v="8"/>
    <s v="Anastasia Vlahos"/>
    <n v="620"/>
  </r>
  <r>
    <d v="2025-04-08T00:00:00"/>
    <n v="2025"/>
    <s v="2024-2025"/>
    <x v="0"/>
    <s v="Ringwood"/>
    <s v="Victoria"/>
    <x v="4"/>
    <n v="3134"/>
    <s v="Australia"/>
    <s v="Fatima Saleh"/>
    <x v="2"/>
    <s v="Zanele Mbeki"/>
    <n v="26"/>
  </r>
  <r>
    <d v="2024-10-25T00:00:00"/>
    <n v="2025"/>
    <s v="2024-2025"/>
    <x v="1"/>
    <s v="Bussleton"/>
    <s v="Western Australia"/>
    <x v="0"/>
    <n v="6280"/>
    <s v="Australia"/>
    <s v="Phoebe Murphy"/>
    <x v="8"/>
    <s v="Anastasia Vlahos"/>
    <n v="594"/>
  </r>
  <r>
    <d v="2024-03-20T00:00:00"/>
    <n v="2024"/>
    <s v="2023-2024"/>
    <x v="0"/>
    <s v="Dubbo"/>
    <s v="New South Wales"/>
    <x v="1"/>
    <n v="2830"/>
    <s v="Australia"/>
    <s v="Jedda Kramer"/>
    <x v="8"/>
    <s v="Anastasia Vlahos"/>
    <n v="28"/>
  </r>
  <r>
    <d v="2025-05-25T00:00:00"/>
    <n v="2025"/>
    <s v="2024-2025"/>
    <x v="0"/>
    <s v="Atherton"/>
    <s v="Queensland"/>
    <x v="3"/>
    <n v="4883"/>
    <s v="Australia"/>
    <s v="Tiffany Tan"/>
    <x v="3"/>
    <s v="Ibrahim Khalil"/>
    <n v="465"/>
  </r>
  <r>
    <d v="2025-06-13T00:00:00"/>
    <n v="2025"/>
    <s v="2024-2025"/>
    <x v="0"/>
    <s v="Joondalup"/>
    <s v="Western Australia"/>
    <x v="0"/>
    <n v="6027"/>
    <s v="Australia"/>
    <s v="Dragan Novak"/>
    <x v="3"/>
    <s v="Ibrahim Khalil"/>
    <n v="175"/>
  </r>
  <r>
    <d v="2025-06-07T00:00:00"/>
    <n v="2025"/>
    <s v="2024-2025"/>
    <x v="1"/>
    <s v="Marion"/>
    <s v="South Australia"/>
    <x v="6"/>
    <n v="5043"/>
    <s v="Australia"/>
    <s v="Mustafa Ali"/>
    <x v="3"/>
    <s v="Ibrahim Khalil"/>
    <n v="728"/>
  </r>
  <r>
    <d v="2025-04-08T00:00:00"/>
    <n v="2025"/>
    <s v="2024-2025"/>
    <x v="1"/>
    <s v="Rosny Park"/>
    <s v="Tasmania"/>
    <x v="5"/>
    <n v="7018"/>
    <s v="Australia"/>
    <s v="Veer Malhotra"/>
    <x v="3"/>
    <s v="Ibrahim Khalil"/>
    <n v="523"/>
  </r>
  <r>
    <d v="2025-05-24T00:00:00"/>
    <n v="2025"/>
    <s v="2024-2025"/>
    <x v="0"/>
    <s v="Darwin"/>
    <s v="Northern Territory"/>
    <x v="7"/>
    <n v="800"/>
    <s v="Australia"/>
    <s v="Deepa Thapa"/>
    <x v="7"/>
    <s v="Selam Tesfaye"/>
    <n v="416"/>
  </r>
  <r>
    <d v="2025-04-10T00:00:00"/>
    <n v="2025"/>
    <s v="2024-2025"/>
    <x v="0"/>
    <s v="Shepparton"/>
    <s v="Victoria"/>
    <x v="4"/>
    <n v="3630"/>
    <s v="Australia"/>
    <s v="Emre Yilmaz"/>
    <x v="5"/>
    <s v="Marco Lombardi"/>
    <n v="769"/>
  </r>
  <r>
    <d v="2024-10-24T00:00:00"/>
    <n v="2025"/>
    <s v="2024-2025"/>
    <x v="1"/>
    <s v="Nowra"/>
    <s v="New South Wales"/>
    <x v="1"/>
    <n v="2541"/>
    <s v="Australia"/>
    <s v="Anika Villanueva"/>
    <x v="8"/>
    <s v="Anastasia Vlahos"/>
    <n v="617"/>
  </r>
  <r>
    <d v="2024-02-06T00:00:00"/>
    <n v="2024"/>
    <s v="2023-2024"/>
    <x v="1"/>
    <s v="Ringwood"/>
    <s v="Victoria"/>
    <x v="4"/>
    <n v="3134"/>
    <s v="Australia"/>
    <s v="Fatima Saleh"/>
    <x v="3"/>
    <s v="Ibrahim Khalil"/>
    <n v="488"/>
  </r>
  <r>
    <d v="2025-11-30T00:00:00"/>
    <n v="2026"/>
    <s v="2025-2026"/>
    <x v="0"/>
    <s v="Altona"/>
    <s v="Victoria"/>
    <x v="4"/>
    <n v="3018"/>
    <s v="Australia"/>
    <s v="Alistair Taylor"/>
    <x v="1"/>
    <s v="Iluka Langton"/>
    <n v="317"/>
  </r>
  <r>
    <d v="2024-07-28T00:00:00"/>
    <n v="2025"/>
    <s v="2024-2025"/>
    <x v="0"/>
    <s v="Frankston"/>
    <s v="Victoria"/>
    <x v="4"/>
    <n v="3199"/>
    <s v="Australia"/>
    <s v="Fatima Saleh"/>
    <x v="3"/>
    <s v="Ibrahim Khalil"/>
    <n v="344"/>
  </r>
  <r>
    <d v="2025-07-09T00:00:00"/>
    <n v="2026"/>
    <s v="2025-2026"/>
    <x v="0"/>
    <s v="Dubbo"/>
    <s v="New South Wales"/>
    <x v="1"/>
    <n v="2830"/>
    <s v="Australia"/>
    <s v="Jedda Kramer"/>
    <x v="6"/>
    <s v="Lani To’o"/>
    <n v="361"/>
  </r>
  <r>
    <d v="2024-01-29T00:00:00"/>
    <n v="2024"/>
    <s v="2023-2024"/>
    <x v="1"/>
    <s v="Launceston"/>
    <s v="Tasmania"/>
    <x v="5"/>
    <n v="7250"/>
    <s v="Australia"/>
    <s v="Veer Malhotra"/>
    <x v="4"/>
    <s v="Amara Okafor"/>
    <n v="75"/>
  </r>
  <r>
    <d v="2025-04-16T00:00:00"/>
    <n v="2025"/>
    <s v="2024-2025"/>
    <x v="0"/>
    <s v="Werribee"/>
    <s v="Victoria"/>
    <x v="4"/>
    <n v="3030"/>
    <s v="Australia"/>
    <s v="Alistair Taylor"/>
    <x v="1"/>
    <s v="Iluka Langton"/>
    <n v="373"/>
  </r>
  <r>
    <d v="2024-07-18T00:00:00"/>
    <n v="2025"/>
    <s v="2024-2025"/>
    <x v="1"/>
    <s v="Rockhampton"/>
    <s v="Queensland"/>
    <x v="3"/>
    <n v="4700"/>
    <s v="Australia"/>
    <s v="Harrison Quinn"/>
    <x v="5"/>
    <s v="Marco Lombardi"/>
    <n v="608"/>
  </r>
  <r>
    <d v="2024-04-03T00:00:00"/>
    <n v="2024"/>
    <s v="2023-2024"/>
    <x v="1"/>
    <s v="Indooroopilly"/>
    <s v="Queensland"/>
    <x v="3"/>
    <n v="4068"/>
    <s v="Australia"/>
    <s v="Giannis Katsaros"/>
    <x v="8"/>
    <s v="Anastasia Vlahos"/>
    <n v="588"/>
  </r>
  <r>
    <d v="2025-09-14T00:00:00"/>
    <n v="2026"/>
    <s v="2025-2026"/>
    <x v="0"/>
    <s v="Werribee"/>
    <s v="Victoria"/>
    <x v="4"/>
    <n v="3030"/>
    <s v="Australia"/>
    <s v="Alistair Taylor"/>
    <x v="2"/>
    <s v="Zanele Mbeki"/>
    <n v="127"/>
  </r>
  <r>
    <d v="2024-07-14T00:00:00"/>
    <n v="2025"/>
    <s v="2024-2025"/>
    <x v="1"/>
    <s v="Werribee"/>
    <s v="Victoria"/>
    <x v="4"/>
    <n v="3030"/>
    <s v="Australia"/>
    <s v="Alistair Taylor"/>
    <x v="0"/>
    <s v="Caterina Russo"/>
    <n v="120"/>
  </r>
  <r>
    <d v="2024-02-17T00:00:00"/>
    <n v="2024"/>
    <s v="2023-2024"/>
    <x v="0"/>
    <s v="Thornleigh"/>
    <s v="New South Wales"/>
    <x v="1"/>
    <n v="2120"/>
    <s v="Australia"/>
    <s v="Clementine Walsh"/>
    <x v="3"/>
    <s v="Ibrahim Khalil"/>
    <n v="208"/>
  </r>
  <r>
    <d v="2025-12-12T00:00:00"/>
    <n v="2026"/>
    <s v="2025-2026"/>
    <x v="0"/>
    <s v="Caloundra"/>
    <s v="Queensland"/>
    <x v="3"/>
    <n v="4551"/>
    <s v="Australia"/>
    <s v="Viliame Mata"/>
    <x v="4"/>
    <s v="Amara Okafor"/>
    <n v="597"/>
  </r>
  <r>
    <d v="2025-04-14T00:00:00"/>
    <n v="2025"/>
    <s v="2024-2025"/>
    <x v="0"/>
    <s v="Belconnen"/>
    <s v="Australian Capital Territory"/>
    <x v="2"/>
    <n v="2617"/>
    <s v="Australia"/>
    <s v="Anika Villanueva"/>
    <x v="8"/>
    <s v="Anastasia Vlahos"/>
    <n v="312"/>
  </r>
  <r>
    <d v="2025-08-17T00:00:00"/>
    <n v="2026"/>
    <s v="2025-2026"/>
    <x v="0"/>
    <s v="Thornleigh"/>
    <s v="New South Wales"/>
    <x v="1"/>
    <n v="2120"/>
    <s v="Australia"/>
    <s v="Clementine Walsh"/>
    <x v="7"/>
    <s v="Selam Tesfaye"/>
    <n v="199"/>
  </r>
  <r>
    <d v="2024-05-05T00:00:00"/>
    <n v="2024"/>
    <s v="2023-2024"/>
    <x v="1"/>
    <s v="Noosaville"/>
    <s v="Queensland"/>
    <x v="3"/>
    <n v="4566"/>
    <s v="Australia"/>
    <s v="Viliame Mata"/>
    <x v="7"/>
    <s v="Selam Tesfaye"/>
    <n v="724"/>
  </r>
  <r>
    <d v="2025-05-23T00:00:00"/>
    <n v="2025"/>
    <s v="2024-2025"/>
    <x v="1"/>
    <s v="Castle Hill"/>
    <s v="New South Wales"/>
    <x v="1"/>
    <n v="2154"/>
    <s v="Australia"/>
    <s v="Clementine Walsh"/>
    <x v="8"/>
    <s v="Anastasia Vlahos"/>
    <n v="290"/>
  </r>
  <r>
    <d v="2024-03-25T00:00:00"/>
    <n v="2024"/>
    <s v="2023-2024"/>
    <x v="0"/>
    <s v="Ballarat"/>
    <s v="Victoria"/>
    <x v="4"/>
    <n v="3353"/>
    <s v="Australia"/>
    <s v="Lucas Le"/>
    <x v="7"/>
    <s v="Selam Tesfaye"/>
    <n v="619"/>
  </r>
  <r>
    <d v="2024-08-16T00:00:00"/>
    <n v="2025"/>
    <s v="2024-2025"/>
    <x v="1"/>
    <s v="Indooroopilly"/>
    <s v="Queensland"/>
    <x v="3"/>
    <n v="4068"/>
    <s v="Australia"/>
    <s v="Giannis Katsaros"/>
    <x v="8"/>
    <s v="Anastasia Vlahos"/>
    <n v="72"/>
  </r>
  <r>
    <d v="2024-04-07T00:00:00"/>
    <n v="2024"/>
    <s v="2023-2024"/>
    <x v="0"/>
    <s v="Rydalmere"/>
    <s v="New South Wales"/>
    <x v="1"/>
    <n v="2116"/>
    <s v="Australia"/>
    <s v="Clementine Walsh"/>
    <x v="1"/>
    <s v="Iluka Langton"/>
    <n v="591"/>
  </r>
  <r>
    <d v="2024-04-20T00:00:00"/>
    <n v="2024"/>
    <s v="2023-2024"/>
    <x v="0"/>
    <s v="Lismore"/>
    <s v="New South Wales"/>
    <x v="1"/>
    <n v="2480"/>
    <s v="Australia"/>
    <s v="Waru Saunders"/>
    <x v="1"/>
    <s v="Iluka Langton"/>
    <n v="547"/>
  </r>
  <r>
    <d v="2025-06-20T00:00:00"/>
    <n v="2025"/>
    <s v="2024-2025"/>
    <x v="0"/>
    <s v="Stafford"/>
    <s v="Queensland"/>
    <x v="3"/>
    <n v="4053"/>
    <s v="Australia"/>
    <s v="Giannis Katsaros"/>
    <x v="0"/>
    <s v="Caterina Russo"/>
    <n v="555"/>
  </r>
  <r>
    <d v="2024-05-27T00:00:00"/>
    <n v="2024"/>
    <s v="2023-2024"/>
    <x v="1"/>
    <s v="Tweed Heads"/>
    <s v="New South Wales"/>
    <x v="1"/>
    <n v="2485"/>
    <s v="Australia"/>
    <s v="Waru Saunders"/>
    <x v="3"/>
    <s v="Ibrahim Khalil"/>
    <n v="650"/>
  </r>
  <r>
    <d v="2025-07-01T00:00:00"/>
    <n v="2026"/>
    <s v="2025-2026"/>
    <x v="0"/>
    <s v="Ballarat"/>
    <s v="Victoria"/>
    <x v="4"/>
    <n v="3353"/>
    <s v="Australia"/>
    <s v="Lucas Le"/>
    <x v="2"/>
    <s v="Zanele Mbeki"/>
    <n v="114"/>
  </r>
  <r>
    <d v="2024-09-16T00:00:00"/>
    <n v="2025"/>
    <s v="2024-2025"/>
    <x v="1"/>
    <s v="Rosny Park"/>
    <s v="Tasmania"/>
    <x v="5"/>
    <n v="7018"/>
    <s v="Australia"/>
    <s v="Veer Malhotra"/>
    <x v="3"/>
    <s v="Ibrahim Khalil"/>
    <n v="169"/>
  </r>
  <r>
    <d v="2024-05-09T00:00:00"/>
    <n v="2024"/>
    <s v="2023-2024"/>
    <x v="0"/>
    <s v="Port Lincoln"/>
    <s v="South Australia"/>
    <x v="6"/>
    <n v="5607"/>
    <s v="Australia"/>
    <s v="Marcus Zheng"/>
    <x v="3"/>
    <s v="Ibrahim Khalil"/>
    <n v="196"/>
  </r>
  <r>
    <d v="2024-12-19T00:00:00"/>
    <n v="2025"/>
    <s v="2024-2025"/>
    <x v="1"/>
    <s v="Bathurst"/>
    <s v="New South Wales"/>
    <x v="1"/>
    <n v="2795"/>
    <s v="Australia"/>
    <s v="Jedda Kramer"/>
    <x v="8"/>
    <s v="Anastasia Vlahos"/>
    <n v="239"/>
  </r>
  <r>
    <d v="2024-09-19T00:00:00"/>
    <n v="2025"/>
    <s v="2024-2025"/>
    <x v="1"/>
    <s v="Sunbury"/>
    <s v="Victoria"/>
    <x v="4"/>
    <n v="3429"/>
    <s v="Australia"/>
    <s v="Lucas Le"/>
    <x v="2"/>
    <s v="Zanele Mbeki"/>
    <n v="705"/>
  </r>
  <r>
    <d v="2024-01-06T00:00:00"/>
    <n v="2024"/>
    <s v="2023-2024"/>
    <x v="0"/>
    <s v="Ballarat"/>
    <s v="Victoria"/>
    <x v="4"/>
    <n v="3353"/>
    <s v="Australia"/>
    <s v="Lucas Le"/>
    <x v="5"/>
    <s v="Marco Lombardi"/>
    <n v="97"/>
  </r>
  <r>
    <d v="2024-06-19T00:00:00"/>
    <n v="2024"/>
    <s v="2023-2024"/>
    <x v="1"/>
    <s v="Mascot"/>
    <s v="New South Wales"/>
    <x v="1"/>
    <n v="2020"/>
    <s v="Australia"/>
    <s v="Moana Tui"/>
    <x v="8"/>
    <s v="Anastasia Vlahos"/>
    <n v="747"/>
  </r>
  <r>
    <d v="2025-08-04T00:00:00"/>
    <n v="2026"/>
    <s v="2025-2026"/>
    <x v="0"/>
    <s v="Burleigh Waters"/>
    <s v="Queensland"/>
    <x v="3"/>
    <n v="4220"/>
    <s v="Australia"/>
    <s v="Kavindi Perera"/>
    <x v="3"/>
    <s v="Ibrahim Khalil"/>
    <n v="87"/>
  </r>
  <r>
    <d v="2025-03-14T00:00:00"/>
    <n v="2025"/>
    <s v="2024-2025"/>
    <x v="0"/>
    <s v="Prospect"/>
    <s v="South Australia"/>
    <x v="6"/>
    <n v="5082"/>
    <s v="Australia"/>
    <s v="Mustafa Ali"/>
    <x v="6"/>
    <s v="Lani To’o"/>
    <n v="66"/>
  </r>
  <r>
    <d v="2025-07-10T00:00:00"/>
    <n v="2026"/>
    <s v="2025-2026"/>
    <x v="0"/>
    <s v="Joondalup"/>
    <s v="Western Australia"/>
    <x v="0"/>
    <n v="6027"/>
    <s v="Australia"/>
    <s v="Dragan Novak"/>
    <x v="2"/>
    <s v="Zanele Mbeki"/>
    <n v="752"/>
  </r>
  <r>
    <d v="2024-06-24T00:00:00"/>
    <n v="2024"/>
    <s v="2023-2024"/>
    <x v="0"/>
    <s v="Rydalmere"/>
    <s v="New South Wales"/>
    <x v="1"/>
    <n v="2116"/>
    <s v="Australia"/>
    <s v="Clementine Walsh"/>
    <x v="9"/>
    <s v="Emmanuel Tutu"/>
    <n v="455"/>
  </r>
  <r>
    <d v="2025-08-02T00:00:00"/>
    <n v="2026"/>
    <s v="2025-2026"/>
    <x v="0"/>
    <s v="Alexandria"/>
    <s v="New South Wales"/>
    <x v="1"/>
    <n v="2015"/>
    <s v="Australia"/>
    <s v="Moana Tui"/>
    <x v="7"/>
    <s v="Selam Tesfaye"/>
    <n v="742"/>
  </r>
  <r>
    <d v="2025-09-24T00:00:00"/>
    <n v="2026"/>
    <s v="2025-2026"/>
    <x v="0"/>
    <s v="Collingwood"/>
    <s v="Victoria"/>
    <x v="4"/>
    <n v="3066"/>
    <s v="Australia"/>
    <s v="Alistair Taylor"/>
    <x v="3"/>
    <s v="Ibrahim Khalil"/>
    <n v="109"/>
  </r>
  <r>
    <d v="2025-07-26T00:00:00"/>
    <n v="2026"/>
    <s v="2025-2026"/>
    <x v="1"/>
    <s v="Burleigh Waters"/>
    <s v="Queensland"/>
    <x v="3"/>
    <n v="4220"/>
    <s v="Australia"/>
    <s v="Kavindi Perera"/>
    <x v="1"/>
    <s v="Iluka Langton"/>
    <n v="293"/>
  </r>
  <r>
    <d v="2024-08-27T00:00:00"/>
    <n v="2025"/>
    <s v="2024-2025"/>
    <x v="0"/>
    <s v="Epsom"/>
    <s v="Victoria"/>
    <x v="4"/>
    <n v="3551"/>
    <s v="Australia"/>
    <s v="Lucas Le"/>
    <x v="1"/>
    <s v="Iluka Langton"/>
    <n v="423"/>
  </r>
  <r>
    <d v="2024-11-21T00:00:00"/>
    <n v="2025"/>
    <s v="2024-2025"/>
    <x v="1"/>
    <s v="Lidcombe"/>
    <s v="New South Wales"/>
    <x v="1"/>
    <n v="2141"/>
    <s v="Australia"/>
    <s v="Clementine Walsh"/>
    <x v="2"/>
    <s v="Zanele Mbeki"/>
    <n v="777"/>
  </r>
  <r>
    <d v="2025-08-26T00:00:00"/>
    <n v="2026"/>
    <s v="2025-2026"/>
    <x v="1"/>
    <s v="Wagga Wagga"/>
    <s v="New South Wales"/>
    <x v="1"/>
    <n v="2650"/>
    <s v="Australia"/>
    <s v="Jedda Kramer"/>
    <x v="5"/>
    <s v="Marco Lombardi"/>
    <n v="240"/>
  </r>
  <r>
    <d v="2025-05-30T00:00:00"/>
    <n v="2025"/>
    <s v="2024-2025"/>
    <x v="0"/>
    <s v="North Lakes"/>
    <s v="Queensland"/>
    <x v="3"/>
    <n v="4509"/>
    <s v="Australia"/>
    <s v="Kavindi Perera"/>
    <x v="9"/>
    <s v="Emmanuel Tutu"/>
    <n v="238"/>
  </r>
  <r>
    <d v="2024-02-02T00:00:00"/>
    <n v="2024"/>
    <s v="2023-2024"/>
    <x v="0"/>
    <s v="Warrnambool"/>
    <s v="Victoria"/>
    <x v="4"/>
    <n v="3280"/>
    <s v="Australia"/>
    <s v="Lucas Le"/>
    <x v="4"/>
    <s v="Amara Okafor"/>
    <n v="225"/>
  </r>
  <r>
    <d v="2024-07-16T00:00:00"/>
    <n v="2025"/>
    <s v="2024-2025"/>
    <x v="1"/>
    <s v="Balcatta"/>
    <s v="Western Australia"/>
    <x v="0"/>
    <n v="6021"/>
    <s v="Australia"/>
    <s v="Dragan Novak"/>
    <x v="4"/>
    <s v="Amara Okafor"/>
    <n v="774"/>
  </r>
  <r>
    <d v="2025-05-14T00:00:00"/>
    <n v="2025"/>
    <s v="2024-2025"/>
    <x v="1"/>
    <s v="Sunbury"/>
    <s v="Victoria"/>
    <x v="4"/>
    <n v="3429"/>
    <s v="Australia"/>
    <s v="Lucas Le"/>
    <x v="3"/>
    <s v="Ibrahim Khalil"/>
    <n v="196"/>
  </r>
  <r>
    <d v="2025-07-17T00:00:00"/>
    <n v="2026"/>
    <s v="2025-2026"/>
    <x v="0"/>
    <s v="Darwin"/>
    <s v="Northern Territory"/>
    <x v="7"/>
    <n v="800"/>
    <s v="Australia"/>
    <s v="Deepa Thapa"/>
    <x v="3"/>
    <s v="Ibrahim Khalil"/>
    <n v="676"/>
  </r>
  <r>
    <d v="2024-05-11T00:00:00"/>
    <n v="2024"/>
    <s v="2023-2024"/>
    <x v="0"/>
    <s v="Indooroopilly"/>
    <s v="Queensland"/>
    <x v="3"/>
    <n v="4068"/>
    <s v="Australia"/>
    <s v="Giannis Katsaros"/>
    <x v="2"/>
    <s v="Zanele Mbeki"/>
    <n v="59"/>
  </r>
  <r>
    <d v="2024-04-26T00:00:00"/>
    <n v="2024"/>
    <s v="2023-2024"/>
    <x v="0"/>
    <s v="Albany"/>
    <s v="Western Australia"/>
    <x v="0"/>
    <n v="6330"/>
    <s v="Australia"/>
    <s v="Phoebe Murphy"/>
    <x v="3"/>
    <s v="Ibrahim Khalil"/>
    <n v="30"/>
  </r>
  <r>
    <d v="2024-08-04T00:00:00"/>
    <n v="2025"/>
    <s v="2024-2025"/>
    <x v="0"/>
    <s v="Noarlunga"/>
    <s v="South Australia"/>
    <x v="6"/>
    <n v="5168"/>
    <s v="Australia"/>
    <s v="Mustafa Ali"/>
    <x v="3"/>
    <s v="Ibrahim Khalil"/>
    <n v="508"/>
  </r>
  <r>
    <d v="2024-09-29T00:00:00"/>
    <n v="2025"/>
    <s v="2024-2025"/>
    <x v="1"/>
    <s v="Nunawading"/>
    <s v="Victoria"/>
    <x v="4"/>
    <n v="3131"/>
    <s v="Australia"/>
    <s v="Fatima Saleh"/>
    <x v="7"/>
    <s v="Selam Tesfaye"/>
    <n v="100"/>
  </r>
  <r>
    <d v="2025-04-24T00:00:00"/>
    <n v="2025"/>
    <s v="2024-2025"/>
    <x v="1"/>
    <s v="Lidcombe"/>
    <s v="New South Wales"/>
    <x v="1"/>
    <n v="2141"/>
    <s v="Australia"/>
    <s v="Clementine Walsh"/>
    <x v="6"/>
    <s v="Lani To’o"/>
    <n v="164"/>
  </r>
  <r>
    <d v="2024-04-16T00:00:00"/>
    <n v="2024"/>
    <s v="2023-2024"/>
    <x v="1"/>
    <s v="Maroochydore"/>
    <s v="Queensland"/>
    <x v="3"/>
    <n v="4558"/>
    <s v="Australia"/>
    <s v="Viliame Mata"/>
    <x v="8"/>
    <s v="Anastasia Vlahos"/>
    <n v="126"/>
  </r>
  <r>
    <d v="2025-11-02T00:00:00"/>
    <n v="2026"/>
    <s v="2025-2026"/>
    <x v="0"/>
    <s v="Artarmon"/>
    <s v="New South Wales"/>
    <x v="1"/>
    <n v="2064"/>
    <s v="Australia"/>
    <s v="Moana Tui"/>
    <x v="4"/>
    <s v="Amara Okafor"/>
    <n v="716"/>
  </r>
  <r>
    <d v="2025-11-29T00:00:00"/>
    <n v="2026"/>
    <s v="2025-2026"/>
    <x v="1"/>
    <s v="Noarlunga"/>
    <s v="South Australia"/>
    <x v="6"/>
    <n v="5168"/>
    <s v="Australia"/>
    <s v="Mustafa Ali"/>
    <x v="3"/>
    <s v="Ibrahim Khalil"/>
    <n v="726"/>
  </r>
  <r>
    <d v="2025-11-13T00:00:00"/>
    <n v="2026"/>
    <s v="2025-2026"/>
    <x v="0"/>
    <s v="Southport"/>
    <s v="Queensland"/>
    <x v="3"/>
    <n v="4215"/>
    <s v="Australia"/>
    <s v="Kavindi Perera"/>
    <x v="7"/>
    <s v="Selam Tesfaye"/>
    <n v="661"/>
  </r>
  <r>
    <d v="2025-01-04T00:00:00"/>
    <n v="2025"/>
    <s v="2024-2025"/>
    <x v="1"/>
    <s v="Maroochydore"/>
    <s v="Queensland"/>
    <x v="3"/>
    <n v="4558"/>
    <s v="Australia"/>
    <s v="Viliame Mata"/>
    <x v="8"/>
    <s v="Anastasia Vlahos"/>
    <n v="450"/>
  </r>
  <r>
    <d v="2024-03-26T00:00:00"/>
    <n v="2024"/>
    <s v="2023-2024"/>
    <x v="0"/>
    <s v="Rockhampton"/>
    <s v="Queensland"/>
    <x v="3"/>
    <n v="4700"/>
    <s v="Australia"/>
    <s v="Harrison Quinn"/>
    <x v="6"/>
    <s v="Lani To’o"/>
    <n v="692"/>
  </r>
  <r>
    <d v="2025-05-28T00:00:00"/>
    <n v="2025"/>
    <s v="2024-2025"/>
    <x v="1"/>
    <s v="Launceston"/>
    <s v="Tasmania"/>
    <x v="5"/>
    <n v="7250"/>
    <s v="Australia"/>
    <s v="Veer Malhotra"/>
    <x v="2"/>
    <s v="Zanele Mbeki"/>
    <n v="32"/>
  </r>
  <r>
    <d v="2025-09-20T00:00:00"/>
    <n v="2026"/>
    <s v="2025-2026"/>
    <x v="0"/>
    <s v="Southport"/>
    <s v="Queensland"/>
    <x v="3"/>
    <n v="4215"/>
    <s v="Australia"/>
    <s v="Kavindi Perera"/>
    <x v="6"/>
    <s v="Lani To’o"/>
    <n v="656"/>
  </r>
  <r>
    <d v="2024-09-29T00:00:00"/>
    <n v="2025"/>
    <s v="2024-2025"/>
    <x v="0"/>
    <s v="Seaford"/>
    <s v="South Australia"/>
    <x v="6"/>
    <n v="5169"/>
    <s v="Australia"/>
    <s v="Mustafa Ali"/>
    <x v="2"/>
    <s v="Zanele Mbeki"/>
    <n v="527"/>
  </r>
  <r>
    <d v="2025-09-15T00:00:00"/>
    <n v="2026"/>
    <s v="2025-2026"/>
    <x v="0"/>
    <s v="Bendigo"/>
    <s v="Victoria"/>
    <x v="4"/>
    <n v="3550"/>
    <s v="Australia"/>
    <s v="Lucas Le"/>
    <x v="6"/>
    <s v="Lani To’o"/>
    <n v="571"/>
  </r>
  <r>
    <d v="2024-01-23T00:00:00"/>
    <n v="2024"/>
    <s v="2023-2024"/>
    <x v="0"/>
    <s v="Caloundra"/>
    <s v="Queensland"/>
    <x v="3"/>
    <n v="4551"/>
    <s v="Australia"/>
    <s v="Viliame Mata"/>
    <x v="1"/>
    <s v="Iluka Langton"/>
    <n v="206"/>
  </r>
  <r>
    <d v="2024-11-10T00:00:00"/>
    <n v="2025"/>
    <s v="2024-2025"/>
    <x v="0"/>
    <s v="Dandenong"/>
    <s v="Victoria"/>
    <x v="4"/>
    <n v="3175"/>
    <s v="Australia"/>
    <s v="Fatima Saleh"/>
    <x v="3"/>
    <s v="Ibrahim Khalil"/>
    <n v="196"/>
  </r>
  <r>
    <d v="2025-08-11T00:00:00"/>
    <n v="2026"/>
    <s v="2025-2026"/>
    <x v="0"/>
    <s v="North Lakes"/>
    <s v="Queensland"/>
    <x v="3"/>
    <n v="4509"/>
    <s v="Australia"/>
    <s v="Kavindi Perera"/>
    <x v="3"/>
    <s v="Ibrahim Khalil"/>
    <n v="482"/>
  </r>
  <r>
    <d v="2025-09-05T00:00:00"/>
    <n v="2026"/>
    <s v="2025-2026"/>
    <x v="0"/>
    <s v="Seaford"/>
    <s v="South Australia"/>
    <x v="6"/>
    <n v="5169"/>
    <s v="Australia"/>
    <s v="Mustafa Ali"/>
    <x v="3"/>
    <s v="Ibrahim Khalil"/>
    <n v="585"/>
  </r>
  <r>
    <d v="2025-09-16T00:00:00"/>
    <n v="2026"/>
    <s v="2025-2026"/>
    <x v="0"/>
    <s v="Airlie Beach"/>
    <s v="Queensland"/>
    <x v="3"/>
    <n v="4802"/>
    <s v="Australia"/>
    <s v="Tiffany Tan"/>
    <x v="4"/>
    <s v="Amara Okafor"/>
    <n v="673"/>
  </r>
  <r>
    <d v="2025-01-18T00:00:00"/>
    <n v="2025"/>
    <s v="2024-2025"/>
    <x v="1"/>
    <s v="Ballina"/>
    <s v="New South Wales"/>
    <x v="1"/>
    <n v="2478"/>
    <s v="Australia"/>
    <s v="Waru Saunders"/>
    <x v="7"/>
    <s v="Selam Tesfaye"/>
    <n v="222"/>
  </r>
  <r>
    <d v="2024-01-28T00:00:00"/>
    <n v="2024"/>
    <s v="2023-2024"/>
    <x v="0"/>
    <s v="Croydon"/>
    <s v="Victoria"/>
    <x v="4"/>
    <n v="3136"/>
    <s v="Australia"/>
    <s v="Fatima Saleh"/>
    <x v="3"/>
    <s v="Ibrahim Khalil"/>
    <n v="354"/>
  </r>
  <r>
    <d v="2025-02-23T00:00:00"/>
    <n v="2025"/>
    <s v="2024-2025"/>
    <x v="0"/>
    <s v="Berri"/>
    <s v="South Australia"/>
    <x v="6"/>
    <n v="5343"/>
    <s v="Australia"/>
    <s v="Marcus Zheng"/>
    <x v="2"/>
    <s v="Zanele Mbeki"/>
    <n v="533"/>
  </r>
  <r>
    <d v="2024-05-15T00:00:00"/>
    <n v="2024"/>
    <s v="2023-2024"/>
    <x v="1"/>
    <s v="Gympie"/>
    <s v="Queensland"/>
    <x v="3"/>
    <n v="4570"/>
    <s v="Australia"/>
    <s v="Viliame Mata"/>
    <x v="4"/>
    <s v="Amara Okafor"/>
    <n v="96"/>
  </r>
  <r>
    <d v="2024-08-12T00:00:00"/>
    <n v="2025"/>
    <s v="2024-2025"/>
    <x v="0"/>
    <s v="Ballarat"/>
    <s v="Victoria"/>
    <x v="4"/>
    <n v="3353"/>
    <s v="Australia"/>
    <s v="Lucas Le"/>
    <x v="0"/>
    <s v="Caterina Russo"/>
    <n v="361"/>
  </r>
  <r>
    <d v="2025-04-23T00:00:00"/>
    <n v="2025"/>
    <s v="2024-2025"/>
    <x v="1"/>
    <s v="Harrisdale"/>
    <s v="Western Australia"/>
    <x v="0"/>
    <n v="6112"/>
    <s v="Australia"/>
    <s v="Phoebe Murphy"/>
    <x v="4"/>
    <s v="Amara Okafor"/>
    <n v="292"/>
  </r>
  <r>
    <d v="2025-04-27T00:00:00"/>
    <n v="2025"/>
    <s v="2024-2025"/>
    <x v="0"/>
    <s v="Cranbourne"/>
    <s v="Victoria"/>
    <x v="4"/>
    <n v="3977"/>
    <s v="Australia"/>
    <s v="Emre Yilmaz"/>
    <x v="4"/>
    <s v="Amara Okafor"/>
    <n v="348"/>
  </r>
  <r>
    <d v="2025-05-22T00:00:00"/>
    <n v="2025"/>
    <s v="2024-2025"/>
    <x v="1"/>
    <s v="Narrabeen"/>
    <s v="New South Wales"/>
    <x v="1"/>
    <n v="2101"/>
    <s v="Australia"/>
    <s v="Clementine Walsh"/>
    <x v="1"/>
    <s v="Iluka Langton"/>
    <n v="426"/>
  </r>
  <r>
    <d v="2025-10-13T00:00:00"/>
    <n v="2026"/>
    <s v="2025-2026"/>
    <x v="1"/>
    <s v="Scoresby"/>
    <s v="Victoria"/>
    <x v="4"/>
    <n v="3179"/>
    <s v="Australia"/>
    <s v="Fatima Saleh"/>
    <x v="2"/>
    <s v="Zanele Mbeki"/>
    <n v="670"/>
  </r>
  <r>
    <d v="2024-07-30T00:00:00"/>
    <n v="2025"/>
    <s v="2024-2025"/>
    <x v="0"/>
    <s v="Rockhampton"/>
    <s v="Queensland"/>
    <x v="3"/>
    <n v="4700"/>
    <s v="Australia"/>
    <s v="Harrison Quinn"/>
    <x v="7"/>
    <s v="Selam Tesfaye"/>
    <n v="792"/>
  </r>
  <r>
    <d v="2025-10-03T00:00:00"/>
    <n v="2026"/>
    <s v="2025-2026"/>
    <x v="0"/>
    <s v="Esperance"/>
    <s v="Western Australia"/>
    <x v="0"/>
    <n v="6450"/>
    <s v="Australia"/>
    <s v="Isabella Ricci"/>
    <x v="6"/>
    <s v="Lani To’o"/>
    <n v="518"/>
  </r>
  <r>
    <d v="2025-03-29T00:00:00"/>
    <n v="2025"/>
    <s v="2024-2025"/>
    <x v="1"/>
    <s v="Campbelltown"/>
    <s v="New South Wales"/>
    <x v="1"/>
    <n v="2560"/>
    <s v="Australia"/>
    <s v="Anika Villanueva"/>
    <x v="2"/>
    <s v="Zanele Mbeki"/>
    <n v="185"/>
  </r>
  <r>
    <d v="2025-02-18T00:00:00"/>
    <n v="2025"/>
    <s v="2024-2025"/>
    <x v="0"/>
    <s v="Penrith"/>
    <s v="New South Wales"/>
    <x v="1"/>
    <n v="2750"/>
    <s v="Australia"/>
    <s v="Jedda Kramer"/>
    <x v="7"/>
    <s v="Selam Tesfaye"/>
    <n v="780"/>
  </r>
  <r>
    <d v="2024-02-07T00:00:00"/>
    <n v="2024"/>
    <s v="2023-2024"/>
    <x v="1"/>
    <s v="Inglewood"/>
    <s v="Western Australia"/>
    <x v="0"/>
    <n v="6052"/>
    <s v="Australia"/>
    <s v="Dragan Novak"/>
    <x v="3"/>
    <s v="Ibrahim Khalil"/>
    <n v="533"/>
  </r>
  <r>
    <d v="2024-05-27T00:00:00"/>
    <n v="2024"/>
    <s v="2023-2024"/>
    <x v="1"/>
    <s v="Narrabeen"/>
    <s v="New South Wales"/>
    <x v="1"/>
    <n v="2101"/>
    <s v="Australia"/>
    <s v="Clementine Walsh"/>
    <x v="9"/>
    <s v="Emmanuel Tutu"/>
    <n v="461"/>
  </r>
  <r>
    <d v="2024-11-11T00:00:00"/>
    <n v="2025"/>
    <s v="2024-2025"/>
    <x v="0"/>
    <s v="Esperance"/>
    <s v="Western Australia"/>
    <x v="0"/>
    <n v="6450"/>
    <s v="Australia"/>
    <s v="Isabella Ricci"/>
    <x v="3"/>
    <s v="Ibrahim Khalil"/>
    <n v="352"/>
  </r>
  <r>
    <d v="2025-08-18T00:00:00"/>
    <n v="2026"/>
    <s v="2025-2026"/>
    <x v="0"/>
    <s v="Caloundra"/>
    <s v="Queensland"/>
    <x v="3"/>
    <n v="4551"/>
    <s v="Australia"/>
    <s v="Viliame Mata"/>
    <x v="3"/>
    <s v="Ibrahim Khalil"/>
    <n v="668"/>
  </r>
  <r>
    <d v="2025-05-25T00:00:00"/>
    <n v="2025"/>
    <s v="2024-2025"/>
    <x v="1"/>
    <s v="Scoresby"/>
    <s v="Victoria"/>
    <x v="4"/>
    <n v="3179"/>
    <s v="Australia"/>
    <s v="Fatima Saleh"/>
    <x v="6"/>
    <s v="Lani To’o"/>
    <n v="322"/>
  </r>
  <r>
    <d v="2024-12-07T00:00:00"/>
    <n v="2025"/>
    <s v="2024-2025"/>
    <x v="0"/>
    <s v="Toombul"/>
    <s v="Queensland"/>
    <x v="3"/>
    <n v="4012"/>
    <s v="Australia"/>
    <s v="Giannis Katsaros"/>
    <x v="6"/>
    <s v="Lani To’o"/>
    <n v="435"/>
  </r>
  <r>
    <d v="2025-09-14T00:00:00"/>
    <n v="2026"/>
    <s v="2025-2026"/>
    <x v="0"/>
    <s v="Lismore"/>
    <s v="New South Wales"/>
    <x v="1"/>
    <n v="2480"/>
    <s v="Australia"/>
    <s v="Waru Saunders"/>
    <x v="2"/>
    <s v="Zanele Mbeki"/>
    <n v="543"/>
  </r>
  <r>
    <d v="2024-12-24T00:00:00"/>
    <n v="2025"/>
    <s v="2024-2025"/>
    <x v="1"/>
    <s v="Lithgow"/>
    <s v="New South Wales"/>
    <x v="1"/>
    <n v="2790"/>
    <s v="Australia"/>
    <s v="Jedda Kramer"/>
    <x v="2"/>
    <s v="Zanele Mbeki"/>
    <n v="94"/>
  </r>
  <r>
    <d v="2025-06-25T00:00:00"/>
    <n v="2025"/>
    <s v="2024-2025"/>
    <x v="1"/>
    <s v="Mt Gambier"/>
    <s v="South Australia"/>
    <x v="6"/>
    <n v="5290"/>
    <s v="Australia"/>
    <s v="Marcus Zheng"/>
    <x v="9"/>
    <s v="Emmanuel Tutu"/>
    <n v="677"/>
  </r>
  <r>
    <d v="2025-03-29T00:00:00"/>
    <n v="2025"/>
    <s v="2024-2025"/>
    <x v="1"/>
    <s v="Nunawading"/>
    <s v="Victoria"/>
    <x v="4"/>
    <n v="3131"/>
    <s v="Australia"/>
    <s v="Fatima Saleh"/>
    <x v="0"/>
    <s v="Caterina Russo"/>
    <n v="268"/>
  </r>
  <r>
    <d v="2024-08-14T00:00:00"/>
    <n v="2025"/>
    <s v="2024-2025"/>
    <x v="1"/>
    <s v="Wagga Wagga"/>
    <s v="New South Wales"/>
    <x v="1"/>
    <n v="2650"/>
    <s v="Australia"/>
    <s v="Jedda Kramer"/>
    <x v="0"/>
    <s v="Caterina Russo"/>
    <n v="590"/>
  </r>
  <r>
    <d v="2025-04-07T00:00:00"/>
    <n v="2025"/>
    <s v="2024-2025"/>
    <x v="0"/>
    <s v="Ringwood"/>
    <s v="Victoria"/>
    <x v="4"/>
    <n v="3134"/>
    <s v="Australia"/>
    <s v="Fatima Saleh"/>
    <x v="3"/>
    <s v="Ibrahim Khalil"/>
    <n v="716"/>
  </r>
  <r>
    <d v="2024-08-30T00:00:00"/>
    <n v="2025"/>
    <s v="2024-2025"/>
    <x v="0"/>
    <s v="Berri"/>
    <s v="South Australia"/>
    <x v="6"/>
    <n v="5343"/>
    <s v="Australia"/>
    <s v="Marcus Zheng"/>
    <x v="0"/>
    <s v="Caterina Russo"/>
    <n v="587"/>
  </r>
  <r>
    <d v="2025-01-13T00:00:00"/>
    <n v="2025"/>
    <s v="2024-2025"/>
    <x v="1"/>
    <s v="Campbelltown"/>
    <s v="New South Wales"/>
    <x v="1"/>
    <n v="2560"/>
    <s v="Australia"/>
    <s v="Anika Villanueva"/>
    <x v="9"/>
    <s v="Emmanuel Tutu"/>
    <n v="766"/>
  </r>
  <r>
    <d v="2025-07-18T00:00:00"/>
    <n v="2026"/>
    <s v="2025-2026"/>
    <x v="1"/>
    <s v="Castle Hill"/>
    <s v="New South Wales"/>
    <x v="1"/>
    <n v="2154"/>
    <s v="Australia"/>
    <s v="Clementine Walsh"/>
    <x v="9"/>
    <s v="Emmanuel Tutu"/>
    <n v="652"/>
  </r>
  <r>
    <d v="2025-03-21T00:00:00"/>
    <n v="2025"/>
    <s v="2024-2025"/>
    <x v="0"/>
    <s v="Glenorchy"/>
    <s v="Tasmania"/>
    <x v="5"/>
    <n v="7010"/>
    <s v="Australia"/>
    <s v="Veer Malhotra"/>
    <x v="0"/>
    <s v="Caterina Russo"/>
    <n v="668"/>
  </r>
  <r>
    <d v="2024-10-02T00:00:00"/>
    <n v="2025"/>
    <s v="2024-2025"/>
    <x v="1"/>
    <s v="Hervey Bay"/>
    <s v="Queensland"/>
    <x v="3"/>
    <n v="4655"/>
    <s v="Australia"/>
    <s v="Harrison Quinn"/>
    <x v="0"/>
    <s v="Caterina Russo"/>
    <n v="356"/>
  </r>
  <r>
    <d v="2024-09-11T00:00:00"/>
    <n v="2025"/>
    <s v="2024-2025"/>
    <x v="1"/>
    <s v="Sunbury"/>
    <s v="Victoria"/>
    <x v="4"/>
    <n v="3429"/>
    <s v="Australia"/>
    <s v="Lucas Le"/>
    <x v="3"/>
    <s v="Ibrahim Khalil"/>
    <n v="429"/>
  </r>
  <r>
    <d v="2025-06-27T00:00:00"/>
    <n v="2025"/>
    <s v="2024-2025"/>
    <x v="0"/>
    <s v="Toombul"/>
    <s v="Queensland"/>
    <x v="3"/>
    <n v="4012"/>
    <s v="Australia"/>
    <s v="Giannis Katsaros"/>
    <x v="0"/>
    <s v="Caterina Russo"/>
    <n v="591"/>
  </r>
  <r>
    <d v="2024-05-11T00:00:00"/>
    <n v="2024"/>
    <s v="2023-2024"/>
    <x v="0"/>
    <s v="Wodonga"/>
    <s v="Victoria"/>
    <x v="4"/>
    <n v="3690"/>
    <s v="Australia"/>
    <s v="Emre Yilmaz"/>
    <x v="0"/>
    <s v="Caterina Russo"/>
    <n v="785"/>
  </r>
  <r>
    <d v="2024-03-25T00:00:00"/>
    <n v="2024"/>
    <s v="2023-2024"/>
    <x v="0"/>
    <s v="Bendigo"/>
    <s v="Victoria"/>
    <x v="4"/>
    <n v="3550"/>
    <s v="Australia"/>
    <s v="Lucas Le"/>
    <x v="7"/>
    <s v="Selam Tesfaye"/>
    <n v="717"/>
  </r>
  <r>
    <d v="2025-09-03T00:00:00"/>
    <n v="2026"/>
    <s v="2025-2026"/>
    <x v="1"/>
    <s v="Mt Isa"/>
    <s v="Queensland"/>
    <x v="3"/>
    <n v="4825"/>
    <s v="Australia"/>
    <s v="Tiffany Tan"/>
    <x v="1"/>
    <s v="Iluka Langton"/>
    <n v="228"/>
  </r>
  <r>
    <d v="2024-11-19T00:00:00"/>
    <n v="2025"/>
    <s v="2024-2025"/>
    <x v="0"/>
    <s v="Mt Isa"/>
    <s v="Queensland"/>
    <x v="3"/>
    <n v="4825"/>
    <s v="Australia"/>
    <s v="Tiffany Tan"/>
    <x v="3"/>
    <s v="Ibrahim Khalil"/>
    <n v="373"/>
  </r>
  <r>
    <d v="2025-02-07T00:00:00"/>
    <n v="2025"/>
    <s v="2024-2025"/>
    <x v="1"/>
    <s v="Shepparton"/>
    <s v="Victoria"/>
    <x v="4"/>
    <n v="3630"/>
    <s v="Australia"/>
    <s v="Emre Yilmaz"/>
    <x v="3"/>
    <s v="Ibrahim Khalil"/>
    <n v="475"/>
  </r>
  <r>
    <d v="2025-08-13T00:00:00"/>
    <n v="2026"/>
    <s v="2025-2026"/>
    <x v="0"/>
    <s v="Burleigh Waters"/>
    <s v="Queensland"/>
    <x v="3"/>
    <n v="4220"/>
    <s v="Australia"/>
    <s v="Kavindi Perera"/>
    <x v="0"/>
    <s v="Caterina Russo"/>
    <n v="380"/>
  </r>
  <r>
    <d v="2025-09-12T00:00:00"/>
    <n v="2026"/>
    <s v="2025-2026"/>
    <x v="0"/>
    <s v="Albany"/>
    <s v="Western Australia"/>
    <x v="0"/>
    <n v="6330"/>
    <s v="Australia"/>
    <s v="Phoebe Murphy"/>
    <x v="1"/>
    <s v="Iluka Langton"/>
    <n v="366"/>
  </r>
  <r>
    <d v="2024-04-07T00:00:00"/>
    <n v="2024"/>
    <s v="2023-2024"/>
    <x v="1"/>
    <s v="Scoresby"/>
    <s v="Victoria"/>
    <x v="4"/>
    <n v="3179"/>
    <s v="Australia"/>
    <s v="Fatima Saleh"/>
    <x v="0"/>
    <s v="Caterina Russo"/>
    <n v="352"/>
  </r>
  <r>
    <d v="2024-01-27T00:00:00"/>
    <n v="2024"/>
    <s v="2023-2024"/>
    <x v="1"/>
    <s v="Cairns"/>
    <s v="Queensland"/>
    <x v="3"/>
    <n v="4870"/>
    <s v="Australia"/>
    <s v="Tiffany Tan"/>
    <x v="6"/>
    <s v="Lani To’o"/>
    <n v="608"/>
  </r>
  <r>
    <d v="2024-02-21T00:00:00"/>
    <n v="2024"/>
    <s v="2023-2024"/>
    <x v="0"/>
    <s v="Ballarat"/>
    <s v="Victoria"/>
    <x v="4"/>
    <n v="3353"/>
    <s v="Australia"/>
    <s v="Lucas Le"/>
    <x v="6"/>
    <s v="Lani To’o"/>
    <n v="521"/>
  </r>
  <r>
    <d v="2024-10-21T00:00:00"/>
    <n v="2025"/>
    <s v="2024-2025"/>
    <x v="1"/>
    <s v="Orange"/>
    <s v="New South Wales"/>
    <x v="1"/>
    <n v="2800"/>
    <s v="Australia"/>
    <s v="Jedda Kramer"/>
    <x v="4"/>
    <s v="Amara Okafor"/>
    <n v="631"/>
  </r>
  <r>
    <d v="2025-06-19T00:00:00"/>
    <n v="2025"/>
    <s v="2024-2025"/>
    <x v="1"/>
    <s v="Gladstone"/>
    <s v="Queensland"/>
    <x v="3"/>
    <n v="4680"/>
    <s v="Australia"/>
    <s v="Harrison Quinn"/>
    <x v="7"/>
    <s v="Selam Tesfaye"/>
    <n v="128"/>
  </r>
  <r>
    <d v="2024-10-27T00:00:00"/>
    <n v="2025"/>
    <s v="2024-2025"/>
    <x v="1"/>
    <s v="Burleigh Waters"/>
    <s v="Queensland"/>
    <x v="3"/>
    <n v="4220"/>
    <s v="Australia"/>
    <s v="Kavindi Perera"/>
    <x v="4"/>
    <s v="Amara Okafor"/>
    <n v="585"/>
  </r>
  <r>
    <d v="2025-12-02T00:00:00"/>
    <n v="2026"/>
    <s v="2025-2026"/>
    <x v="0"/>
    <s v="Darwin"/>
    <s v="Northern Territory"/>
    <x v="7"/>
    <n v="800"/>
    <s v="Australia"/>
    <s v="Deepa Thapa"/>
    <x v="8"/>
    <s v="Anastasia Vlahos"/>
    <n v="361"/>
  </r>
  <r>
    <d v="2024-08-16T00:00:00"/>
    <n v="2025"/>
    <s v="2024-2025"/>
    <x v="1"/>
    <s v="Inglewood"/>
    <s v="Western Australia"/>
    <x v="0"/>
    <n v="6052"/>
    <s v="Australia"/>
    <s v="Dragan Novak"/>
    <x v="2"/>
    <s v="Zanele Mbeki"/>
    <n v="185"/>
  </r>
  <r>
    <d v="2025-12-08T00:00:00"/>
    <n v="2026"/>
    <s v="2025-2026"/>
    <x v="1"/>
    <s v="Mackay"/>
    <s v="Queensland"/>
    <x v="3"/>
    <n v="4740"/>
    <s v="Australia"/>
    <s v="Harrison Quinn"/>
    <x v="7"/>
    <s v="Selam Tesfaye"/>
    <n v="349"/>
  </r>
  <r>
    <d v="2025-02-19T00:00:00"/>
    <n v="2025"/>
    <s v="2024-2025"/>
    <x v="1"/>
    <s v="Dandenong"/>
    <s v="Victoria"/>
    <x v="4"/>
    <n v="3175"/>
    <s v="Australia"/>
    <s v="Fatima Saleh"/>
    <x v="7"/>
    <s v="Selam Tesfaye"/>
    <n v="660"/>
  </r>
  <r>
    <d v="2024-04-23T00:00:00"/>
    <n v="2024"/>
    <s v="2023-2024"/>
    <x v="1"/>
    <s v="Mornington"/>
    <s v="Victoria"/>
    <x v="4"/>
    <n v="3931"/>
    <s v="Australia"/>
    <s v="Emre Yilmaz"/>
    <x v="3"/>
    <s v="Ibrahim Khalil"/>
    <n v="725"/>
  </r>
  <r>
    <d v="2024-01-16T00:00:00"/>
    <n v="2024"/>
    <s v="2023-2024"/>
    <x v="1"/>
    <s v="Hervey Bay"/>
    <s v="Queensland"/>
    <x v="3"/>
    <n v="4655"/>
    <s v="Australia"/>
    <s v="Harrison Quinn"/>
    <x v="9"/>
    <s v="Emmanuel Tutu"/>
    <n v="495"/>
  </r>
  <r>
    <d v="2025-09-13T00:00:00"/>
    <n v="2026"/>
    <s v="2025-2026"/>
    <x v="1"/>
    <s v="Lithgow"/>
    <s v="New South Wales"/>
    <x v="1"/>
    <n v="2790"/>
    <s v="Australia"/>
    <s v="Jedda Kramer"/>
    <x v="9"/>
    <s v="Emmanuel Tutu"/>
    <n v="363"/>
  </r>
  <r>
    <d v="2024-03-23T00:00:00"/>
    <n v="2024"/>
    <s v="2023-2024"/>
    <x v="1"/>
    <s v="Cairns"/>
    <s v="Queensland"/>
    <x v="3"/>
    <n v="4870"/>
    <s v="Australia"/>
    <s v="Tiffany Tan"/>
    <x v="3"/>
    <s v="Ibrahim Khalil"/>
    <n v="316"/>
  </r>
  <r>
    <d v="2024-06-15T00:00:00"/>
    <n v="2024"/>
    <s v="2023-2024"/>
    <x v="1"/>
    <s v="Wagga Wagga"/>
    <s v="New South Wales"/>
    <x v="1"/>
    <n v="2650"/>
    <s v="Australia"/>
    <s v="Jedda Kramer"/>
    <x v="2"/>
    <s v="Zanele Mbeki"/>
    <n v="338"/>
  </r>
  <r>
    <d v="2024-07-10T00:00:00"/>
    <n v="2025"/>
    <s v="2024-2025"/>
    <x v="1"/>
    <s v="Balcatta"/>
    <s v="Western Australia"/>
    <x v="0"/>
    <n v="6021"/>
    <s v="Australia"/>
    <s v="Dragan Novak"/>
    <x v="2"/>
    <s v="Zanele Mbeki"/>
    <n v="396"/>
  </r>
  <r>
    <d v="2024-03-19T00:00:00"/>
    <n v="2024"/>
    <s v="2023-2024"/>
    <x v="0"/>
    <s v="Nunawading"/>
    <s v="Victoria"/>
    <x v="4"/>
    <n v="3131"/>
    <s v="Australia"/>
    <s v="Fatima Saleh"/>
    <x v="3"/>
    <s v="Ibrahim Khalil"/>
    <n v="378"/>
  </r>
  <r>
    <d v="2024-08-10T00:00:00"/>
    <n v="2025"/>
    <s v="2024-2025"/>
    <x v="1"/>
    <s v="Maddington"/>
    <s v="Western Australia"/>
    <x v="0"/>
    <n v="6109"/>
    <s v="Australia"/>
    <s v="Phoebe Murphy"/>
    <x v="5"/>
    <s v="Marco Lombardi"/>
    <n v="528"/>
  </r>
  <r>
    <d v="2024-09-14T00:00:00"/>
    <n v="2025"/>
    <s v="2024-2025"/>
    <x v="1"/>
    <s v="Scoresby"/>
    <s v="Victoria"/>
    <x v="4"/>
    <n v="3179"/>
    <s v="Australia"/>
    <s v="Fatima Saleh"/>
    <x v="6"/>
    <s v="Lani To’o"/>
    <n v="299"/>
  </r>
  <r>
    <d v="2024-04-25T00:00:00"/>
    <n v="2024"/>
    <s v="2023-2024"/>
    <x v="1"/>
    <s v="Yeppoon"/>
    <s v="Queensland"/>
    <x v="3"/>
    <n v="4703"/>
    <s v="Australia"/>
    <s v="Harrison Quinn"/>
    <x v="4"/>
    <s v="Amara Okafor"/>
    <n v="771"/>
  </r>
  <r>
    <d v="2025-02-26T00:00:00"/>
    <n v="2025"/>
    <s v="2024-2025"/>
    <x v="0"/>
    <s v="Glenorchy"/>
    <s v="Tasmania"/>
    <x v="5"/>
    <n v="7010"/>
    <s v="Australia"/>
    <s v="Veer Malhotra"/>
    <x v="2"/>
    <s v="Zanele Mbeki"/>
    <n v="401"/>
  </r>
  <r>
    <d v="2025-08-24T00:00:00"/>
    <n v="2026"/>
    <s v="2025-2026"/>
    <x v="1"/>
    <s v="Ringwood"/>
    <s v="Victoria"/>
    <x v="4"/>
    <n v="3134"/>
    <s v="Australia"/>
    <s v="Fatima Saleh"/>
    <x v="6"/>
    <s v="Lani To’o"/>
    <n v="92"/>
  </r>
  <r>
    <d v="2025-09-12T00:00:00"/>
    <n v="2026"/>
    <s v="2025-2026"/>
    <x v="1"/>
    <s v="Wagga Wagga"/>
    <s v="New South Wales"/>
    <x v="1"/>
    <n v="2650"/>
    <s v="Australia"/>
    <s v="Jedda Kramer"/>
    <x v="3"/>
    <s v="Ibrahim Khalil"/>
    <n v="22"/>
  </r>
  <r>
    <d v="2025-11-19T00:00:00"/>
    <n v="2026"/>
    <s v="2025-2026"/>
    <x v="1"/>
    <s v="Chadstone"/>
    <s v="Victoria"/>
    <x v="4"/>
    <n v="3148"/>
    <s v="Australia"/>
    <s v="Fatima Saleh"/>
    <x v="9"/>
    <s v="Emmanuel Tutu"/>
    <n v="196"/>
  </r>
  <r>
    <d v="2024-07-21T00:00:00"/>
    <n v="2025"/>
    <s v="2024-2025"/>
    <x v="0"/>
    <s v="Alice Springs"/>
    <s v="Northern Territory"/>
    <x v="7"/>
    <n v="870"/>
    <s v="Australia"/>
    <s v="Deepa Thapa"/>
    <x v="6"/>
    <s v="Lani To’o"/>
    <n v="343"/>
  </r>
  <r>
    <d v="2024-11-08T00:00:00"/>
    <n v="2025"/>
    <s v="2024-2025"/>
    <x v="1"/>
    <s v="Bathurst"/>
    <s v="New South Wales"/>
    <x v="1"/>
    <n v="2795"/>
    <s v="Australia"/>
    <s v="Jedda Kramer"/>
    <x v="6"/>
    <s v="Lani To’o"/>
    <n v="570"/>
  </r>
  <r>
    <d v="2025-08-19T00:00:00"/>
    <n v="2026"/>
    <s v="2025-2026"/>
    <x v="1"/>
    <s v="Underwood"/>
    <s v="Queensland"/>
    <x v="3"/>
    <n v="4119"/>
    <s v="Australia"/>
    <s v="Giannis Katsaros"/>
    <x v="8"/>
    <s v="Anastasia Vlahos"/>
    <n v="192"/>
  </r>
  <r>
    <d v="2025-01-28T00:00:00"/>
    <n v="2025"/>
    <s v="2024-2025"/>
    <x v="0"/>
    <s v="Fyshwick"/>
    <s v="Australian Capital Territory"/>
    <x v="2"/>
    <n v="2609"/>
    <s v="Australia"/>
    <s v="Anika Villanueva"/>
    <x v="7"/>
    <s v="Selam Tesfaye"/>
    <n v="178"/>
  </r>
  <r>
    <d v="2024-01-25T00:00:00"/>
    <n v="2024"/>
    <s v="2023-2024"/>
    <x v="1"/>
    <s v="Dandenong"/>
    <s v="Victoria"/>
    <x v="4"/>
    <n v="3175"/>
    <s v="Australia"/>
    <s v="Fatima Saleh"/>
    <x v="5"/>
    <s v="Marco Lombardi"/>
    <n v="437"/>
  </r>
  <r>
    <d v="2024-07-02T00:00:00"/>
    <n v="2025"/>
    <s v="2024-2025"/>
    <x v="0"/>
    <s v="Dural"/>
    <s v="New South Wales"/>
    <x v="1"/>
    <n v="2158"/>
    <s v="Australia"/>
    <s v="Clementine Walsh"/>
    <x v="2"/>
    <s v="Zanele Mbeki"/>
    <n v="351"/>
  </r>
  <r>
    <d v="2024-02-12T00:00:00"/>
    <n v="2024"/>
    <s v="2023-2024"/>
    <x v="1"/>
    <s v="Mackay"/>
    <s v="Queensland"/>
    <x v="3"/>
    <n v="4740"/>
    <s v="Australia"/>
    <s v="Harrison Quinn"/>
    <x v="4"/>
    <s v="Amara Okafor"/>
    <n v="62"/>
  </r>
  <r>
    <d v="2025-10-14T00:00:00"/>
    <n v="2026"/>
    <s v="2025-2026"/>
    <x v="0"/>
    <s v="Nowra"/>
    <s v="New South Wales"/>
    <x v="1"/>
    <n v="2541"/>
    <s v="Australia"/>
    <s v="Anika Villanueva"/>
    <x v="1"/>
    <s v="Iluka Langton"/>
    <n v="722"/>
  </r>
  <r>
    <d v="2025-10-23T00:00:00"/>
    <n v="2026"/>
    <s v="2025-2026"/>
    <x v="0"/>
    <s v="Collingwood"/>
    <s v="Victoria"/>
    <x v="4"/>
    <n v="3066"/>
    <s v="Australia"/>
    <s v="Alistair Taylor"/>
    <x v="7"/>
    <s v="Selam Tesfaye"/>
    <n v="670"/>
  </r>
  <r>
    <d v="2025-05-16T00:00:00"/>
    <n v="2025"/>
    <s v="2024-2025"/>
    <x v="0"/>
    <s v="Southport"/>
    <s v="Queensland"/>
    <x v="3"/>
    <n v="4215"/>
    <s v="Australia"/>
    <s v="Kavindi Perera"/>
    <x v="3"/>
    <s v="Ibrahim Khalil"/>
    <n v="454"/>
  </r>
  <r>
    <d v="2025-09-07T00:00:00"/>
    <n v="2026"/>
    <s v="2025-2026"/>
    <x v="1"/>
    <s v="Underwood"/>
    <s v="Queensland"/>
    <x v="3"/>
    <n v="4119"/>
    <s v="Australia"/>
    <s v="Giannis Katsaros"/>
    <x v="3"/>
    <s v="Ibrahim Khalil"/>
    <n v="223"/>
  </r>
  <r>
    <d v="2024-06-29T00:00:00"/>
    <n v="2024"/>
    <s v="2023-2024"/>
    <x v="0"/>
    <s v="Cranbourne"/>
    <s v="Victoria"/>
    <x v="4"/>
    <n v="3977"/>
    <s v="Australia"/>
    <s v="Emre Yilmaz"/>
    <x v="6"/>
    <s v="Lani To’o"/>
    <n v="585"/>
  </r>
  <r>
    <d v="2025-11-01T00:00:00"/>
    <n v="2026"/>
    <s v="2025-2026"/>
    <x v="0"/>
    <s v="Penrith"/>
    <s v="New South Wales"/>
    <x v="1"/>
    <n v="2750"/>
    <s v="Australia"/>
    <s v="Jedda Kramer"/>
    <x v="3"/>
    <s v="Ibrahim Khalil"/>
    <n v="770"/>
  </r>
  <r>
    <d v="2024-04-06T00:00:00"/>
    <n v="2024"/>
    <s v="2023-2024"/>
    <x v="0"/>
    <s v="Rydalmere"/>
    <s v="New South Wales"/>
    <x v="1"/>
    <n v="2116"/>
    <s v="Australia"/>
    <s v="Clementine Walsh"/>
    <x v="8"/>
    <s v="Anastasia Vlahos"/>
    <n v="339"/>
  </r>
  <r>
    <d v="2025-03-01T00:00:00"/>
    <n v="2025"/>
    <s v="2024-2025"/>
    <x v="0"/>
    <s v="Campbelltown"/>
    <s v="New South Wales"/>
    <x v="1"/>
    <n v="2560"/>
    <s v="Australia"/>
    <s v="Anika Villanueva"/>
    <x v="6"/>
    <s v="Lani To’o"/>
    <n v="376"/>
  </r>
  <r>
    <d v="2025-08-14T00:00:00"/>
    <n v="2026"/>
    <s v="2025-2026"/>
    <x v="1"/>
    <s v="Chadstone"/>
    <s v="Victoria"/>
    <x v="4"/>
    <n v="3148"/>
    <s v="Australia"/>
    <s v="Fatima Saleh"/>
    <x v="6"/>
    <s v="Lani To’o"/>
    <n v="427"/>
  </r>
  <r>
    <d v="2024-10-30T00:00:00"/>
    <n v="2025"/>
    <s v="2024-2025"/>
    <x v="1"/>
    <s v="Marion"/>
    <s v="South Australia"/>
    <x v="6"/>
    <n v="5043"/>
    <s v="Australia"/>
    <s v="Mustafa Ali"/>
    <x v="9"/>
    <s v="Emmanuel Tutu"/>
    <n v="617"/>
  </r>
  <r>
    <d v="2025-10-24T00:00:00"/>
    <n v="2026"/>
    <s v="2025-2026"/>
    <x v="0"/>
    <s v="Collingwood"/>
    <s v="Victoria"/>
    <x v="4"/>
    <n v="3066"/>
    <s v="Australia"/>
    <s v="Alistair Taylor"/>
    <x v="6"/>
    <s v="Lani To’o"/>
    <n v="46"/>
  </r>
  <r>
    <d v="2025-09-07T00:00:00"/>
    <n v="2026"/>
    <s v="2025-2026"/>
    <x v="0"/>
    <s v="Altona"/>
    <s v="Victoria"/>
    <x v="4"/>
    <n v="3018"/>
    <s v="Australia"/>
    <s v="Alistair Taylor"/>
    <x v="3"/>
    <s v="Ibrahim Khalil"/>
    <n v="685"/>
  </r>
  <r>
    <d v="2024-06-19T00:00:00"/>
    <n v="2024"/>
    <s v="2023-2024"/>
    <x v="1"/>
    <s v="Maddington"/>
    <s v="Western Australia"/>
    <x v="0"/>
    <n v="6109"/>
    <s v="Australia"/>
    <s v="Phoebe Murphy"/>
    <x v="6"/>
    <s v="Lani To’o"/>
    <n v="412"/>
  </r>
  <r>
    <d v="2025-06-09T00:00:00"/>
    <n v="2025"/>
    <s v="2024-2025"/>
    <x v="0"/>
    <s v="Ipswich"/>
    <s v="Queensland"/>
    <x v="3"/>
    <n v="4305"/>
    <s v="Australia"/>
    <s v="Kavindi Perera"/>
    <x v="3"/>
    <s v="Ibrahim Khalil"/>
    <n v="411"/>
  </r>
  <r>
    <d v="2024-01-26T00:00:00"/>
    <n v="2024"/>
    <s v="2023-2024"/>
    <x v="0"/>
    <s v="Claremont"/>
    <s v="Western Australia"/>
    <x v="0"/>
    <n v="6010"/>
    <s v="Australia"/>
    <s v="Dragan Novak"/>
    <x v="4"/>
    <s v="Amara Okafor"/>
    <n v="647"/>
  </r>
  <r>
    <d v="2025-04-22T00:00:00"/>
    <n v="2025"/>
    <s v="2024-2025"/>
    <x v="1"/>
    <s v="Rosny Park"/>
    <s v="Tasmania"/>
    <x v="5"/>
    <n v="7018"/>
    <s v="Australia"/>
    <s v="Veer Malhotra"/>
    <x v="4"/>
    <s v="Amara Okafor"/>
    <n v="535"/>
  </r>
  <r>
    <d v="2024-11-30T00:00:00"/>
    <n v="2025"/>
    <s v="2024-2025"/>
    <x v="0"/>
    <s v="Croydon"/>
    <s v="Victoria"/>
    <x v="4"/>
    <n v="3136"/>
    <s v="Australia"/>
    <s v="Fatima Saleh"/>
    <x v="7"/>
    <s v="Selam Tesfaye"/>
    <n v="763"/>
  </r>
  <r>
    <d v="2025-12-21T00:00:00"/>
    <n v="2026"/>
    <s v="2025-2026"/>
    <x v="0"/>
    <s v="Ulladulla"/>
    <s v="New South Wales"/>
    <x v="1"/>
    <n v="2539"/>
    <s v="Australia"/>
    <s v="Anika Villanueva"/>
    <x v="3"/>
    <s v="Ibrahim Khalil"/>
    <n v="273"/>
  </r>
  <r>
    <d v="2025-11-22T00:00:00"/>
    <n v="2026"/>
    <s v="2025-2026"/>
    <x v="1"/>
    <s v="Ulladulla"/>
    <s v="New South Wales"/>
    <x v="1"/>
    <n v="2539"/>
    <s v="Australia"/>
    <s v="Anika Villanueva"/>
    <x v="3"/>
    <s v="Ibrahim Khalil"/>
    <n v="334"/>
  </r>
  <r>
    <d v="2024-01-11T00:00:00"/>
    <n v="2024"/>
    <s v="2023-2024"/>
    <x v="0"/>
    <s v="Woodville"/>
    <s v="South Australia"/>
    <x v="6"/>
    <n v="5011"/>
    <s v="Australia"/>
    <s v="Mustafa Ali"/>
    <x v="4"/>
    <s v="Amara Okafor"/>
    <n v="354"/>
  </r>
  <r>
    <d v="2024-07-18T00:00:00"/>
    <n v="2025"/>
    <s v="2024-2025"/>
    <x v="1"/>
    <s v="Wagga Wagga"/>
    <s v="New South Wales"/>
    <x v="1"/>
    <n v="2650"/>
    <s v="Australia"/>
    <s v="Jedda Kramer"/>
    <x v="4"/>
    <s v="Amara Okafor"/>
    <n v="618"/>
  </r>
  <r>
    <d v="2025-11-02T00:00:00"/>
    <n v="2026"/>
    <s v="2025-2026"/>
    <x v="1"/>
    <s v="Randwick"/>
    <s v="New South Wales"/>
    <x v="1"/>
    <n v="2031"/>
    <s v="Australia"/>
    <s v="Moana Tui"/>
    <x v="8"/>
    <s v="Anastasia Vlahos"/>
    <n v="23"/>
  </r>
  <r>
    <d v="2024-05-05T00:00:00"/>
    <n v="2024"/>
    <s v="2023-2024"/>
    <x v="1"/>
    <s v="Inglewood"/>
    <s v="Western Australia"/>
    <x v="0"/>
    <n v="6052"/>
    <s v="Australia"/>
    <s v="Dragan Novak"/>
    <x v="6"/>
    <s v="Lani To’o"/>
    <n v="233"/>
  </r>
  <r>
    <d v="2024-04-30T00:00:00"/>
    <n v="2024"/>
    <s v="2023-2024"/>
    <x v="1"/>
    <s v="Scoresby"/>
    <s v="Victoria"/>
    <x v="4"/>
    <n v="3179"/>
    <s v="Australia"/>
    <s v="Fatima Saleh"/>
    <x v="7"/>
    <s v="Selam Tesfaye"/>
    <n v="130"/>
  </r>
  <r>
    <d v="2024-12-13T00:00:00"/>
    <n v="2025"/>
    <s v="2024-2025"/>
    <x v="0"/>
    <s v="Woodville"/>
    <s v="South Australia"/>
    <x v="6"/>
    <n v="5011"/>
    <s v="Australia"/>
    <s v="Mustafa Ali"/>
    <x v="7"/>
    <s v="Selam Tesfaye"/>
    <n v="333"/>
  </r>
  <r>
    <d v="2024-07-10T00:00:00"/>
    <n v="2025"/>
    <s v="2024-2025"/>
    <x v="1"/>
    <s v="Noarlunga"/>
    <s v="South Australia"/>
    <x v="6"/>
    <n v="5168"/>
    <s v="Australia"/>
    <s v="Mustafa Ali"/>
    <x v="6"/>
    <s v="Lani To’o"/>
    <n v="747"/>
  </r>
  <r>
    <d v="2025-10-04T00:00:00"/>
    <n v="2026"/>
    <s v="2025-2026"/>
    <x v="0"/>
    <s v="Alice Springs"/>
    <s v="Northern Territory"/>
    <x v="7"/>
    <n v="870"/>
    <s v="Australia"/>
    <s v="Deepa Thapa"/>
    <x v="3"/>
    <s v="Ibrahim Khalil"/>
    <n v="417"/>
  </r>
  <r>
    <d v="2025-06-26T00:00:00"/>
    <n v="2025"/>
    <s v="2024-2025"/>
    <x v="0"/>
    <s v="Lismore"/>
    <s v="New South Wales"/>
    <x v="1"/>
    <n v="2480"/>
    <s v="Australia"/>
    <s v="Waru Saunders"/>
    <x v="3"/>
    <s v="Ibrahim Khalil"/>
    <n v="253"/>
  </r>
  <r>
    <d v="2025-11-22T00:00:00"/>
    <n v="2026"/>
    <s v="2025-2026"/>
    <x v="0"/>
    <s v="Chatswood"/>
    <s v="New South Wales"/>
    <x v="1"/>
    <n v="2067"/>
    <s v="Australia"/>
    <s v="Moana Tui"/>
    <x v="1"/>
    <s v="Iluka Langton"/>
    <n v="161"/>
  </r>
  <r>
    <d v="2024-05-27T00:00:00"/>
    <n v="2024"/>
    <s v="2023-2024"/>
    <x v="0"/>
    <s v="Esperance"/>
    <s v="Western Australia"/>
    <x v="0"/>
    <n v="6450"/>
    <s v="Australia"/>
    <s v="Isabella Ricci"/>
    <x v="9"/>
    <s v="Emmanuel Tutu"/>
    <n v="781"/>
  </r>
  <r>
    <d v="2025-02-10T00:00:00"/>
    <n v="2025"/>
    <s v="2024-2025"/>
    <x v="0"/>
    <s v="Marion"/>
    <s v="South Australia"/>
    <x v="6"/>
    <n v="5043"/>
    <s v="Australia"/>
    <s v="Mustafa Ali"/>
    <x v="7"/>
    <s v="Selam Tesfaye"/>
    <n v="424"/>
  </r>
  <r>
    <d v="2024-04-06T00:00:00"/>
    <n v="2024"/>
    <s v="2023-2024"/>
    <x v="0"/>
    <s v="Indooroopilly"/>
    <s v="Queensland"/>
    <x v="3"/>
    <n v="4068"/>
    <s v="Australia"/>
    <s v="Giannis Katsaros"/>
    <x v="6"/>
    <s v="Lani To’o"/>
    <n v="754"/>
  </r>
  <r>
    <d v="2025-12-10T00:00:00"/>
    <n v="2026"/>
    <s v="2025-2026"/>
    <x v="1"/>
    <s v="Mt Gambier"/>
    <s v="South Australia"/>
    <x v="6"/>
    <n v="5290"/>
    <s v="Australia"/>
    <s v="Marcus Zheng"/>
    <x v="3"/>
    <s v="Ibrahim Khalil"/>
    <n v="279"/>
  </r>
  <r>
    <d v="2024-05-25T00:00:00"/>
    <n v="2024"/>
    <s v="2023-2024"/>
    <x v="1"/>
    <s v="Rockhampton"/>
    <s v="Queensland"/>
    <x v="3"/>
    <n v="4700"/>
    <s v="Australia"/>
    <s v="Harrison Quinn"/>
    <x v="2"/>
    <s v="Zanele Mbeki"/>
    <n v="624"/>
  </r>
  <r>
    <d v="2024-09-04T00:00:00"/>
    <n v="2025"/>
    <s v="2024-2025"/>
    <x v="1"/>
    <s v="Mt Gambier"/>
    <s v="South Australia"/>
    <x v="6"/>
    <n v="5290"/>
    <s v="Australia"/>
    <s v="Marcus Zheng"/>
    <x v="4"/>
    <s v="Amara Okafor"/>
    <n v="29"/>
  </r>
  <r>
    <d v="2024-05-10T00:00:00"/>
    <n v="2024"/>
    <s v="2023-2024"/>
    <x v="1"/>
    <s v="Bathurst"/>
    <s v="New South Wales"/>
    <x v="1"/>
    <n v="2795"/>
    <s v="Australia"/>
    <s v="Jedda Kramer"/>
    <x v="0"/>
    <s v="Caterina Russo"/>
    <n v="642"/>
  </r>
  <r>
    <d v="2025-07-12T00:00:00"/>
    <n v="2026"/>
    <s v="2025-2026"/>
    <x v="1"/>
    <s v="Bussleton"/>
    <s v="Western Australia"/>
    <x v="0"/>
    <n v="6280"/>
    <s v="Australia"/>
    <s v="Phoebe Murphy"/>
    <x v="3"/>
    <s v="Ibrahim Khalil"/>
    <n v="349"/>
  </r>
  <r>
    <d v="2025-03-11T00:00:00"/>
    <n v="2025"/>
    <s v="2024-2025"/>
    <x v="0"/>
    <s v="Nowra"/>
    <s v="New South Wales"/>
    <x v="1"/>
    <n v="2541"/>
    <s v="Australia"/>
    <s v="Anika Villanueva"/>
    <x v="5"/>
    <s v="Marco Lombardi"/>
    <n v="398"/>
  </r>
  <r>
    <d v="2024-05-01T00:00:00"/>
    <n v="2024"/>
    <s v="2023-2024"/>
    <x v="1"/>
    <s v="Stafford"/>
    <s v="Queensland"/>
    <x v="3"/>
    <n v="4053"/>
    <s v="Australia"/>
    <s v="Giannis Katsaros"/>
    <x v="7"/>
    <s v="Selam Tesfaye"/>
    <n v="591"/>
  </r>
  <r>
    <d v="2025-12-26T00:00:00"/>
    <n v="2026"/>
    <s v="2025-2026"/>
    <x v="1"/>
    <s v="Maddington"/>
    <s v="Western Australia"/>
    <x v="0"/>
    <n v="6109"/>
    <s v="Australia"/>
    <s v="Phoebe Murphy"/>
    <x v="1"/>
    <s v="Iluka Langton"/>
    <n v="576"/>
  </r>
  <r>
    <d v="2024-01-22T00:00:00"/>
    <n v="2024"/>
    <s v="2023-2024"/>
    <x v="0"/>
    <s v="Maroochydore"/>
    <s v="Queensland"/>
    <x v="3"/>
    <n v="4558"/>
    <s v="Australia"/>
    <s v="Viliame Mata"/>
    <x v="1"/>
    <s v="Iluka Langton"/>
    <n v="685"/>
  </r>
  <r>
    <d v="2025-05-06T00:00:00"/>
    <n v="2025"/>
    <s v="2024-2025"/>
    <x v="0"/>
    <s v="Rockhampton"/>
    <s v="Queensland"/>
    <x v="3"/>
    <n v="4700"/>
    <s v="Australia"/>
    <s v="Harrison Quinn"/>
    <x v="4"/>
    <s v="Amara Okafor"/>
    <n v="658"/>
  </r>
  <r>
    <d v="2024-02-28T00:00:00"/>
    <n v="2024"/>
    <s v="2023-2024"/>
    <x v="0"/>
    <s v="Alexandria"/>
    <s v="New South Wales"/>
    <x v="1"/>
    <n v="2015"/>
    <s v="Australia"/>
    <s v="Moana Tui"/>
    <x v="0"/>
    <s v="Caterina Russo"/>
    <n v="547"/>
  </r>
  <r>
    <d v="2025-06-02T00:00:00"/>
    <n v="2025"/>
    <s v="2024-2025"/>
    <x v="1"/>
    <s v="Rosny Park"/>
    <s v="Tasmania"/>
    <x v="5"/>
    <n v="7018"/>
    <s v="Australia"/>
    <s v="Veer Malhotra"/>
    <x v="3"/>
    <s v="Ibrahim Khalil"/>
    <n v="59"/>
  </r>
  <r>
    <d v="2024-09-12T00:00:00"/>
    <n v="2025"/>
    <s v="2024-2025"/>
    <x v="0"/>
    <s v="Woodville"/>
    <s v="South Australia"/>
    <x v="6"/>
    <n v="5011"/>
    <s v="Australia"/>
    <s v="Mustafa Ali"/>
    <x v="3"/>
    <s v="Ibrahim Khalil"/>
    <n v="580"/>
  </r>
  <r>
    <d v="2024-12-22T00:00:00"/>
    <n v="2025"/>
    <s v="2024-2025"/>
    <x v="1"/>
    <s v="Mornington"/>
    <s v="Victoria"/>
    <x v="4"/>
    <n v="3931"/>
    <s v="Australia"/>
    <s v="Emre Yilmaz"/>
    <x v="7"/>
    <s v="Selam Tesfaye"/>
    <n v="770"/>
  </r>
  <r>
    <d v="2025-01-09T00:00:00"/>
    <n v="2025"/>
    <s v="2024-2025"/>
    <x v="0"/>
    <s v="Ulladulla"/>
    <s v="New South Wales"/>
    <x v="1"/>
    <n v="2539"/>
    <s v="Australia"/>
    <s v="Anika Villanueva"/>
    <x v="3"/>
    <s v="Ibrahim Khalil"/>
    <n v="582"/>
  </r>
  <r>
    <d v="2024-03-26T00:00:00"/>
    <n v="2024"/>
    <s v="2023-2024"/>
    <x v="0"/>
    <s v="Dural"/>
    <s v="New South Wales"/>
    <x v="1"/>
    <n v="2158"/>
    <s v="Australia"/>
    <s v="Clementine Walsh"/>
    <x v="7"/>
    <s v="Selam Tesfaye"/>
    <n v="167"/>
  </r>
  <r>
    <d v="2025-11-29T00:00:00"/>
    <n v="2026"/>
    <s v="2025-2026"/>
    <x v="1"/>
    <s v="Prospect"/>
    <s v="South Australia"/>
    <x v="6"/>
    <n v="5082"/>
    <s v="Australia"/>
    <s v="Mustafa Ali"/>
    <x v="1"/>
    <s v="Iluka Langton"/>
    <n v="780"/>
  </r>
  <r>
    <d v="2024-01-23T00:00:00"/>
    <n v="2024"/>
    <s v="2023-2024"/>
    <x v="0"/>
    <s v="Dandenong"/>
    <s v="Victoria"/>
    <x v="4"/>
    <n v="3175"/>
    <s v="Australia"/>
    <s v="Fatima Saleh"/>
    <x v="1"/>
    <s v="Iluka Langton"/>
    <n v="221"/>
  </r>
  <r>
    <d v="2025-04-23T00:00:00"/>
    <n v="2025"/>
    <s v="2024-2025"/>
    <x v="1"/>
    <s v="Inglewood"/>
    <s v="Western Australia"/>
    <x v="0"/>
    <n v="6052"/>
    <s v="Australia"/>
    <s v="Dragan Novak"/>
    <x v="7"/>
    <s v="Selam Tesfaye"/>
    <n v="124"/>
  </r>
  <r>
    <d v="2025-04-05T00:00:00"/>
    <n v="2025"/>
    <s v="2024-2025"/>
    <x v="1"/>
    <s v="Scoresby"/>
    <s v="Victoria"/>
    <x v="4"/>
    <n v="3179"/>
    <s v="Australia"/>
    <s v="Fatima Saleh"/>
    <x v="5"/>
    <s v="Marco Lombardi"/>
    <n v="679"/>
  </r>
  <r>
    <d v="2025-01-06T00:00:00"/>
    <n v="2025"/>
    <s v="2024-2025"/>
    <x v="1"/>
    <s v="Castle Hill"/>
    <s v="New South Wales"/>
    <x v="1"/>
    <n v="2154"/>
    <s v="Australia"/>
    <s v="Clementine Walsh"/>
    <x v="1"/>
    <s v="Iluka Langton"/>
    <n v="555"/>
  </r>
  <r>
    <d v="2025-07-01T00:00:00"/>
    <n v="2026"/>
    <s v="2025-2026"/>
    <x v="0"/>
    <s v="Chatswood"/>
    <s v="New South Wales"/>
    <x v="1"/>
    <n v="2067"/>
    <s v="Australia"/>
    <s v="Moana Tui"/>
    <x v="2"/>
    <s v="Zanele Mbeki"/>
    <n v="64"/>
  </r>
  <r>
    <d v="2025-12-26T00:00:00"/>
    <n v="2026"/>
    <s v="2025-2026"/>
    <x v="0"/>
    <s v="Chatswood"/>
    <s v="New South Wales"/>
    <x v="1"/>
    <n v="2067"/>
    <s v="Australia"/>
    <s v="Moana Tui"/>
    <x v="3"/>
    <s v="Ibrahim Khalil"/>
    <n v="224"/>
  </r>
  <r>
    <d v="2025-10-29T00:00:00"/>
    <n v="2026"/>
    <s v="2025-2026"/>
    <x v="0"/>
    <s v="Caloundra"/>
    <s v="Queensland"/>
    <x v="3"/>
    <n v="4551"/>
    <s v="Australia"/>
    <s v="Viliame Mata"/>
    <x v="3"/>
    <s v="Ibrahim Khalil"/>
    <n v="210"/>
  </r>
  <r>
    <d v="2024-07-30T00:00:00"/>
    <n v="2025"/>
    <s v="2024-2025"/>
    <x v="0"/>
    <s v="Dural"/>
    <s v="New South Wales"/>
    <x v="1"/>
    <n v="2158"/>
    <s v="Australia"/>
    <s v="Clementine Walsh"/>
    <x v="1"/>
    <s v="Iluka Langton"/>
    <n v="169"/>
  </r>
  <r>
    <d v="2025-05-25T00:00:00"/>
    <n v="2025"/>
    <s v="2024-2025"/>
    <x v="0"/>
    <s v="North Lakes"/>
    <s v="Queensland"/>
    <x v="3"/>
    <n v="4509"/>
    <s v="Australia"/>
    <s v="Kavindi Perera"/>
    <x v="1"/>
    <s v="Iluka Langton"/>
    <n v="322"/>
  </r>
  <r>
    <d v="2024-05-19T00:00:00"/>
    <n v="2024"/>
    <s v="2023-2024"/>
    <x v="1"/>
    <s v="Warrnambool"/>
    <s v="Victoria"/>
    <x v="4"/>
    <n v="3280"/>
    <s v="Australia"/>
    <s v="Lucas Le"/>
    <x v="9"/>
    <s v="Emmanuel Tutu"/>
    <n v="52"/>
  </r>
  <r>
    <d v="2025-07-16T00:00:00"/>
    <n v="2026"/>
    <s v="2025-2026"/>
    <x v="1"/>
    <s v="Noarlunga"/>
    <s v="South Australia"/>
    <x v="6"/>
    <n v="5168"/>
    <s v="Australia"/>
    <s v="Mustafa Ali"/>
    <x v="4"/>
    <s v="Amara Okafor"/>
    <n v="436"/>
  </r>
  <r>
    <d v="2024-04-23T00:00:00"/>
    <n v="2024"/>
    <s v="2023-2024"/>
    <x v="1"/>
    <s v="Cairns"/>
    <s v="Queensland"/>
    <x v="3"/>
    <n v="4870"/>
    <s v="Australia"/>
    <s v="Tiffany Tan"/>
    <x v="4"/>
    <s v="Amara Okafor"/>
    <n v="336"/>
  </r>
  <r>
    <d v="2024-11-13T00:00:00"/>
    <n v="2025"/>
    <s v="2024-2025"/>
    <x v="1"/>
    <s v="Nunawading"/>
    <s v="Victoria"/>
    <x v="4"/>
    <n v="3131"/>
    <s v="Australia"/>
    <s v="Fatima Saleh"/>
    <x v="4"/>
    <s v="Amara Okafor"/>
    <n v="225"/>
  </r>
  <r>
    <d v="2024-07-21T00:00:00"/>
    <n v="2025"/>
    <s v="2024-2025"/>
    <x v="0"/>
    <s v="Mildura"/>
    <s v="Victoria"/>
    <x v="4"/>
    <n v="3500"/>
    <s v="Australia"/>
    <s v="Lucas Le"/>
    <x v="7"/>
    <s v="Selam Tesfaye"/>
    <n v="166"/>
  </r>
  <r>
    <d v="2024-03-24T00:00:00"/>
    <n v="2024"/>
    <s v="2023-2024"/>
    <x v="1"/>
    <s v="Mildura"/>
    <s v="Victoria"/>
    <x v="4"/>
    <n v="3500"/>
    <s v="Australia"/>
    <s v="Lucas Le"/>
    <x v="2"/>
    <s v="Zanele Mbeki"/>
    <n v="437"/>
  </r>
  <r>
    <d v="2025-05-31T00:00:00"/>
    <n v="2025"/>
    <s v="2024-2025"/>
    <x v="0"/>
    <s v="Penrith"/>
    <s v="New South Wales"/>
    <x v="1"/>
    <n v="2750"/>
    <s v="Australia"/>
    <s v="Jedda Kramer"/>
    <x v="3"/>
    <s v="Ibrahim Khalil"/>
    <n v="743"/>
  </r>
  <r>
    <d v="2024-11-10T00:00:00"/>
    <n v="2025"/>
    <s v="2024-2025"/>
    <x v="1"/>
    <s v="Sunbury"/>
    <s v="Victoria"/>
    <x v="4"/>
    <n v="3429"/>
    <s v="Australia"/>
    <s v="Lucas Le"/>
    <x v="3"/>
    <s v="Ibrahim Khalil"/>
    <n v="299"/>
  </r>
  <r>
    <d v="2025-11-20T00:00:00"/>
    <n v="2026"/>
    <s v="2025-2026"/>
    <x v="0"/>
    <s v="Caloundra"/>
    <s v="Queensland"/>
    <x v="3"/>
    <n v="4551"/>
    <s v="Australia"/>
    <s v="Viliame Mata"/>
    <x v="9"/>
    <s v="Emmanuel Tutu"/>
    <n v="280"/>
  </r>
  <r>
    <d v="2024-09-27T00:00:00"/>
    <n v="2025"/>
    <s v="2024-2025"/>
    <x v="0"/>
    <s v="Esperance"/>
    <s v="Western Australia"/>
    <x v="0"/>
    <n v="6450"/>
    <s v="Australia"/>
    <s v="Isabella Ricci"/>
    <x v="9"/>
    <s v="Emmanuel Tutu"/>
    <n v="493"/>
  </r>
  <r>
    <d v="2024-07-12T00:00:00"/>
    <n v="2025"/>
    <s v="2024-2025"/>
    <x v="0"/>
    <s v="Rydalmere"/>
    <s v="New South Wales"/>
    <x v="1"/>
    <n v="2116"/>
    <s v="Australia"/>
    <s v="Clementine Walsh"/>
    <x v="1"/>
    <s v="Iluka Langton"/>
    <n v="163"/>
  </r>
  <r>
    <d v="2025-10-10T00:00:00"/>
    <n v="2026"/>
    <s v="2025-2026"/>
    <x v="1"/>
    <s v="Thornleigh"/>
    <s v="New South Wales"/>
    <x v="1"/>
    <n v="2120"/>
    <s v="Australia"/>
    <s v="Clementine Walsh"/>
    <x v="3"/>
    <s v="Ibrahim Khalil"/>
    <n v="535"/>
  </r>
  <r>
    <d v="2025-03-16T00:00:00"/>
    <n v="2025"/>
    <s v="2024-2025"/>
    <x v="0"/>
    <s v="Croydon"/>
    <s v="Victoria"/>
    <x v="4"/>
    <n v="3136"/>
    <s v="Australia"/>
    <s v="Fatima Saleh"/>
    <x v="3"/>
    <s v="Ibrahim Khalil"/>
    <n v="753"/>
  </r>
  <r>
    <d v="2025-11-27T00:00:00"/>
    <n v="2026"/>
    <s v="2025-2026"/>
    <x v="1"/>
    <s v="Mackay"/>
    <s v="Queensland"/>
    <x v="3"/>
    <n v="4740"/>
    <s v="Australia"/>
    <s v="Harrison Quinn"/>
    <x v="4"/>
    <s v="Amara Okafor"/>
    <n v="460"/>
  </r>
  <r>
    <d v="2025-10-10T00:00:00"/>
    <n v="2026"/>
    <s v="2025-2026"/>
    <x v="0"/>
    <s v="Chatswood"/>
    <s v="New South Wales"/>
    <x v="1"/>
    <n v="2067"/>
    <s v="Australia"/>
    <s v="Moana Tui"/>
    <x v="2"/>
    <s v="Zanele Mbeki"/>
    <n v="102"/>
  </r>
  <r>
    <d v="2025-05-07T00:00:00"/>
    <n v="2025"/>
    <s v="2024-2025"/>
    <x v="0"/>
    <s v="Altona"/>
    <s v="Victoria"/>
    <x v="4"/>
    <n v="3018"/>
    <s v="Australia"/>
    <s v="Alistair Taylor"/>
    <x v="0"/>
    <s v="Caterina Russo"/>
    <n v="624"/>
  </r>
  <r>
    <d v="2024-08-04T00:00:00"/>
    <n v="2025"/>
    <s v="2024-2025"/>
    <x v="0"/>
    <s v="Claremont"/>
    <s v="Western Australia"/>
    <x v="0"/>
    <n v="6010"/>
    <s v="Australia"/>
    <s v="Dragan Novak"/>
    <x v="0"/>
    <s v="Caterina Russo"/>
    <n v="492"/>
  </r>
  <r>
    <d v="2025-10-11T00:00:00"/>
    <n v="2026"/>
    <s v="2025-2026"/>
    <x v="1"/>
    <s v="Hastings"/>
    <s v="Victoria"/>
    <x v="4"/>
    <n v="3915"/>
    <s v="Australia"/>
    <s v="Emre Yilmaz"/>
    <x v="4"/>
    <s v="Amara Okafor"/>
    <n v="246"/>
  </r>
  <r>
    <d v="2025-05-01T00:00:00"/>
    <n v="2025"/>
    <s v="2024-2025"/>
    <x v="0"/>
    <s v="Joondalup"/>
    <s v="Western Australia"/>
    <x v="0"/>
    <n v="6027"/>
    <s v="Australia"/>
    <s v="Dragan Novak"/>
    <x v="0"/>
    <s v="Caterina Russo"/>
    <n v="232"/>
  </r>
  <r>
    <d v="2024-08-24T00:00:00"/>
    <n v="2025"/>
    <s v="2024-2025"/>
    <x v="1"/>
    <s v="Nowra"/>
    <s v="New South Wales"/>
    <x v="1"/>
    <n v="2541"/>
    <s v="Australia"/>
    <s v="Anika Villanueva"/>
    <x v="0"/>
    <s v="Caterina Russo"/>
    <n v="384"/>
  </r>
  <r>
    <d v="2025-11-28T00:00:00"/>
    <n v="2026"/>
    <s v="2025-2026"/>
    <x v="1"/>
    <s v="Thornleigh"/>
    <s v="New South Wales"/>
    <x v="1"/>
    <n v="2120"/>
    <s v="Australia"/>
    <s v="Clementine Walsh"/>
    <x v="3"/>
    <s v="Ibrahim Khalil"/>
    <n v="724"/>
  </r>
  <r>
    <d v="2025-04-14T00:00:00"/>
    <n v="2025"/>
    <s v="2024-2025"/>
    <x v="1"/>
    <s v="Yeppoon"/>
    <s v="Queensland"/>
    <x v="3"/>
    <n v="4703"/>
    <s v="Australia"/>
    <s v="Harrison Quinn"/>
    <x v="0"/>
    <s v="Caterina Russo"/>
    <n v="29"/>
  </r>
  <r>
    <d v="2025-02-28T00:00:00"/>
    <n v="2025"/>
    <s v="2024-2025"/>
    <x v="1"/>
    <s v="Mt Isa"/>
    <s v="Queensland"/>
    <x v="3"/>
    <n v="4825"/>
    <s v="Australia"/>
    <s v="Tiffany Tan"/>
    <x v="7"/>
    <s v="Selam Tesfaye"/>
    <n v="754"/>
  </r>
  <r>
    <d v="2025-10-03T00:00:00"/>
    <n v="2026"/>
    <s v="2025-2026"/>
    <x v="1"/>
    <s v="Epping"/>
    <s v="Victoria"/>
    <x v="4"/>
    <n v="3076"/>
    <s v="Australia"/>
    <s v="Alistair Taylor"/>
    <x v="3"/>
    <s v="Ibrahim Khalil"/>
    <n v="650"/>
  </r>
  <r>
    <d v="2024-06-21T00:00:00"/>
    <n v="2024"/>
    <s v="2023-2024"/>
    <x v="1"/>
    <s v="Marion"/>
    <s v="South Australia"/>
    <x v="6"/>
    <n v="5043"/>
    <s v="Australia"/>
    <s v="Mustafa Ali"/>
    <x v="1"/>
    <s v="Iluka Langton"/>
    <n v="565"/>
  </r>
  <r>
    <d v="2024-07-27T00:00:00"/>
    <n v="2025"/>
    <s v="2024-2025"/>
    <x v="0"/>
    <s v="Collingwood"/>
    <s v="Victoria"/>
    <x v="4"/>
    <n v="3066"/>
    <s v="Australia"/>
    <s v="Alistair Taylor"/>
    <x v="3"/>
    <s v="Ibrahim Khalil"/>
    <n v="245"/>
  </r>
  <r>
    <d v="2025-02-09T00:00:00"/>
    <n v="2025"/>
    <s v="2024-2025"/>
    <x v="1"/>
    <s v="Stafford"/>
    <s v="Queensland"/>
    <x v="3"/>
    <n v="4053"/>
    <s v="Australia"/>
    <s v="Giannis Katsaros"/>
    <x v="3"/>
    <s v="Ibrahim Khalil"/>
    <n v="309"/>
  </r>
  <r>
    <d v="2024-05-04T00:00:00"/>
    <n v="2024"/>
    <s v="2023-2024"/>
    <x v="1"/>
    <s v="Broome"/>
    <s v="Western Australia"/>
    <x v="0"/>
    <n v="6725"/>
    <s v="Australia"/>
    <s v="Isabella Ricci"/>
    <x v="1"/>
    <s v="Iluka Langton"/>
    <n v="598"/>
  </r>
  <r>
    <d v="2024-05-19T00:00:00"/>
    <n v="2024"/>
    <s v="2023-2024"/>
    <x v="0"/>
    <s v="Darwin"/>
    <s v="Northern Territory"/>
    <x v="7"/>
    <n v="800"/>
    <s v="Australia"/>
    <s v="Deepa Thapa"/>
    <x v="3"/>
    <s v="Ibrahim Khalil"/>
    <n v="27"/>
  </r>
  <r>
    <d v="2025-05-30T00:00:00"/>
    <n v="2025"/>
    <s v="2024-2025"/>
    <x v="1"/>
    <s v="Lidcombe"/>
    <s v="New South Wales"/>
    <x v="1"/>
    <n v="2141"/>
    <s v="Australia"/>
    <s v="Clementine Walsh"/>
    <x v="5"/>
    <s v="Marco Lombardi"/>
    <n v="389"/>
  </r>
  <r>
    <d v="2024-04-13T00:00:00"/>
    <n v="2024"/>
    <s v="2023-2024"/>
    <x v="0"/>
    <s v="Woodville"/>
    <s v="South Australia"/>
    <x v="6"/>
    <n v="5011"/>
    <s v="Australia"/>
    <s v="Mustafa Ali"/>
    <x v="1"/>
    <s v="Iluka Langton"/>
    <n v="541"/>
  </r>
  <r>
    <d v="2025-03-23T00:00:00"/>
    <n v="2025"/>
    <s v="2024-2025"/>
    <x v="1"/>
    <s v="Ulladulla"/>
    <s v="New South Wales"/>
    <x v="1"/>
    <n v="2539"/>
    <s v="Australia"/>
    <s v="Anika Villanueva"/>
    <x v="4"/>
    <s v="Amara Okafor"/>
    <n v="556"/>
  </r>
  <r>
    <d v="2025-07-04T00:00:00"/>
    <n v="2026"/>
    <s v="2025-2026"/>
    <x v="1"/>
    <s v="Chadstone"/>
    <s v="Victoria"/>
    <x v="4"/>
    <n v="3148"/>
    <s v="Australia"/>
    <s v="Fatima Saleh"/>
    <x v="8"/>
    <s v="Anastasia Vlahos"/>
    <n v="694"/>
  </r>
  <r>
    <d v="2025-08-04T00:00:00"/>
    <n v="2026"/>
    <s v="2025-2026"/>
    <x v="1"/>
    <s v="Warrnambool"/>
    <s v="Victoria"/>
    <x v="4"/>
    <n v="3280"/>
    <s v="Australia"/>
    <s v="Lucas Le"/>
    <x v="4"/>
    <s v="Amara Okafor"/>
    <n v="98"/>
  </r>
  <r>
    <d v="2024-02-14T00:00:00"/>
    <n v="2024"/>
    <s v="2023-2024"/>
    <x v="0"/>
    <s v="Epsom"/>
    <s v="Victoria"/>
    <x v="4"/>
    <n v="3551"/>
    <s v="Australia"/>
    <s v="Lucas Le"/>
    <x v="3"/>
    <s v="Ibrahim Khalil"/>
    <n v="454"/>
  </r>
  <r>
    <d v="2024-12-11T00:00:00"/>
    <n v="2025"/>
    <s v="2024-2025"/>
    <x v="0"/>
    <s v="Ashfield"/>
    <s v="New South Wales"/>
    <x v="1"/>
    <n v="2131"/>
    <s v="Australia"/>
    <s v="Clementine Walsh"/>
    <x v="2"/>
    <s v="Zanele Mbeki"/>
    <n v="566"/>
  </r>
  <r>
    <d v="2025-10-06T00:00:00"/>
    <n v="2026"/>
    <s v="2025-2026"/>
    <x v="0"/>
    <s v="Altona"/>
    <s v="Victoria"/>
    <x v="4"/>
    <n v="3018"/>
    <s v="Australia"/>
    <s v="Alistair Taylor"/>
    <x v="8"/>
    <s v="Anastasia Vlahos"/>
    <n v="278"/>
  </r>
  <r>
    <d v="2024-03-09T00:00:00"/>
    <n v="2024"/>
    <s v="2023-2024"/>
    <x v="1"/>
    <s v="Mt Gambier"/>
    <s v="South Australia"/>
    <x v="6"/>
    <n v="5290"/>
    <s v="Australia"/>
    <s v="Marcus Zheng"/>
    <x v="2"/>
    <s v="Zanele Mbeki"/>
    <n v="650"/>
  </r>
  <r>
    <d v="2024-09-24T00:00:00"/>
    <n v="2025"/>
    <s v="2024-2025"/>
    <x v="0"/>
    <s v="Shepparton"/>
    <s v="Victoria"/>
    <x v="4"/>
    <n v="3630"/>
    <s v="Australia"/>
    <s v="Emre Yilmaz"/>
    <x v="4"/>
    <s v="Amara Okafor"/>
    <n v="722"/>
  </r>
  <r>
    <d v="2025-03-24T00:00:00"/>
    <n v="2025"/>
    <s v="2024-2025"/>
    <x v="0"/>
    <s v="Chatswood"/>
    <s v="New South Wales"/>
    <x v="1"/>
    <n v="2067"/>
    <s v="Australia"/>
    <s v="Moana Tui"/>
    <x v="3"/>
    <s v="Ibrahim Khalil"/>
    <n v="241"/>
  </r>
  <r>
    <d v="2025-04-23T00:00:00"/>
    <n v="2025"/>
    <s v="2024-2025"/>
    <x v="0"/>
    <s v="Belconnen"/>
    <s v="Australian Capital Territory"/>
    <x v="2"/>
    <n v="2617"/>
    <s v="Australia"/>
    <s v="Anika Villanueva"/>
    <x v="0"/>
    <s v="Caterina Russo"/>
    <n v="776"/>
  </r>
  <r>
    <d v="2024-11-03T00:00:00"/>
    <n v="2025"/>
    <s v="2024-2025"/>
    <x v="1"/>
    <s v="Scoresby"/>
    <s v="Victoria"/>
    <x v="4"/>
    <n v="3179"/>
    <s v="Australia"/>
    <s v="Fatima Saleh"/>
    <x v="4"/>
    <s v="Amara Okafor"/>
    <n v="694"/>
  </r>
  <r>
    <d v="2024-07-01T00:00:00"/>
    <n v="2025"/>
    <s v="2024-2025"/>
    <x v="0"/>
    <s v="Belconnen"/>
    <s v="Australian Capital Territory"/>
    <x v="2"/>
    <n v="2617"/>
    <s v="Australia"/>
    <s v="Anika Villanueva"/>
    <x v="4"/>
    <s v="Amara Okafor"/>
    <n v="319"/>
  </r>
  <r>
    <d v="2024-10-02T00:00:00"/>
    <n v="2025"/>
    <s v="2024-2025"/>
    <x v="1"/>
    <s v="Hervey Bay"/>
    <s v="Queensland"/>
    <x v="3"/>
    <n v="4655"/>
    <s v="Australia"/>
    <s v="Harrison Quinn"/>
    <x v="7"/>
    <s v="Selam Tesfaye"/>
    <n v="238"/>
  </r>
  <r>
    <d v="2024-12-16T00:00:00"/>
    <n v="2025"/>
    <s v="2024-2025"/>
    <x v="0"/>
    <s v="Burleigh Waters"/>
    <s v="Queensland"/>
    <x v="3"/>
    <n v="4220"/>
    <s v="Australia"/>
    <s v="Kavindi Perera"/>
    <x v="7"/>
    <s v="Selam Tesfaye"/>
    <n v="298"/>
  </r>
  <r>
    <d v="2024-08-11T00:00:00"/>
    <n v="2025"/>
    <s v="2024-2025"/>
    <x v="1"/>
    <s v="Nunawading"/>
    <s v="Victoria"/>
    <x v="4"/>
    <n v="3131"/>
    <s v="Australia"/>
    <s v="Fatima Saleh"/>
    <x v="7"/>
    <s v="Selam Tesfaye"/>
    <n v="318"/>
  </r>
  <r>
    <d v="2025-11-26T00:00:00"/>
    <n v="2026"/>
    <s v="2025-2026"/>
    <x v="0"/>
    <s v="Rockhampton"/>
    <s v="Queensland"/>
    <x v="3"/>
    <n v="4700"/>
    <s v="Australia"/>
    <s v="Harrison Quinn"/>
    <x v="3"/>
    <s v="Ibrahim Khalil"/>
    <n v="735"/>
  </r>
  <r>
    <d v="2025-08-02T00:00:00"/>
    <n v="2026"/>
    <s v="2025-2026"/>
    <x v="0"/>
    <s v="Dubbo"/>
    <s v="New South Wales"/>
    <x v="1"/>
    <n v="2830"/>
    <s v="Australia"/>
    <s v="Jedda Kramer"/>
    <x v="5"/>
    <s v="Marco Lombardi"/>
    <n v="192"/>
  </r>
  <r>
    <d v="2024-11-24T00:00:00"/>
    <n v="2025"/>
    <s v="2024-2025"/>
    <x v="0"/>
    <s v="Frankston"/>
    <s v="Victoria"/>
    <x v="4"/>
    <n v="3199"/>
    <s v="Australia"/>
    <s v="Fatima Saleh"/>
    <x v="5"/>
    <s v="Marco Lombardi"/>
    <n v="257"/>
  </r>
  <r>
    <d v="2025-05-23T00:00:00"/>
    <n v="2025"/>
    <s v="2024-2025"/>
    <x v="1"/>
    <s v="Yeppoon"/>
    <s v="Queensland"/>
    <x v="3"/>
    <n v="4703"/>
    <s v="Australia"/>
    <s v="Harrison Quinn"/>
    <x v="3"/>
    <s v="Ibrahim Khalil"/>
    <n v="141"/>
  </r>
  <r>
    <d v="2025-10-04T00:00:00"/>
    <n v="2026"/>
    <s v="2025-2026"/>
    <x v="1"/>
    <s v="Cranbourne"/>
    <s v="Victoria"/>
    <x v="4"/>
    <n v="3977"/>
    <s v="Australia"/>
    <s v="Emre Yilmaz"/>
    <x v="3"/>
    <s v="Ibrahim Khalil"/>
    <n v="522"/>
  </r>
  <r>
    <d v="2024-07-19T00:00:00"/>
    <n v="2025"/>
    <s v="2024-2025"/>
    <x v="0"/>
    <s v="Berri"/>
    <s v="South Australia"/>
    <x v="6"/>
    <n v="5343"/>
    <s v="Australia"/>
    <s v="Marcus Zheng"/>
    <x v="5"/>
    <s v="Marco Lombardi"/>
    <n v="469"/>
  </r>
  <r>
    <d v="2025-02-20T00:00:00"/>
    <n v="2025"/>
    <s v="2024-2025"/>
    <x v="1"/>
    <s v="Sunbury"/>
    <s v="Victoria"/>
    <x v="4"/>
    <n v="3429"/>
    <s v="Australia"/>
    <s v="Lucas Le"/>
    <x v="1"/>
    <s v="Iluka Langton"/>
    <n v="742"/>
  </r>
  <r>
    <d v="2024-05-05T00:00:00"/>
    <n v="2024"/>
    <s v="2023-2024"/>
    <x v="1"/>
    <s v="Mt Isa"/>
    <s v="Queensland"/>
    <x v="3"/>
    <n v="4825"/>
    <s v="Australia"/>
    <s v="Tiffany Tan"/>
    <x v="0"/>
    <s v="Caterina Russo"/>
    <n v="199"/>
  </r>
  <r>
    <d v="2025-05-09T00:00:00"/>
    <n v="2025"/>
    <s v="2024-2025"/>
    <x v="1"/>
    <s v="Balcatta"/>
    <s v="Western Australia"/>
    <x v="0"/>
    <n v="6021"/>
    <s v="Australia"/>
    <s v="Dragan Novak"/>
    <x v="7"/>
    <s v="Selam Tesfaye"/>
    <n v="137"/>
  </r>
  <r>
    <d v="2024-10-03T00:00:00"/>
    <n v="2025"/>
    <s v="2024-2025"/>
    <x v="1"/>
    <s v="Noarlunga"/>
    <s v="South Australia"/>
    <x v="6"/>
    <n v="5168"/>
    <s v="Australia"/>
    <s v="Mustafa Ali"/>
    <x v="2"/>
    <s v="Zanele Mbeki"/>
    <n v="60"/>
  </r>
  <r>
    <d v="2025-01-08T00:00:00"/>
    <n v="2025"/>
    <s v="2024-2025"/>
    <x v="1"/>
    <s v="Underwood"/>
    <s v="Queensland"/>
    <x v="3"/>
    <n v="4119"/>
    <s v="Australia"/>
    <s v="Giannis Katsaros"/>
    <x v="4"/>
    <s v="Amara Okafor"/>
    <n v="517"/>
  </r>
  <r>
    <d v="2025-04-11T00:00:00"/>
    <n v="2025"/>
    <s v="2024-2025"/>
    <x v="1"/>
    <s v="Burleigh Waters"/>
    <s v="Queensland"/>
    <x v="3"/>
    <n v="4220"/>
    <s v="Australia"/>
    <s v="Kavindi Perera"/>
    <x v="9"/>
    <s v="Emmanuel Tutu"/>
    <n v="354"/>
  </r>
  <r>
    <d v="2025-12-30T00:00:00"/>
    <n v="2026"/>
    <s v="2025-2026"/>
    <x v="1"/>
    <s v="Underwood"/>
    <s v="Queensland"/>
    <x v="3"/>
    <n v="4119"/>
    <s v="Australia"/>
    <s v="Giannis Katsaros"/>
    <x v="8"/>
    <s v="Anastasia Vlahos"/>
    <n v="332"/>
  </r>
  <r>
    <d v="2024-07-25T00:00:00"/>
    <n v="2025"/>
    <s v="2024-2025"/>
    <x v="1"/>
    <s v="Werribee"/>
    <s v="Victoria"/>
    <x v="4"/>
    <n v="3030"/>
    <s v="Australia"/>
    <s v="Alistair Taylor"/>
    <x v="7"/>
    <s v="Selam Tesfaye"/>
    <n v="797"/>
  </r>
  <r>
    <d v="2024-05-26T00:00:00"/>
    <n v="2024"/>
    <s v="2023-2024"/>
    <x v="1"/>
    <s v="Maroochydore"/>
    <s v="Queensland"/>
    <x v="3"/>
    <n v="4558"/>
    <s v="Australia"/>
    <s v="Viliame Mata"/>
    <x v="3"/>
    <s v="Ibrahim Khalil"/>
    <n v="369"/>
  </r>
  <r>
    <d v="2025-03-10T00:00:00"/>
    <n v="2025"/>
    <s v="2024-2025"/>
    <x v="0"/>
    <s v="Ashfield"/>
    <s v="New South Wales"/>
    <x v="1"/>
    <n v="2131"/>
    <s v="Australia"/>
    <s v="Clementine Walsh"/>
    <x v="2"/>
    <s v="Zanele Mbeki"/>
    <n v="395"/>
  </r>
  <r>
    <d v="2025-03-12T00:00:00"/>
    <n v="2025"/>
    <s v="2024-2025"/>
    <x v="1"/>
    <s v="Thornleigh"/>
    <s v="New South Wales"/>
    <x v="1"/>
    <n v="2120"/>
    <s v="Australia"/>
    <s v="Clementine Walsh"/>
    <x v="5"/>
    <s v="Marco Lombardi"/>
    <n v="621"/>
  </r>
  <r>
    <d v="2024-07-21T00:00:00"/>
    <n v="2025"/>
    <s v="2024-2025"/>
    <x v="0"/>
    <s v="Collingwood"/>
    <s v="Victoria"/>
    <x v="4"/>
    <n v="3066"/>
    <s v="Australia"/>
    <s v="Alistair Taylor"/>
    <x v="6"/>
    <s v="Lani To’o"/>
    <n v="91"/>
  </r>
  <r>
    <d v="2024-05-10T00:00:00"/>
    <n v="2024"/>
    <s v="2023-2024"/>
    <x v="1"/>
    <s v="Lithgow"/>
    <s v="New South Wales"/>
    <x v="1"/>
    <n v="2790"/>
    <s v="Australia"/>
    <s v="Jedda Kramer"/>
    <x v="6"/>
    <s v="Lani To’o"/>
    <n v="601"/>
  </r>
  <r>
    <d v="2024-03-16T00:00:00"/>
    <n v="2024"/>
    <s v="2023-2024"/>
    <x v="1"/>
    <s v="Maroochydore"/>
    <s v="Queensland"/>
    <x v="3"/>
    <n v="4558"/>
    <s v="Australia"/>
    <s v="Viliame Mata"/>
    <x v="6"/>
    <s v="Lani To’o"/>
    <n v="51"/>
  </r>
  <r>
    <d v="2025-01-18T00:00:00"/>
    <n v="2025"/>
    <s v="2024-2025"/>
    <x v="0"/>
    <s v="Ringwood"/>
    <s v="Victoria"/>
    <x v="4"/>
    <n v="3134"/>
    <s v="Australia"/>
    <s v="Fatima Saleh"/>
    <x v="5"/>
    <s v="Marco Lombardi"/>
    <n v="521"/>
  </r>
  <r>
    <d v="2025-04-28T00:00:00"/>
    <n v="2025"/>
    <s v="2024-2025"/>
    <x v="1"/>
    <s v="Werribee"/>
    <s v="Victoria"/>
    <x v="4"/>
    <n v="3030"/>
    <s v="Australia"/>
    <s v="Alistair Taylor"/>
    <x v="4"/>
    <s v="Amara Okafor"/>
    <n v="491"/>
  </r>
  <r>
    <d v="2025-07-08T00:00:00"/>
    <n v="2026"/>
    <s v="2025-2026"/>
    <x v="1"/>
    <s v="Gympie"/>
    <s v="Queensland"/>
    <x v="3"/>
    <n v="4570"/>
    <s v="Australia"/>
    <s v="Viliame Mata"/>
    <x v="1"/>
    <s v="Iluka Langton"/>
    <n v="216"/>
  </r>
  <r>
    <d v="2025-04-07T00:00:00"/>
    <n v="2025"/>
    <s v="2024-2025"/>
    <x v="1"/>
    <s v="Bendigo"/>
    <s v="Victoria"/>
    <x v="4"/>
    <n v="3550"/>
    <s v="Australia"/>
    <s v="Lucas Le"/>
    <x v="1"/>
    <s v="Iluka Langton"/>
    <n v="95"/>
  </r>
  <r>
    <d v="2024-07-19T00:00:00"/>
    <n v="2025"/>
    <s v="2024-2025"/>
    <x v="0"/>
    <s v="Randwick"/>
    <s v="New South Wales"/>
    <x v="1"/>
    <n v="2031"/>
    <s v="Australia"/>
    <s v="Moana Tui"/>
    <x v="1"/>
    <s v="Iluka Langton"/>
    <n v="476"/>
  </r>
  <r>
    <d v="2025-09-19T00:00:00"/>
    <n v="2026"/>
    <s v="2025-2026"/>
    <x v="1"/>
    <s v="Gympie"/>
    <s v="Queensland"/>
    <x v="3"/>
    <n v="4570"/>
    <s v="Australia"/>
    <s v="Viliame Mata"/>
    <x v="3"/>
    <s v="Ibrahim Khalil"/>
    <n v="280"/>
  </r>
  <r>
    <d v="2024-01-16T00:00:00"/>
    <n v="2024"/>
    <s v="2023-2024"/>
    <x v="0"/>
    <s v="Gympie"/>
    <s v="Queensland"/>
    <x v="3"/>
    <n v="4570"/>
    <s v="Australia"/>
    <s v="Viliame Mata"/>
    <x v="3"/>
    <s v="Ibrahim Khalil"/>
    <n v="691"/>
  </r>
  <r>
    <d v="2025-02-21T00:00:00"/>
    <n v="2025"/>
    <s v="2024-2025"/>
    <x v="1"/>
    <s v="Lidcombe"/>
    <s v="New South Wales"/>
    <x v="1"/>
    <n v="2141"/>
    <s v="Australia"/>
    <s v="Clementine Walsh"/>
    <x v="7"/>
    <s v="Selam Tesfaye"/>
    <n v="540"/>
  </r>
  <r>
    <d v="2024-01-06T00:00:00"/>
    <n v="2024"/>
    <s v="2023-2024"/>
    <x v="1"/>
    <s v="Rosny Park"/>
    <s v="Tasmania"/>
    <x v="5"/>
    <n v="7018"/>
    <s v="Australia"/>
    <s v="Veer Malhotra"/>
    <x v="5"/>
    <s v="Marco Lombardi"/>
    <n v="616"/>
  </r>
  <r>
    <d v="2025-03-23T00:00:00"/>
    <n v="2025"/>
    <s v="2024-2025"/>
    <x v="1"/>
    <s v="Mornington"/>
    <s v="Victoria"/>
    <x v="4"/>
    <n v="3931"/>
    <s v="Australia"/>
    <s v="Emre Yilmaz"/>
    <x v="4"/>
    <s v="Amara Okafor"/>
    <n v="761"/>
  </r>
  <r>
    <d v="2024-10-29T00:00:00"/>
    <n v="2025"/>
    <s v="2024-2025"/>
    <x v="1"/>
    <s v="Castle Hill"/>
    <s v="New South Wales"/>
    <x v="1"/>
    <n v="2154"/>
    <s v="Australia"/>
    <s v="Clementine Walsh"/>
    <x v="3"/>
    <s v="Ibrahim Khalil"/>
    <n v="377"/>
  </r>
  <r>
    <d v="2025-09-04T00:00:00"/>
    <n v="2026"/>
    <s v="2025-2026"/>
    <x v="1"/>
    <s v="Tweed Heads"/>
    <s v="New South Wales"/>
    <x v="1"/>
    <n v="2485"/>
    <s v="Australia"/>
    <s v="Waru Saunders"/>
    <x v="4"/>
    <s v="Amara Okafor"/>
    <n v="106"/>
  </r>
  <r>
    <d v="2025-06-02T00:00:00"/>
    <n v="2025"/>
    <s v="2024-2025"/>
    <x v="1"/>
    <s v="Mindarie"/>
    <s v="Western Australia"/>
    <x v="0"/>
    <n v="6030"/>
    <s v="Australia"/>
    <s v="Dragan Novak"/>
    <x v="3"/>
    <s v="Ibrahim Khalil"/>
    <n v="740"/>
  </r>
  <r>
    <d v="2024-03-20T00:00:00"/>
    <n v="2024"/>
    <s v="2023-2024"/>
    <x v="0"/>
    <s v="Stafford"/>
    <s v="Queensland"/>
    <x v="3"/>
    <n v="4053"/>
    <s v="Australia"/>
    <s v="Giannis Katsaros"/>
    <x v="0"/>
    <s v="Caterina Russo"/>
    <n v="679"/>
  </r>
  <r>
    <d v="2025-03-31T00:00:00"/>
    <n v="2025"/>
    <s v="2024-2025"/>
    <x v="0"/>
    <s v="Maroochydore"/>
    <s v="Queensland"/>
    <x v="3"/>
    <n v="4558"/>
    <s v="Australia"/>
    <s v="Viliame Mata"/>
    <x v="0"/>
    <s v="Caterina Russo"/>
    <n v="494"/>
  </r>
  <r>
    <d v="2025-09-26T00:00:00"/>
    <n v="2026"/>
    <s v="2025-2026"/>
    <x v="1"/>
    <s v="Noarlunga"/>
    <s v="South Australia"/>
    <x v="6"/>
    <n v="5168"/>
    <s v="Australia"/>
    <s v="Mustafa Ali"/>
    <x v="3"/>
    <s v="Ibrahim Khalil"/>
    <n v="509"/>
  </r>
  <r>
    <d v="2025-11-19T00:00:00"/>
    <n v="2026"/>
    <s v="2025-2026"/>
    <x v="1"/>
    <s v="Mascot"/>
    <s v="New South Wales"/>
    <x v="1"/>
    <n v="2020"/>
    <s v="Australia"/>
    <s v="Moana Tui"/>
    <x v="6"/>
    <s v="Lani To’o"/>
    <n v="160"/>
  </r>
  <r>
    <d v="2024-03-17T00:00:00"/>
    <n v="2024"/>
    <s v="2023-2024"/>
    <x v="0"/>
    <s v="Epping"/>
    <s v="Victoria"/>
    <x v="4"/>
    <n v="3076"/>
    <s v="Australia"/>
    <s v="Alistair Taylor"/>
    <x v="9"/>
    <s v="Emmanuel Tutu"/>
    <n v="248"/>
  </r>
  <r>
    <d v="2024-12-03T00:00:00"/>
    <n v="2025"/>
    <s v="2024-2025"/>
    <x v="0"/>
    <s v="Collingwood"/>
    <s v="Victoria"/>
    <x v="4"/>
    <n v="3066"/>
    <s v="Australia"/>
    <s v="Alistair Taylor"/>
    <x v="2"/>
    <s v="Zanele Mbeki"/>
    <n v="21"/>
  </r>
  <r>
    <d v="2024-07-05T00:00:00"/>
    <n v="2025"/>
    <s v="2024-2025"/>
    <x v="1"/>
    <s v="Mornington"/>
    <s v="Victoria"/>
    <x v="4"/>
    <n v="3931"/>
    <s v="Australia"/>
    <s v="Emre Yilmaz"/>
    <x v="2"/>
    <s v="Zanele Mbeki"/>
    <n v="571"/>
  </r>
  <r>
    <d v="2024-11-04T00:00:00"/>
    <n v="2025"/>
    <s v="2024-2025"/>
    <x v="0"/>
    <s v="Ballarat"/>
    <s v="Victoria"/>
    <x v="4"/>
    <n v="3353"/>
    <s v="Australia"/>
    <s v="Lucas Le"/>
    <x v="6"/>
    <s v="Lani To’o"/>
    <n v="151"/>
  </r>
  <r>
    <d v="2025-09-27T00:00:00"/>
    <n v="2026"/>
    <s v="2025-2026"/>
    <x v="1"/>
    <s v="Prospect"/>
    <s v="South Australia"/>
    <x v="6"/>
    <n v="5082"/>
    <s v="Australia"/>
    <s v="Mustafa Ali"/>
    <x v="2"/>
    <s v="Zanele Mbeki"/>
    <n v="30"/>
  </r>
  <r>
    <d v="2024-04-04T00:00:00"/>
    <n v="2024"/>
    <s v="2023-2024"/>
    <x v="0"/>
    <s v="Southport"/>
    <s v="Queensland"/>
    <x v="3"/>
    <n v="4215"/>
    <s v="Australia"/>
    <s v="Kavindi Perera"/>
    <x v="1"/>
    <s v="Iluka Langton"/>
    <n v="205"/>
  </r>
  <r>
    <d v="2024-03-22T00:00:00"/>
    <n v="2024"/>
    <s v="2023-2024"/>
    <x v="1"/>
    <s v="Scoresby"/>
    <s v="Victoria"/>
    <x v="4"/>
    <n v="3179"/>
    <s v="Australia"/>
    <s v="Fatima Saleh"/>
    <x v="3"/>
    <s v="Ibrahim Khalil"/>
    <n v="208"/>
  </r>
  <r>
    <d v="2025-05-02T00:00:00"/>
    <n v="2025"/>
    <s v="2024-2025"/>
    <x v="1"/>
    <s v="Mt Isa"/>
    <s v="Queensland"/>
    <x v="3"/>
    <n v="4825"/>
    <s v="Australia"/>
    <s v="Tiffany Tan"/>
    <x v="2"/>
    <s v="Zanele Mbeki"/>
    <n v="533"/>
  </r>
  <r>
    <d v="2024-12-09T00:00:00"/>
    <n v="2025"/>
    <s v="2024-2025"/>
    <x v="1"/>
    <s v="Mornington"/>
    <s v="Victoria"/>
    <x v="4"/>
    <n v="3931"/>
    <s v="Australia"/>
    <s v="Emre Yilmaz"/>
    <x v="7"/>
    <s v="Selam Tesfaye"/>
    <n v="165"/>
  </r>
  <r>
    <d v="2025-06-04T00:00:00"/>
    <n v="2025"/>
    <s v="2024-2025"/>
    <x v="1"/>
    <s v="Wodonga"/>
    <s v="Victoria"/>
    <x v="4"/>
    <n v="3690"/>
    <s v="Australia"/>
    <s v="Emre Yilmaz"/>
    <x v="3"/>
    <s v="Ibrahim Khalil"/>
    <n v="265"/>
  </r>
  <r>
    <d v="2025-11-05T00:00:00"/>
    <n v="2026"/>
    <s v="2025-2026"/>
    <x v="0"/>
    <s v="Frankston"/>
    <s v="Victoria"/>
    <x v="4"/>
    <n v="3199"/>
    <s v="Australia"/>
    <s v="Fatima Saleh"/>
    <x v="4"/>
    <s v="Amara Okafor"/>
    <n v="190"/>
  </r>
  <r>
    <d v="2024-09-10T00:00:00"/>
    <n v="2025"/>
    <s v="2024-2025"/>
    <x v="0"/>
    <s v="Albany"/>
    <s v="Western Australia"/>
    <x v="0"/>
    <n v="6330"/>
    <s v="Australia"/>
    <s v="Phoebe Murphy"/>
    <x v="1"/>
    <s v="Iluka Langton"/>
    <n v="548"/>
  </r>
  <r>
    <d v="2024-12-08T00:00:00"/>
    <n v="2025"/>
    <s v="2024-2025"/>
    <x v="1"/>
    <s v="Hastings"/>
    <s v="Victoria"/>
    <x v="4"/>
    <n v="3915"/>
    <s v="Australia"/>
    <s v="Emre Yilmaz"/>
    <x v="0"/>
    <s v="Caterina Russo"/>
    <n v="313"/>
  </r>
  <r>
    <d v="2025-09-18T00:00:00"/>
    <n v="2026"/>
    <s v="2025-2026"/>
    <x v="1"/>
    <s v="Mornington"/>
    <s v="Victoria"/>
    <x v="4"/>
    <n v="3931"/>
    <s v="Australia"/>
    <s v="Emre Yilmaz"/>
    <x v="2"/>
    <s v="Zanele Mbeki"/>
    <n v="413"/>
  </r>
  <r>
    <d v="2025-02-08T00:00:00"/>
    <n v="2025"/>
    <s v="2024-2025"/>
    <x v="1"/>
    <s v="Horsham"/>
    <s v="Victoria"/>
    <x v="4"/>
    <n v="3400"/>
    <s v="Australia"/>
    <s v="Lucas Le"/>
    <x v="5"/>
    <s v="Marco Lombardi"/>
    <n v="543"/>
  </r>
  <r>
    <d v="2024-05-01T00:00:00"/>
    <n v="2024"/>
    <s v="2023-2024"/>
    <x v="0"/>
    <s v="Wodonga"/>
    <s v="Victoria"/>
    <x v="4"/>
    <n v="3690"/>
    <s v="Australia"/>
    <s v="Emre Yilmaz"/>
    <x v="3"/>
    <s v="Ibrahim Khalil"/>
    <n v="448"/>
  </r>
  <r>
    <d v="2024-03-03T00:00:00"/>
    <n v="2024"/>
    <s v="2023-2024"/>
    <x v="0"/>
    <s v="Broome"/>
    <s v="Western Australia"/>
    <x v="0"/>
    <n v="6725"/>
    <s v="Australia"/>
    <s v="Isabella Ricci"/>
    <x v="3"/>
    <s v="Ibrahim Khalil"/>
    <n v="593"/>
  </r>
  <r>
    <d v="2025-01-21T00:00:00"/>
    <n v="2025"/>
    <s v="2024-2025"/>
    <x v="1"/>
    <s v="Bathurst"/>
    <s v="New South Wales"/>
    <x v="1"/>
    <n v="2795"/>
    <s v="Australia"/>
    <s v="Jedda Kramer"/>
    <x v="6"/>
    <s v="Lani To’o"/>
    <n v="798"/>
  </r>
  <r>
    <d v="2025-10-09T00:00:00"/>
    <n v="2026"/>
    <s v="2025-2026"/>
    <x v="0"/>
    <s v="Ashfield"/>
    <s v="New South Wales"/>
    <x v="1"/>
    <n v="2131"/>
    <s v="Australia"/>
    <s v="Clementine Walsh"/>
    <x v="4"/>
    <s v="Amara Okafor"/>
    <n v="675"/>
  </r>
  <r>
    <d v="2024-08-11T00:00:00"/>
    <n v="2025"/>
    <s v="2024-2025"/>
    <x v="0"/>
    <s v="Randwick"/>
    <s v="New South Wales"/>
    <x v="1"/>
    <n v="2031"/>
    <s v="Australia"/>
    <s v="Moana Tui"/>
    <x v="5"/>
    <s v="Marco Lombardi"/>
    <n v="34"/>
  </r>
  <r>
    <d v="2024-06-26T00:00:00"/>
    <n v="2024"/>
    <s v="2023-2024"/>
    <x v="0"/>
    <s v="Chatswood"/>
    <s v="New South Wales"/>
    <x v="1"/>
    <n v="2067"/>
    <s v="Australia"/>
    <s v="Moana Tui"/>
    <x v="1"/>
    <s v="Iluka Langton"/>
    <n v="700"/>
  </r>
  <r>
    <d v="2025-06-13T00:00:00"/>
    <n v="2025"/>
    <s v="2024-2025"/>
    <x v="1"/>
    <s v="Narrabeen"/>
    <s v="New South Wales"/>
    <x v="1"/>
    <n v="2101"/>
    <s v="Australia"/>
    <s v="Clementine Walsh"/>
    <x v="1"/>
    <s v="Iluka Langton"/>
    <n v="488"/>
  </r>
  <r>
    <d v="2024-11-08T00:00:00"/>
    <n v="2025"/>
    <s v="2024-2025"/>
    <x v="0"/>
    <s v="Ballarat"/>
    <s v="Victoria"/>
    <x v="4"/>
    <n v="3353"/>
    <s v="Australia"/>
    <s v="Lucas Le"/>
    <x v="4"/>
    <s v="Amara Okafor"/>
    <n v="304"/>
  </r>
  <r>
    <d v="2024-08-27T00:00:00"/>
    <n v="2025"/>
    <s v="2024-2025"/>
    <x v="0"/>
    <s v="Noosaville"/>
    <s v="Queensland"/>
    <x v="3"/>
    <n v="4566"/>
    <s v="Australia"/>
    <s v="Viliame Mata"/>
    <x v="1"/>
    <s v="Iluka Langton"/>
    <n v="719"/>
  </r>
  <r>
    <d v="2025-02-28T00:00:00"/>
    <n v="2025"/>
    <s v="2024-2025"/>
    <x v="0"/>
    <s v="Armidale"/>
    <s v="New South Wales"/>
    <x v="1"/>
    <n v="2350"/>
    <s v="Australia"/>
    <s v="Waru Saunders"/>
    <x v="8"/>
    <s v="Anastasia Vlahos"/>
    <n v="450"/>
  </r>
  <r>
    <d v="2025-10-03T00:00:00"/>
    <n v="2026"/>
    <s v="2025-2026"/>
    <x v="0"/>
    <s v="Berri"/>
    <s v="South Australia"/>
    <x v="6"/>
    <n v="5343"/>
    <s v="Australia"/>
    <s v="Marcus Zheng"/>
    <x v="3"/>
    <s v="Ibrahim Khalil"/>
    <n v="579"/>
  </r>
  <r>
    <d v="2024-05-04T00:00:00"/>
    <n v="2024"/>
    <s v="2023-2024"/>
    <x v="0"/>
    <s v="Frankston"/>
    <s v="Victoria"/>
    <x v="4"/>
    <n v="3199"/>
    <s v="Australia"/>
    <s v="Fatima Saleh"/>
    <x v="8"/>
    <s v="Anastasia Vlahos"/>
    <n v="688"/>
  </r>
  <r>
    <d v="2025-01-31T00:00:00"/>
    <n v="2025"/>
    <s v="2024-2025"/>
    <x v="0"/>
    <s v="Bussleton"/>
    <s v="Western Australia"/>
    <x v="0"/>
    <n v="6280"/>
    <s v="Australia"/>
    <s v="Phoebe Murphy"/>
    <x v="7"/>
    <s v="Selam Tesfaye"/>
    <n v="581"/>
  </r>
  <r>
    <d v="2025-10-25T00:00:00"/>
    <n v="2026"/>
    <s v="2025-2026"/>
    <x v="1"/>
    <s v="Mascot"/>
    <s v="New South Wales"/>
    <x v="1"/>
    <n v="2020"/>
    <s v="Australia"/>
    <s v="Moana Tui"/>
    <x v="4"/>
    <s v="Amara Okafor"/>
    <n v="372"/>
  </r>
  <r>
    <d v="2025-10-21T00:00:00"/>
    <n v="2026"/>
    <s v="2025-2026"/>
    <x v="1"/>
    <s v="Stafford"/>
    <s v="Queensland"/>
    <x v="3"/>
    <n v="4053"/>
    <s v="Australia"/>
    <s v="Giannis Katsaros"/>
    <x v="1"/>
    <s v="Iluka Langton"/>
    <n v="738"/>
  </r>
  <r>
    <d v="2025-12-08T00:00:00"/>
    <n v="2026"/>
    <s v="2025-2026"/>
    <x v="0"/>
    <s v="Prospect"/>
    <s v="South Australia"/>
    <x v="6"/>
    <n v="5082"/>
    <s v="Australia"/>
    <s v="Mustafa Ali"/>
    <x v="6"/>
    <s v="Lani To’o"/>
    <n v="159"/>
  </r>
  <r>
    <d v="2025-11-17T00:00:00"/>
    <n v="2026"/>
    <s v="2025-2026"/>
    <x v="0"/>
    <s v="Toombul"/>
    <s v="Queensland"/>
    <x v="3"/>
    <n v="4012"/>
    <s v="Australia"/>
    <s v="Giannis Katsaros"/>
    <x v="2"/>
    <s v="Zanele Mbeki"/>
    <n v="652"/>
  </r>
  <r>
    <d v="2025-08-24T00:00:00"/>
    <n v="2026"/>
    <s v="2025-2026"/>
    <x v="1"/>
    <s v="Maroochydore"/>
    <s v="Queensland"/>
    <x v="3"/>
    <n v="4558"/>
    <s v="Australia"/>
    <s v="Viliame Mata"/>
    <x v="9"/>
    <s v="Emmanuel Tutu"/>
    <n v="288"/>
  </r>
  <r>
    <d v="2024-09-13T00:00:00"/>
    <n v="2025"/>
    <s v="2024-2025"/>
    <x v="0"/>
    <s v="Croydon"/>
    <s v="Victoria"/>
    <x v="4"/>
    <n v="3136"/>
    <s v="Australia"/>
    <s v="Fatima Saleh"/>
    <x v="3"/>
    <s v="Ibrahim Khalil"/>
    <n v="338"/>
  </r>
  <r>
    <d v="2024-08-07T00:00:00"/>
    <n v="2025"/>
    <s v="2024-2025"/>
    <x v="1"/>
    <s v="Thornleigh"/>
    <s v="New South Wales"/>
    <x v="1"/>
    <n v="2120"/>
    <s v="Australia"/>
    <s v="Clementine Walsh"/>
    <x v="6"/>
    <s v="Lani To’o"/>
    <n v="478"/>
  </r>
  <r>
    <d v="2024-02-01T00:00:00"/>
    <n v="2024"/>
    <s v="2023-2024"/>
    <x v="0"/>
    <s v="Thornleigh"/>
    <s v="New South Wales"/>
    <x v="1"/>
    <n v="2120"/>
    <s v="Australia"/>
    <s v="Clementine Walsh"/>
    <x v="2"/>
    <s v="Zanele Mbeki"/>
    <n v="564"/>
  </r>
  <r>
    <d v="2025-08-22T00:00:00"/>
    <n v="2026"/>
    <s v="2025-2026"/>
    <x v="1"/>
    <s v="Maddington"/>
    <s v="Western Australia"/>
    <x v="0"/>
    <n v="6109"/>
    <s v="Australia"/>
    <s v="Phoebe Murphy"/>
    <x v="0"/>
    <s v="Caterina Russo"/>
    <n v="566"/>
  </r>
  <r>
    <d v="2024-06-12T00:00:00"/>
    <n v="2024"/>
    <s v="2023-2024"/>
    <x v="0"/>
    <s v="Launceston"/>
    <s v="Tasmania"/>
    <x v="5"/>
    <n v="7250"/>
    <s v="Australia"/>
    <s v="Veer Malhotra"/>
    <x v="2"/>
    <s v="Zanele Mbeki"/>
    <n v="417"/>
  </r>
  <r>
    <d v="2024-05-24T00:00:00"/>
    <n v="2024"/>
    <s v="2023-2024"/>
    <x v="0"/>
    <s v="Glenorchy"/>
    <s v="Tasmania"/>
    <x v="5"/>
    <n v="7010"/>
    <s v="Australia"/>
    <s v="Veer Malhotra"/>
    <x v="4"/>
    <s v="Amara Okafor"/>
    <n v="779"/>
  </r>
  <r>
    <d v="2024-03-22T00:00:00"/>
    <n v="2024"/>
    <s v="2023-2024"/>
    <x v="0"/>
    <s v="Prospect"/>
    <s v="South Australia"/>
    <x v="6"/>
    <n v="5082"/>
    <s v="Australia"/>
    <s v="Mustafa Ali"/>
    <x v="3"/>
    <s v="Ibrahim Khalil"/>
    <n v="652"/>
  </r>
  <r>
    <d v="2025-12-10T00:00:00"/>
    <n v="2026"/>
    <s v="2025-2026"/>
    <x v="0"/>
    <s v="Toombul"/>
    <s v="Queensland"/>
    <x v="3"/>
    <n v="4012"/>
    <s v="Australia"/>
    <s v="Giannis Katsaros"/>
    <x v="0"/>
    <s v="Caterina Russo"/>
    <n v="135"/>
  </r>
  <r>
    <d v="2024-02-15T00:00:00"/>
    <n v="2024"/>
    <s v="2023-2024"/>
    <x v="0"/>
    <s v="North Lakes"/>
    <s v="Queensland"/>
    <x v="3"/>
    <n v="4509"/>
    <s v="Australia"/>
    <s v="Kavindi Perera"/>
    <x v="1"/>
    <s v="Iluka Langton"/>
    <n v="81"/>
  </r>
  <r>
    <d v="2025-04-07T00:00:00"/>
    <n v="2025"/>
    <s v="2024-2025"/>
    <x v="0"/>
    <s v="Rydalmere"/>
    <s v="New South Wales"/>
    <x v="1"/>
    <n v="2116"/>
    <s v="Australia"/>
    <s v="Clementine Walsh"/>
    <x v="0"/>
    <s v="Caterina Russo"/>
    <n v="285"/>
  </r>
  <r>
    <d v="2024-02-19T00:00:00"/>
    <n v="2024"/>
    <s v="2023-2024"/>
    <x v="1"/>
    <s v="Noosaville"/>
    <s v="Queensland"/>
    <x v="3"/>
    <n v="4566"/>
    <s v="Australia"/>
    <s v="Viliame Mata"/>
    <x v="6"/>
    <s v="Lani To’o"/>
    <n v="322"/>
  </r>
  <r>
    <d v="2025-08-03T00:00:00"/>
    <n v="2026"/>
    <s v="2025-2026"/>
    <x v="1"/>
    <s v="Horsham"/>
    <s v="Victoria"/>
    <x v="4"/>
    <n v="3400"/>
    <s v="Australia"/>
    <s v="Lucas Le"/>
    <x v="7"/>
    <s v="Selam Tesfaye"/>
    <n v="172"/>
  </r>
  <r>
    <d v="2025-02-20T00:00:00"/>
    <n v="2025"/>
    <s v="2024-2025"/>
    <x v="1"/>
    <s v="Hastings"/>
    <s v="Victoria"/>
    <x v="4"/>
    <n v="3915"/>
    <s v="Australia"/>
    <s v="Emre Yilmaz"/>
    <x v="3"/>
    <s v="Ibrahim Khalil"/>
    <n v="725"/>
  </r>
  <r>
    <d v="2025-06-23T00:00:00"/>
    <n v="2025"/>
    <s v="2024-2025"/>
    <x v="0"/>
    <s v="Noarlunga"/>
    <s v="South Australia"/>
    <x v="6"/>
    <n v="5168"/>
    <s v="Australia"/>
    <s v="Mustafa Ali"/>
    <x v="0"/>
    <s v="Caterina Russo"/>
    <n v="177"/>
  </r>
  <r>
    <d v="2025-04-02T00:00:00"/>
    <n v="2025"/>
    <s v="2024-2025"/>
    <x v="1"/>
    <s v="Scoresby"/>
    <s v="Victoria"/>
    <x v="4"/>
    <n v="3179"/>
    <s v="Australia"/>
    <s v="Fatima Saleh"/>
    <x v="3"/>
    <s v="Ibrahim Khalil"/>
    <n v="452"/>
  </r>
  <r>
    <d v="2024-05-21T00:00:00"/>
    <n v="2024"/>
    <s v="2023-2024"/>
    <x v="1"/>
    <s v="Underwood"/>
    <s v="Queensland"/>
    <x v="3"/>
    <n v="4119"/>
    <s v="Australia"/>
    <s v="Giannis Katsaros"/>
    <x v="0"/>
    <s v="Caterina Russo"/>
    <n v="639"/>
  </r>
  <r>
    <d v="2024-11-27T00:00:00"/>
    <n v="2025"/>
    <s v="2024-2025"/>
    <x v="1"/>
    <s v="Noarlunga"/>
    <s v="South Australia"/>
    <x v="6"/>
    <n v="5168"/>
    <s v="Australia"/>
    <s v="Mustafa Ali"/>
    <x v="3"/>
    <s v="Ibrahim Khalil"/>
    <n v="793"/>
  </r>
  <r>
    <d v="2025-01-25T00:00:00"/>
    <n v="2025"/>
    <s v="2024-2025"/>
    <x v="1"/>
    <s v="Scoresby"/>
    <s v="Victoria"/>
    <x v="4"/>
    <n v="3179"/>
    <s v="Australia"/>
    <s v="Fatima Saleh"/>
    <x v="7"/>
    <s v="Selam Tesfaye"/>
    <n v="616"/>
  </r>
  <r>
    <d v="2024-12-04T00:00:00"/>
    <n v="2025"/>
    <s v="2024-2025"/>
    <x v="0"/>
    <s v="Lismore"/>
    <s v="New South Wales"/>
    <x v="1"/>
    <n v="2480"/>
    <s v="Australia"/>
    <s v="Waru Saunders"/>
    <x v="4"/>
    <s v="Amara Okafor"/>
    <n v="209"/>
  </r>
  <r>
    <d v="2025-04-12T00:00:00"/>
    <n v="2025"/>
    <s v="2024-2025"/>
    <x v="0"/>
    <s v="Caloundra"/>
    <s v="Queensland"/>
    <x v="3"/>
    <n v="4551"/>
    <s v="Australia"/>
    <s v="Viliame Mata"/>
    <x v="8"/>
    <s v="Anastasia Vlahos"/>
    <n v="95"/>
  </r>
  <r>
    <d v="2025-11-15T00:00:00"/>
    <n v="2026"/>
    <s v="2025-2026"/>
    <x v="1"/>
    <s v="Maddington"/>
    <s v="Western Australia"/>
    <x v="0"/>
    <n v="6109"/>
    <s v="Australia"/>
    <s v="Phoebe Murphy"/>
    <x v="1"/>
    <s v="Iluka Langton"/>
    <n v="396"/>
  </r>
  <r>
    <d v="2024-04-20T00:00:00"/>
    <n v="2024"/>
    <s v="2023-2024"/>
    <x v="0"/>
    <s v="Mascot"/>
    <s v="New South Wales"/>
    <x v="1"/>
    <n v="2020"/>
    <s v="Australia"/>
    <s v="Moana Tui"/>
    <x v="1"/>
    <s v="Iluka Langton"/>
    <n v="691"/>
  </r>
  <r>
    <d v="2024-01-06T00:00:00"/>
    <n v="2024"/>
    <s v="2023-2024"/>
    <x v="0"/>
    <s v="Wodonga"/>
    <s v="Victoria"/>
    <x v="4"/>
    <n v="3690"/>
    <s v="Australia"/>
    <s v="Emre Yilmaz"/>
    <x v="1"/>
    <s v="Iluka Langton"/>
    <n v="571"/>
  </r>
  <r>
    <d v="2025-05-15T00:00:00"/>
    <n v="2025"/>
    <s v="2024-2025"/>
    <x v="0"/>
    <s v="Berri"/>
    <s v="South Australia"/>
    <x v="6"/>
    <n v="5343"/>
    <s v="Australia"/>
    <s v="Marcus Zheng"/>
    <x v="2"/>
    <s v="Zanele Mbeki"/>
    <n v="224"/>
  </r>
  <r>
    <d v="2024-09-08T00:00:00"/>
    <n v="2025"/>
    <s v="2024-2025"/>
    <x v="0"/>
    <s v="Mindarie"/>
    <s v="Western Australia"/>
    <x v="0"/>
    <n v="6030"/>
    <s v="Australia"/>
    <s v="Dragan Novak"/>
    <x v="4"/>
    <s v="Amara Okafor"/>
    <n v="740"/>
  </r>
  <r>
    <d v="2024-12-27T00:00:00"/>
    <n v="2025"/>
    <s v="2024-2025"/>
    <x v="1"/>
    <s v="Mindarie"/>
    <s v="Western Australia"/>
    <x v="0"/>
    <n v="6030"/>
    <s v="Australia"/>
    <s v="Dragan Novak"/>
    <x v="4"/>
    <s v="Amara Okafor"/>
    <n v="742"/>
  </r>
  <r>
    <d v="2025-05-28T00:00:00"/>
    <n v="2025"/>
    <s v="2024-2025"/>
    <x v="0"/>
    <s v="Armidale"/>
    <s v="New South Wales"/>
    <x v="1"/>
    <n v="2350"/>
    <s v="Australia"/>
    <s v="Waru Saunders"/>
    <x v="3"/>
    <s v="Ibrahim Khalil"/>
    <n v="692"/>
  </r>
  <r>
    <d v="2024-01-17T00:00:00"/>
    <n v="2024"/>
    <s v="2023-2024"/>
    <x v="1"/>
    <s v="Maddington"/>
    <s v="Western Australia"/>
    <x v="0"/>
    <n v="6109"/>
    <s v="Australia"/>
    <s v="Phoebe Murphy"/>
    <x v="0"/>
    <s v="Caterina Russo"/>
    <n v="556"/>
  </r>
  <r>
    <d v="2024-12-26T00:00:00"/>
    <n v="2025"/>
    <s v="2024-2025"/>
    <x v="1"/>
    <s v="Sunbury"/>
    <s v="Victoria"/>
    <x v="4"/>
    <n v="3429"/>
    <s v="Australia"/>
    <s v="Lucas Le"/>
    <x v="9"/>
    <s v="Emmanuel Tutu"/>
    <n v="355"/>
  </r>
  <r>
    <d v="2024-03-27T00:00:00"/>
    <n v="2024"/>
    <s v="2023-2024"/>
    <x v="1"/>
    <s v="Mindarie"/>
    <s v="Western Australia"/>
    <x v="0"/>
    <n v="6030"/>
    <s v="Australia"/>
    <s v="Dragan Novak"/>
    <x v="2"/>
    <s v="Zanele Mbeki"/>
    <n v="101"/>
  </r>
  <r>
    <d v="2024-02-06T00:00:00"/>
    <n v="2024"/>
    <s v="2023-2024"/>
    <x v="1"/>
    <s v="Gympie"/>
    <s v="Queensland"/>
    <x v="3"/>
    <n v="4570"/>
    <s v="Australia"/>
    <s v="Viliame Mata"/>
    <x v="1"/>
    <s v="Iluka Langton"/>
    <n v="570"/>
  </r>
  <r>
    <d v="2024-06-29T00:00:00"/>
    <n v="2024"/>
    <s v="2023-2024"/>
    <x v="0"/>
    <s v="Toombul"/>
    <s v="Queensland"/>
    <x v="3"/>
    <n v="4012"/>
    <s v="Australia"/>
    <s v="Giannis Katsaros"/>
    <x v="3"/>
    <s v="Ibrahim Khalil"/>
    <n v="446"/>
  </r>
  <r>
    <d v="2025-02-25T00:00:00"/>
    <n v="2025"/>
    <s v="2024-2025"/>
    <x v="1"/>
    <s v="Bathurst"/>
    <s v="New South Wales"/>
    <x v="1"/>
    <n v="2795"/>
    <s v="Australia"/>
    <s v="Jedda Kramer"/>
    <x v="2"/>
    <s v="Zanele Mbeki"/>
    <n v="515"/>
  </r>
  <r>
    <d v="2025-10-07T00:00:00"/>
    <n v="2026"/>
    <s v="2025-2026"/>
    <x v="0"/>
    <s v="Artarmon"/>
    <s v="New South Wales"/>
    <x v="1"/>
    <n v="2064"/>
    <s v="Australia"/>
    <s v="Moana Tui"/>
    <x v="2"/>
    <s v="Zanele Mbeki"/>
    <n v="525"/>
  </r>
  <r>
    <d v="2025-03-25T00:00:00"/>
    <n v="2025"/>
    <s v="2024-2025"/>
    <x v="1"/>
    <s v="Tweed Heads"/>
    <s v="New South Wales"/>
    <x v="1"/>
    <n v="2485"/>
    <s v="Australia"/>
    <s v="Waru Saunders"/>
    <x v="7"/>
    <s v="Selam Tesfaye"/>
    <n v="274"/>
  </r>
  <r>
    <d v="2025-12-07T00:00:00"/>
    <n v="2026"/>
    <s v="2025-2026"/>
    <x v="0"/>
    <s v="Altona"/>
    <s v="Victoria"/>
    <x v="4"/>
    <n v="3018"/>
    <s v="Australia"/>
    <s v="Alistair Taylor"/>
    <x v="6"/>
    <s v="Lani To’o"/>
    <n v="264"/>
  </r>
  <r>
    <d v="2025-11-17T00:00:00"/>
    <n v="2026"/>
    <s v="2025-2026"/>
    <x v="1"/>
    <s v="Broome"/>
    <s v="Western Australia"/>
    <x v="0"/>
    <n v="6725"/>
    <s v="Australia"/>
    <s v="Isabella Ricci"/>
    <x v="6"/>
    <s v="Lani To’o"/>
    <n v="123"/>
  </r>
  <r>
    <d v="2024-01-09T00:00:00"/>
    <n v="2024"/>
    <s v="2023-2024"/>
    <x v="1"/>
    <s v="Hervey Bay"/>
    <s v="Queensland"/>
    <x v="3"/>
    <n v="4655"/>
    <s v="Australia"/>
    <s v="Harrison Quinn"/>
    <x v="6"/>
    <s v="Lani To’o"/>
    <n v="336"/>
  </r>
  <r>
    <d v="2024-02-09T00:00:00"/>
    <n v="2024"/>
    <s v="2023-2024"/>
    <x v="0"/>
    <s v="Noarlunga"/>
    <s v="South Australia"/>
    <x v="6"/>
    <n v="5168"/>
    <s v="Australia"/>
    <s v="Mustafa Ali"/>
    <x v="9"/>
    <s v="Emmanuel Tutu"/>
    <n v="270"/>
  </r>
  <r>
    <d v="2025-09-29T00:00:00"/>
    <n v="2026"/>
    <s v="2025-2026"/>
    <x v="1"/>
    <s v="Burnie"/>
    <s v="Tasmania"/>
    <x v="5"/>
    <n v="7320"/>
    <s v="Australia"/>
    <s v="Veer Malhotra"/>
    <x v="7"/>
    <s v="Selam Tesfaye"/>
    <n v="465"/>
  </r>
  <r>
    <d v="2025-12-07T00:00:00"/>
    <n v="2026"/>
    <s v="2025-2026"/>
    <x v="1"/>
    <s v="Yeppoon"/>
    <s v="Queensland"/>
    <x v="3"/>
    <n v="4703"/>
    <s v="Australia"/>
    <s v="Harrison Quinn"/>
    <x v="3"/>
    <s v="Ibrahim Khalil"/>
    <n v="652"/>
  </r>
  <r>
    <d v="2025-09-09T00:00:00"/>
    <n v="2026"/>
    <s v="2025-2026"/>
    <x v="0"/>
    <s v="Dural"/>
    <s v="New South Wales"/>
    <x v="1"/>
    <n v="2158"/>
    <s v="Australia"/>
    <s v="Clementine Walsh"/>
    <x v="3"/>
    <s v="Ibrahim Khalil"/>
    <n v="281"/>
  </r>
  <r>
    <d v="2024-08-11T00:00:00"/>
    <n v="2025"/>
    <s v="2024-2025"/>
    <x v="0"/>
    <s v="Burleigh Waters"/>
    <s v="Queensland"/>
    <x v="3"/>
    <n v="4220"/>
    <s v="Australia"/>
    <s v="Kavindi Perera"/>
    <x v="1"/>
    <s v="Iluka Langton"/>
    <n v="322"/>
  </r>
  <r>
    <d v="2024-06-01T00:00:00"/>
    <n v="2024"/>
    <s v="2023-2024"/>
    <x v="0"/>
    <s v="Cranbourne"/>
    <s v="Victoria"/>
    <x v="4"/>
    <n v="3977"/>
    <s v="Australia"/>
    <s v="Emre Yilmaz"/>
    <x v="2"/>
    <s v="Zanele Mbeki"/>
    <n v="70"/>
  </r>
  <r>
    <d v="2024-09-16T00:00:00"/>
    <n v="2025"/>
    <s v="2024-2025"/>
    <x v="1"/>
    <s v="Cairns"/>
    <s v="Queensland"/>
    <x v="3"/>
    <n v="4870"/>
    <s v="Australia"/>
    <s v="Tiffany Tan"/>
    <x v="2"/>
    <s v="Zanele Mbeki"/>
    <n v="217"/>
  </r>
  <r>
    <d v="2024-07-19T00:00:00"/>
    <n v="2025"/>
    <s v="2024-2025"/>
    <x v="0"/>
    <s v="Mascot"/>
    <s v="New South Wales"/>
    <x v="1"/>
    <n v="2020"/>
    <s v="Australia"/>
    <s v="Moana Tui"/>
    <x v="2"/>
    <s v="Zanele Mbeki"/>
    <n v="325"/>
  </r>
  <r>
    <d v="2025-05-25T00:00:00"/>
    <n v="2025"/>
    <s v="2024-2025"/>
    <x v="1"/>
    <s v="Tweed Heads"/>
    <s v="New South Wales"/>
    <x v="1"/>
    <n v="2485"/>
    <s v="Australia"/>
    <s v="Waru Saunders"/>
    <x v="3"/>
    <s v="Ibrahim Khalil"/>
    <n v="507"/>
  </r>
  <r>
    <d v="2024-06-09T00:00:00"/>
    <n v="2024"/>
    <s v="2023-2024"/>
    <x v="0"/>
    <s v="Noarlunga"/>
    <s v="South Australia"/>
    <x v="6"/>
    <n v="5168"/>
    <s v="Australia"/>
    <s v="Mustafa Ali"/>
    <x v="4"/>
    <s v="Amara Okafor"/>
    <n v="509"/>
  </r>
  <r>
    <d v="2025-04-18T00:00:00"/>
    <n v="2025"/>
    <s v="2024-2025"/>
    <x v="0"/>
    <s v="Shepparton"/>
    <s v="Victoria"/>
    <x v="4"/>
    <n v="3630"/>
    <s v="Australia"/>
    <s v="Emre Yilmaz"/>
    <x v="4"/>
    <s v="Amara Okafor"/>
    <n v="388"/>
  </r>
  <r>
    <d v="2024-01-28T00:00:00"/>
    <n v="2024"/>
    <s v="2023-2024"/>
    <x v="1"/>
    <s v="Tweed Heads"/>
    <s v="New South Wales"/>
    <x v="1"/>
    <n v="2485"/>
    <s v="Australia"/>
    <s v="Waru Saunders"/>
    <x v="1"/>
    <s v="Iluka Langton"/>
    <n v="565"/>
  </r>
  <r>
    <d v="2024-05-15T00:00:00"/>
    <n v="2024"/>
    <s v="2023-2024"/>
    <x v="0"/>
    <s v="Albany"/>
    <s v="Western Australia"/>
    <x v="0"/>
    <n v="6330"/>
    <s v="Australia"/>
    <s v="Phoebe Murphy"/>
    <x v="9"/>
    <s v="Emmanuel Tutu"/>
    <n v="172"/>
  </r>
  <r>
    <d v="2024-06-02T00:00:00"/>
    <n v="2024"/>
    <s v="2023-2024"/>
    <x v="1"/>
    <s v="Epping"/>
    <s v="Victoria"/>
    <x v="4"/>
    <n v="3076"/>
    <s v="Australia"/>
    <s v="Alistair Taylor"/>
    <x v="0"/>
    <s v="Caterina Russo"/>
    <n v="300"/>
  </r>
  <r>
    <d v="2025-11-23T00:00:00"/>
    <n v="2026"/>
    <s v="2025-2026"/>
    <x v="1"/>
    <s v="Tweed Heads"/>
    <s v="New South Wales"/>
    <x v="1"/>
    <n v="2485"/>
    <s v="Australia"/>
    <s v="Waru Saunders"/>
    <x v="1"/>
    <s v="Iluka Langton"/>
    <n v="335"/>
  </r>
  <r>
    <d v="2024-06-11T00:00:00"/>
    <n v="2024"/>
    <s v="2023-2024"/>
    <x v="0"/>
    <s v="Epsom"/>
    <s v="Victoria"/>
    <x v="4"/>
    <n v="3551"/>
    <s v="Australia"/>
    <s v="Lucas Le"/>
    <x v="6"/>
    <s v="Lani To’o"/>
    <n v="306"/>
  </r>
  <r>
    <d v="2025-04-06T00:00:00"/>
    <n v="2025"/>
    <s v="2024-2025"/>
    <x v="0"/>
    <s v="Armidale"/>
    <s v="New South Wales"/>
    <x v="1"/>
    <n v="2350"/>
    <s v="Australia"/>
    <s v="Waru Saunders"/>
    <x v="6"/>
    <s v="Lani To’o"/>
    <n v="47"/>
  </r>
  <r>
    <d v="2024-04-26T00:00:00"/>
    <n v="2024"/>
    <s v="2023-2024"/>
    <x v="1"/>
    <s v="Castle Hill"/>
    <s v="New South Wales"/>
    <x v="1"/>
    <n v="2154"/>
    <s v="Australia"/>
    <s v="Clementine Walsh"/>
    <x v="6"/>
    <s v="Lani To’o"/>
    <n v="595"/>
  </r>
  <r>
    <d v="2024-09-16T00:00:00"/>
    <n v="2025"/>
    <s v="2024-2025"/>
    <x v="1"/>
    <s v="Dubbo"/>
    <s v="New South Wales"/>
    <x v="1"/>
    <n v="2830"/>
    <s v="Australia"/>
    <s v="Jedda Kramer"/>
    <x v="3"/>
    <s v="Ibrahim Khalil"/>
    <n v="438"/>
  </r>
  <r>
    <d v="2025-11-22T00:00:00"/>
    <n v="2026"/>
    <s v="2025-2026"/>
    <x v="1"/>
    <s v="Nowra"/>
    <s v="New South Wales"/>
    <x v="1"/>
    <n v="2541"/>
    <s v="Australia"/>
    <s v="Anika Villanueva"/>
    <x v="3"/>
    <s v="Ibrahim Khalil"/>
    <n v="578"/>
  </r>
  <r>
    <d v="2025-03-23T00:00:00"/>
    <n v="2025"/>
    <s v="2024-2025"/>
    <x v="1"/>
    <s v="Campbelltown"/>
    <s v="New South Wales"/>
    <x v="1"/>
    <n v="2560"/>
    <s v="Australia"/>
    <s v="Anika Villanueva"/>
    <x v="4"/>
    <s v="Amara Okafor"/>
    <n v="745"/>
  </r>
  <r>
    <d v="2025-03-18T00:00:00"/>
    <n v="2025"/>
    <s v="2024-2025"/>
    <x v="0"/>
    <s v="Harrisdale"/>
    <s v="Western Australia"/>
    <x v="0"/>
    <n v="6112"/>
    <s v="Australia"/>
    <s v="Phoebe Murphy"/>
    <x v="3"/>
    <s v="Ibrahim Khalil"/>
    <n v="284"/>
  </r>
  <r>
    <d v="2025-02-20T00:00:00"/>
    <n v="2025"/>
    <s v="2024-2025"/>
    <x v="1"/>
    <s v="Burleigh Waters"/>
    <s v="Queensland"/>
    <x v="3"/>
    <n v="4220"/>
    <s v="Australia"/>
    <s v="Kavindi Perera"/>
    <x v="3"/>
    <s v="Ibrahim Khalil"/>
    <n v="76"/>
  </r>
  <r>
    <d v="2024-09-27T00:00:00"/>
    <n v="2025"/>
    <s v="2024-2025"/>
    <x v="0"/>
    <s v="Launceston"/>
    <s v="Tasmania"/>
    <x v="5"/>
    <n v="7250"/>
    <s v="Australia"/>
    <s v="Veer Malhotra"/>
    <x v="3"/>
    <s v="Ibrahim Khalil"/>
    <n v="790"/>
  </r>
  <r>
    <d v="2024-02-29T00:00:00"/>
    <n v="2024"/>
    <s v="2023-2024"/>
    <x v="1"/>
    <s v="Wagga Wagga"/>
    <s v="New South Wales"/>
    <x v="1"/>
    <n v="2650"/>
    <s v="Australia"/>
    <s v="Jedda Kramer"/>
    <x v="1"/>
    <s v="Iluka Langton"/>
    <n v="772"/>
  </r>
  <r>
    <d v="2025-07-17T00:00:00"/>
    <n v="2026"/>
    <s v="2025-2026"/>
    <x v="0"/>
    <s v="Rydalmere"/>
    <s v="New South Wales"/>
    <x v="1"/>
    <n v="2116"/>
    <s v="Australia"/>
    <s v="Clementine Walsh"/>
    <x v="6"/>
    <s v="Lani To’o"/>
    <n v="253"/>
  </r>
  <r>
    <d v="2025-06-07T00:00:00"/>
    <n v="2025"/>
    <s v="2024-2025"/>
    <x v="1"/>
    <s v="Noosaville"/>
    <s v="Queensland"/>
    <x v="3"/>
    <n v="4566"/>
    <s v="Australia"/>
    <s v="Viliame Mata"/>
    <x v="2"/>
    <s v="Zanele Mbeki"/>
    <n v="681"/>
  </r>
  <r>
    <d v="2025-10-01T00:00:00"/>
    <n v="2026"/>
    <s v="2025-2026"/>
    <x v="0"/>
    <s v="Shepparton"/>
    <s v="Victoria"/>
    <x v="4"/>
    <n v="3630"/>
    <s v="Australia"/>
    <s v="Emre Yilmaz"/>
    <x v="7"/>
    <s v="Selam Tesfaye"/>
    <n v="470"/>
  </r>
  <r>
    <d v="2024-11-05T00:00:00"/>
    <n v="2025"/>
    <s v="2024-2025"/>
    <x v="1"/>
    <s v="Mt Gambier"/>
    <s v="South Australia"/>
    <x v="6"/>
    <n v="5290"/>
    <s v="Australia"/>
    <s v="Marcus Zheng"/>
    <x v="0"/>
    <s v="Caterina Russo"/>
    <n v="22"/>
  </r>
  <r>
    <d v="2024-11-15T00:00:00"/>
    <n v="2025"/>
    <s v="2024-2025"/>
    <x v="1"/>
    <s v="Horsham"/>
    <s v="Victoria"/>
    <x v="4"/>
    <n v="3400"/>
    <s v="Australia"/>
    <s v="Lucas Le"/>
    <x v="2"/>
    <s v="Zanele Mbeki"/>
    <n v="589"/>
  </r>
  <r>
    <d v="2024-05-05T00:00:00"/>
    <n v="2024"/>
    <s v="2023-2024"/>
    <x v="1"/>
    <s v="Fyshwick"/>
    <s v="Australian Capital Territory"/>
    <x v="2"/>
    <n v="2609"/>
    <s v="Australia"/>
    <s v="Anika Villanueva"/>
    <x v="2"/>
    <s v="Zanele Mbeki"/>
    <n v="406"/>
  </r>
  <r>
    <d v="2024-10-06T00:00:00"/>
    <n v="2025"/>
    <s v="2024-2025"/>
    <x v="0"/>
    <s v="Glenorchy"/>
    <s v="Tasmania"/>
    <x v="5"/>
    <n v="7010"/>
    <s v="Australia"/>
    <s v="Veer Malhotra"/>
    <x v="1"/>
    <s v="Iluka Langton"/>
    <n v="55"/>
  </r>
  <r>
    <d v="2024-09-14T00:00:00"/>
    <n v="2025"/>
    <s v="2024-2025"/>
    <x v="0"/>
    <s v="Lismore"/>
    <s v="New South Wales"/>
    <x v="1"/>
    <n v="2480"/>
    <s v="Australia"/>
    <s v="Waru Saunders"/>
    <x v="4"/>
    <s v="Amara Okafor"/>
    <n v="605"/>
  </r>
  <r>
    <d v="2024-06-16T00:00:00"/>
    <n v="2024"/>
    <s v="2023-2024"/>
    <x v="0"/>
    <s v="Rosny Park"/>
    <s v="Tasmania"/>
    <x v="5"/>
    <n v="7018"/>
    <s v="Australia"/>
    <s v="Veer Malhotra"/>
    <x v="2"/>
    <s v="Zanele Mbeki"/>
    <n v="524"/>
  </r>
  <r>
    <d v="2025-04-23T00:00:00"/>
    <n v="2025"/>
    <s v="2024-2025"/>
    <x v="0"/>
    <s v="Toombul"/>
    <s v="Queensland"/>
    <x v="3"/>
    <n v="4012"/>
    <s v="Australia"/>
    <s v="Giannis Katsaros"/>
    <x v="4"/>
    <s v="Amara Okafor"/>
    <n v="763"/>
  </r>
  <r>
    <d v="2025-02-01T00:00:00"/>
    <n v="2025"/>
    <s v="2024-2025"/>
    <x v="1"/>
    <s v="Castle Hill"/>
    <s v="New South Wales"/>
    <x v="1"/>
    <n v="2154"/>
    <s v="Australia"/>
    <s v="Clementine Walsh"/>
    <x v="2"/>
    <s v="Zanele Mbeki"/>
    <n v="485"/>
  </r>
  <r>
    <d v="2025-03-16T00:00:00"/>
    <n v="2025"/>
    <s v="2024-2025"/>
    <x v="0"/>
    <s v="Orange"/>
    <s v="New South Wales"/>
    <x v="1"/>
    <n v="2800"/>
    <s v="Australia"/>
    <s v="Jedda Kramer"/>
    <x v="1"/>
    <s v="Iluka Langton"/>
    <n v="390"/>
  </r>
  <r>
    <d v="2024-08-12T00:00:00"/>
    <n v="2025"/>
    <s v="2024-2025"/>
    <x v="0"/>
    <s v="Belconnen"/>
    <s v="Australian Capital Territory"/>
    <x v="2"/>
    <n v="2617"/>
    <s v="Australia"/>
    <s v="Anika Villanueva"/>
    <x v="2"/>
    <s v="Zanele Mbeki"/>
    <n v="750"/>
  </r>
  <r>
    <d v="2024-07-27T00:00:00"/>
    <n v="2025"/>
    <s v="2024-2025"/>
    <x v="0"/>
    <s v="Ipswich"/>
    <s v="Queensland"/>
    <x v="3"/>
    <n v="4305"/>
    <s v="Australia"/>
    <s v="Kavindi Perera"/>
    <x v="7"/>
    <s v="Selam Tesfaye"/>
    <n v="494"/>
  </r>
  <r>
    <d v="2025-07-29T00:00:00"/>
    <n v="2026"/>
    <s v="2025-2026"/>
    <x v="1"/>
    <s v="Ipswich"/>
    <s v="Queensland"/>
    <x v="3"/>
    <n v="4305"/>
    <s v="Australia"/>
    <s v="Kavindi Perera"/>
    <x v="2"/>
    <s v="Zanele Mbeki"/>
    <n v="229"/>
  </r>
  <r>
    <d v="2024-04-03T00:00:00"/>
    <n v="2024"/>
    <s v="2023-2024"/>
    <x v="0"/>
    <s v="Penrith"/>
    <s v="New South Wales"/>
    <x v="1"/>
    <n v="2750"/>
    <s v="Australia"/>
    <s v="Jedda Kramer"/>
    <x v="2"/>
    <s v="Zanele Mbeki"/>
    <n v="598"/>
  </r>
  <r>
    <d v="2024-07-12T00:00:00"/>
    <n v="2025"/>
    <s v="2024-2025"/>
    <x v="1"/>
    <s v="Horsham"/>
    <s v="Victoria"/>
    <x v="4"/>
    <n v="3400"/>
    <s v="Australia"/>
    <s v="Lucas Le"/>
    <x v="3"/>
    <s v="Ibrahim Khalil"/>
    <n v="390"/>
  </r>
  <r>
    <d v="2025-10-26T00:00:00"/>
    <n v="2026"/>
    <s v="2025-2026"/>
    <x v="0"/>
    <s v="Yeppoon"/>
    <s v="Queensland"/>
    <x v="3"/>
    <n v="4703"/>
    <s v="Australia"/>
    <s v="Harrison Quinn"/>
    <x v="7"/>
    <s v="Selam Tesfaye"/>
    <n v="477"/>
  </r>
  <r>
    <d v="2025-06-15T00:00:00"/>
    <n v="2025"/>
    <s v="2024-2025"/>
    <x v="1"/>
    <s v="Campbelltown"/>
    <s v="New South Wales"/>
    <x v="1"/>
    <n v="2560"/>
    <s v="Australia"/>
    <s v="Anika Villanueva"/>
    <x v="1"/>
    <s v="Iluka Langton"/>
    <n v="189"/>
  </r>
  <r>
    <d v="2025-08-25T00:00:00"/>
    <n v="2026"/>
    <s v="2025-2026"/>
    <x v="1"/>
    <s v="Castle Hill"/>
    <s v="New South Wales"/>
    <x v="1"/>
    <n v="2154"/>
    <s v="Australia"/>
    <s v="Clementine Walsh"/>
    <x v="0"/>
    <s v="Caterina Russo"/>
    <n v="426"/>
  </r>
  <r>
    <d v="2024-11-30T00:00:00"/>
    <n v="2025"/>
    <s v="2024-2025"/>
    <x v="1"/>
    <s v="Mornington"/>
    <s v="Victoria"/>
    <x v="4"/>
    <n v="3931"/>
    <s v="Australia"/>
    <s v="Emre Yilmaz"/>
    <x v="5"/>
    <s v="Marco Lombardi"/>
    <n v="329"/>
  </r>
  <r>
    <d v="2025-07-05T00:00:00"/>
    <n v="2026"/>
    <s v="2025-2026"/>
    <x v="1"/>
    <s v="Mornington"/>
    <s v="Victoria"/>
    <x v="4"/>
    <n v="3931"/>
    <s v="Australia"/>
    <s v="Emre Yilmaz"/>
    <x v="3"/>
    <s v="Ibrahim Khalil"/>
    <n v="99"/>
  </r>
  <r>
    <d v="2024-12-18T00:00:00"/>
    <n v="2025"/>
    <s v="2024-2025"/>
    <x v="0"/>
    <s v="Horsham"/>
    <s v="Victoria"/>
    <x v="4"/>
    <n v="3400"/>
    <s v="Australia"/>
    <s v="Lucas Le"/>
    <x v="7"/>
    <s v="Selam Tesfaye"/>
    <n v="57"/>
  </r>
  <r>
    <d v="2024-02-14T00:00:00"/>
    <n v="2024"/>
    <s v="2023-2024"/>
    <x v="1"/>
    <s v="Castle Hill"/>
    <s v="New South Wales"/>
    <x v="1"/>
    <n v="2154"/>
    <s v="Australia"/>
    <s v="Clementine Walsh"/>
    <x v="2"/>
    <s v="Zanele Mbeki"/>
    <n v="473"/>
  </r>
  <r>
    <d v="2025-11-05T00:00:00"/>
    <n v="2026"/>
    <s v="2025-2026"/>
    <x v="1"/>
    <s v="Orange"/>
    <s v="New South Wales"/>
    <x v="1"/>
    <n v="2800"/>
    <s v="Australia"/>
    <s v="Jedda Kramer"/>
    <x v="8"/>
    <s v="Anastasia Vlahos"/>
    <n v="294"/>
  </r>
  <r>
    <d v="2025-05-18T00:00:00"/>
    <n v="2025"/>
    <s v="2024-2025"/>
    <x v="0"/>
    <s v="Geraldton"/>
    <s v="Western Australia"/>
    <x v="0"/>
    <n v="6530"/>
    <s v="Australia"/>
    <s v="Isabella Ricci"/>
    <x v="3"/>
    <s v="Ibrahim Khalil"/>
    <n v="46"/>
  </r>
  <r>
    <d v="2024-05-28T00:00:00"/>
    <n v="2024"/>
    <s v="2023-2024"/>
    <x v="1"/>
    <s v="Nunawading"/>
    <s v="Victoria"/>
    <x v="4"/>
    <n v="3131"/>
    <s v="Australia"/>
    <s v="Fatima Saleh"/>
    <x v="0"/>
    <s v="Caterina Russo"/>
    <n v="59"/>
  </r>
  <r>
    <d v="2025-05-18T00:00:00"/>
    <n v="2025"/>
    <s v="2024-2025"/>
    <x v="0"/>
    <s v="Atherton"/>
    <s v="Queensland"/>
    <x v="3"/>
    <n v="4883"/>
    <s v="Australia"/>
    <s v="Tiffany Tan"/>
    <x v="6"/>
    <s v="Lani To’o"/>
    <n v="241"/>
  </r>
  <r>
    <d v="2025-06-17T00:00:00"/>
    <n v="2025"/>
    <s v="2024-2025"/>
    <x v="1"/>
    <s v="Stafford"/>
    <s v="Queensland"/>
    <x v="3"/>
    <n v="4053"/>
    <s v="Australia"/>
    <s v="Giannis Katsaros"/>
    <x v="4"/>
    <s v="Amara Okafor"/>
    <n v="75"/>
  </r>
  <r>
    <d v="2025-02-17T00:00:00"/>
    <n v="2025"/>
    <s v="2024-2025"/>
    <x v="0"/>
    <s v="Ballina"/>
    <s v="New South Wales"/>
    <x v="1"/>
    <n v="2478"/>
    <s v="Australia"/>
    <s v="Waru Saunders"/>
    <x v="5"/>
    <s v="Marco Lombardi"/>
    <n v="278"/>
  </r>
  <r>
    <d v="2025-06-27T00:00:00"/>
    <n v="2025"/>
    <s v="2024-2025"/>
    <x v="0"/>
    <s v="Altona"/>
    <s v="Victoria"/>
    <x v="4"/>
    <n v="3018"/>
    <s v="Australia"/>
    <s v="Alistair Taylor"/>
    <x v="3"/>
    <s v="Ibrahim Khalil"/>
    <n v="523"/>
  </r>
  <r>
    <d v="2024-12-17T00:00:00"/>
    <n v="2025"/>
    <s v="2024-2025"/>
    <x v="1"/>
    <s v="Lithgow"/>
    <s v="New South Wales"/>
    <x v="1"/>
    <n v="2790"/>
    <s v="Australia"/>
    <s v="Jedda Kramer"/>
    <x v="0"/>
    <s v="Caterina Russo"/>
    <n v="745"/>
  </r>
  <r>
    <d v="2024-02-18T00:00:00"/>
    <n v="2024"/>
    <s v="2023-2024"/>
    <x v="1"/>
    <s v="Ulladulla"/>
    <s v="New South Wales"/>
    <x v="1"/>
    <n v="2539"/>
    <s v="Australia"/>
    <s v="Anika Villanueva"/>
    <x v="3"/>
    <s v="Ibrahim Khalil"/>
    <n v="469"/>
  </r>
  <r>
    <d v="2024-05-17T00:00:00"/>
    <n v="2024"/>
    <s v="2023-2024"/>
    <x v="1"/>
    <s v="Wagga Wagga"/>
    <s v="New South Wales"/>
    <x v="1"/>
    <n v="2650"/>
    <s v="Australia"/>
    <s v="Jedda Kramer"/>
    <x v="7"/>
    <s v="Selam Tesfaye"/>
    <n v="444"/>
  </r>
  <r>
    <d v="2024-01-08T00:00:00"/>
    <n v="2024"/>
    <s v="2023-2024"/>
    <x v="1"/>
    <s v="Narrabeen"/>
    <s v="New South Wales"/>
    <x v="1"/>
    <n v="2101"/>
    <s v="Australia"/>
    <s v="Clementine Walsh"/>
    <x v="6"/>
    <s v="Lani To’o"/>
    <n v="642"/>
  </r>
  <r>
    <d v="2024-11-12T00:00:00"/>
    <n v="2025"/>
    <s v="2024-2025"/>
    <x v="0"/>
    <s v="Stafford"/>
    <s v="Queensland"/>
    <x v="3"/>
    <n v="4053"/>
    <s v="Australia"/>
    <s v="Giannis Katsaros"/>
    <x v="1"/>
    <s v="Iluka Langton"/>
    <n v="163"/>
  </r>
  <r>
    <d v="2025-08-23T00:00:00"/>
    <n v="2026"/>
    <s v="2025-2026"/>
    <x v="0"/>
    <s v="Shepparton"/>
    <s v="Victoria"/>
    <x v="4"/>
    <n v="3630"/>
    <s v="Australia"/>
    <s v="Emre Yilmaz"/>
    <x v="6"/>
    <s v="Lani To’o"/>
    <n v="487"/>
  </r>
  <r>
    <d v="2025-01-27T00:00:00"/>
    <n v="2025"/>
    <s v="2024-2025"/>
    <x v="0"/>
    <s v="Caloundra"/>
    <s v="Queensland"/>
    <x v="3"/>
    <n v="4551"/>
    <s v="Australia"/>
    <s v="Viliame Mata"/>
    <x v="9"/>
    <s v="Emmanuel Tutu"/>
    <n v="253"/>
  </r>
  <r>
    <d v="2025-07-16T00:00:00"/>
    <n v="2026"/>
    <s v="2025-2026"/>
    <x v="0"/>
    <s v="Bendigo"/>
    <s v="Victoria"/>
    <x v="4"/>
    <n v="3550"/>
    <s v="Australia"/>
    <s v="Lucas Le"/>
    <x v="0"/>
    <s v="Caterina Russo"/>
    <n v="610"/>
  </r>
  <r>
    <d v="2024-10-18T00:00:00"/>
    <n v="2025"/>
    <s v="2024-2025"/>
    <x v="1"/>
    <s v="Horsham"/>
    <s v="Victoria"/>
    <x v="4"/>
    <n v="3400"/>
    <s v="Australia"/>
    <s v="Lucas Le"/>
    <x v="4"/>
    <s v="Amara Okafor"/>
    <n v="29"/>
  </r>
  <r>
    <d v="2024-06-29T00:00:00"/>
    <n v="2024"/>
    <s v="2023-2024"/>
    <x v="0"/>
    <s v="Dandenong"/>
    <s v="Victoria"/>
    <x v="4"/>
    <n v="3175"/>
    <s v="Australia"/>
    <s v="Fatima Saleh"/>
    <x v="9"/>
    <s v="Emmanuel Tutu"/>
    <n v="730"/>
  </r>
  <r>
    <d v="2024-07-03T00:00:00"/>
    <n v="2025"/>
    <s v="2024-2025"/>
    <x v="0"/>
    <s v="Warrnambool"/>
    <s v="Victoria"/>
    <x v="4"/>
    <n v="3280"/>
    <s v="Australia"/>
    <s v="Lucas Le"/>
    <x v="3"/>
    <s v="Ibrahim Khalil"/>
    <n v="429"/>
  </r>
  <r>
    <d v="2024-10-28T00:00:00"/>
    <n v="2025"/>
    <s v="2024-2025"/>
    <x v="0"/>
    <s v="Collingwood"/>
    <s v="Victoria"/>
    <x v="4"/>
    <n v="3066"/>
    <s v="Australia"/>
    <s v="Alistair Taylor"/>
    <x v="4"/>
    <s v="Amara Okafor"/>
    <n v="376"/>
  </r>
  <r>
    <d v="2024-06-13T00:00:00"/>
    <n v="2024"/>
    <s v="2023-2024"/>
    <x v="0"/>
    <s v="Armidale"/>
    <s v="New South Wales"/>
    <x v="1"/>
    <n v="2350"/>
    <s v="Australia"/>
    <s v="Waru Saunders"/>
    <x v="3"/>
    <s v="Ibrahim Khalil"/>
    <n v="115"/>
  </r>
  <r>
    <d v="2025-08-17T00:00:00"/>
    <n v="2026"/>
    <s v="2025-2026"/>
    <x v="0"/>
    <s v="Bussleton"/>
    <s v="Western Australia"/>
    <x v="0"/>
    <n v="6280"/>
    <s v="Australia"/>
    <s v="Phoebe Murphy"/>
    <x v="3"/>
    <s v="Ibrahim Khalil"/>
    <n v="48"/>
  </r>
  <r>
    <d v="2024-05-11T00:00:00"/>
    <n v="2024"/>
    <s v="2023-2024"/>
    <x v="0"/>
    <s v="Cranbourne"/>
    <s v="Victoria"/>
    <x v="4"/>
    <n v="3977"/>
    <s v="Australia"/>
    <s v="Emre Yilmaz"/>
    <x v="3"/>
    <s v="Ibrahim Khalil"/>
    <n v="86"/>
  </r>
  <r>
    <d v="2024-05-07T00:00:00"/>
    <n v="2024"/>
    <s v="2023-2024"/>
    <x v="0"/>
    <s v="Southport"/>
    <s v="Queensland"/>
    <x v="3"/>
    <n v="4215"/>
    <s v="Australia"/>
    <s v="Kavindi Perera"/>
    <x v="1"/>
    <s v="Iluka Langton"/>
    <n v="77"/>
  </r>
  <r>
    <d v="2025-10-21T00:00:00"/>
    <n v="2026"/>
    <s v="2025-2026"/>
    <x v="1"/>
    <s v="Burnie"/>
    <s v="Tasmania"/>
    <x v="5"/>
    <n v="7320"/>
    <s v="Australia"/>
    <s v="Veer Malhotra"/>
    <x v="6"/>
    <s v="Lani To’o"/>
    <n v="244"/>
  </r>
  <r>
    <d v="2024-01-16T00:00:00"/>
    <n v="2024"/>
    <s v="2023-2024"/>
    <x v="1"/>
    <s v="Mindarie"/>
    <s v="Western Australia"/>
    <x v="0"/>
    <n v="6030"/>
    <s v="Australia"/>
    <s v="Dragan Novak"/>
    <x v="9"/>
    <s v="Emmanuel Tutu"/>
    <n v="258"/>
  </r>
  <r>
    <d v="2024-08-26T00:00:00"/>
    <n v="2025"/>
    <s v="2024-2025"/>
    <x v="0"/>
    <s v="Port Lincoln"/>
    <s v="South Australia"/>
    <x v="6"/>
    <n v="5607"/>
    <s v="Australia"/>
    <s v="Marcus Zheng"/>
    <x v="3"/>
    <s v="Ibrahim Khalil"/>
    <n v="353"/>
  </r>
  <r>
    <d v="2024-09-18T00:00:00"/>
    <n v="2025"/>
    <s v="2024-2025"/>
    <x v="1"/>
    <s v="Rosny Park"/>
    <s v="Tasmania"/>
    <x v="5"/>
    <n v="7018"/>
    <s v="Australia"/>
    <s v="Veer Malhotra"/>
    <x v="6"/>
    <s v="Lani To’o"/>
    <n v="759"/>
  </r>
  <r>
    <d v="2025-09-22T00:00:00"/>
    <n v="2026"/>
    <s v="2025-2026"/>
    <x v="1"/>
    <s v="Fyshwick"/>
    <s v="Australian Capital Territory"/>
    <x v="2"/>
    <n v="2609"/>
    <s v="Australia"/>
    <s v="Anika Villanueva"/>
    <x v="5"/>
    <s v="Marco Lombardi"/>
    <n v="230"/>
  </r>
  <r>
    <d v="2024-01-16T00:00:00"/>
    <n v="2024"/>
    <s v="2023-2024"/>
    <x v="0"/>
    <s v="Geraldton"/>
    <s v="Western Australia"/>
    <x v="0"/>
    <n v="6530"/>
    <s v="Australia"/>
    <s v="Isabella Ricci"/>
    <x v="9"/>
    <s v="Emmanuel Tutu"/>
    <n v="159"/>
  </r>
  <r>
    <d v="2024-07-26T00:00:00"/>
    <n v="2025"/>
    <s v="2024-2025"/>
    <x v="0"/>
    <s v="Warrnambool"/>
    <s v="Victoria"/>
    <x v="4"/>
    <n v="3280"/>
    <s v="Australia"/>
    <s v="Lucas Le"/>
    <x v="2"/>
    <s v="Zanele Mbeki"/>
    <n v="112"/>
  </r>
  <r>
    <d v="2025-05-31T00:00:00"/>
    <n v="2025"/>
    <s v="2024-2025"/>
    <x v="1"/>
    <s v="Narrabeen"/>
    <s v="New South Wales"/>
    <x v="1"/>
    <n v="2101"/>
    <s v="Australia"/>
    <s v="Clementine Walsh"/>
    <x v="4"/>
    <s v="Amara Okafor"/>
    <n v="304"/>
  </r>
  <r>
    <d v="2025-11-29T00:00:00"/>
    <n v="2026"/>
    <s v="2025-2026"/>
    <x v="1"/>
    <s v="Warrnambool"/>
    <s v="Victoria"/>
    <x v="4"/>
    <n v="3280"/>
    <s v="Australia"/>
    <s v="Lucas Le"/>
    <x v="1"/>
    <s v="Iluka Langton"/>
    <n v="489"/>
  </r>
  <r>
    <d v="2024-05-20T00:00:00"/>
    <n v="2024"/>
    <s v="2023-2024"/>
    <x v="1"/>
    <s v="Chadstone"/>
    <s v="Victoria"/>
    <x v="4"/>
    <n v="3148"/>
    <s v="Australia"/>
    <s v="Fatima Saleh"/>
    <x v="1"/>
    <s v="Iluka Langton"/>
    <n v="590"/>
  </r>
  <r>
    <d v="2024-10-14T00:00:00"/>
    <n v="2025"/>
    <s v="2024-2025"/>
    <x v="1"/>
    <s v="Hastings"/>
    <s v="Victoria"/>
    <x v="4"/>
    <n v="3915"/>
    <s v="Australia"/>
    <s v="Emre Yilmaz"/>
    <x v="1"/>
    <s v="Iluka Langton"/>
    <n v="591"/>
  </r>
  <r>
    <d v="2024-12-07T00:00:00"/>
    <n v="2025"/>
    <s v="2024-2025"/>
    <x v="1"/>
    <s v="Warrnambool"/>
    <s v="Victoria"/>
    <x v="4"/>
    <n v="3280"/>
    <s v="Australia"/>
    <s v="Lucas Le"/>
    <x v="0"/>
    <s v="Caterina Russo"/>
    <n v="303"/>
  </r>
  <r>
    <d v="2025-08-20T00:00:00"/>
    <n v="2026"/>
    <s v="2025-2026"/>
    <x v="1"/>
    <s v="Mornington"/>
    <s v="Victoria"/>
    <x v="4"/>
    <n v="3931"/>
    <s v="Australia"/>
    <s v="Emre Yilmaz"/>
    <x v="0"/>
    <s v="Caterina Russo"/>
    <n v="448"/>
  </r>
  <r>
    <d v="2025-03-02T00:00:00"/>
    <n v="2025"/>
    <s v="2024-2025"/>
    <x v="0"/>
    <s v="Claremont"/>
    <s v="Western Australia"/>
    <x v="0"/>
    <n v="6010"/>
    <s v="Australia"/>
    <s v="Dragan Novak"/>
    <x v="3"/>
    <s v="Ibrahim Khalil"/>
    <n v="306"/>
  </r>
  <r>
    <d v="2025-01-26T00:00:00"/>
    <n v="2025"/>
    <s v="2024-2025"/>
    <x v="0"/>
    <s v="Berri"/>
    <s v="South Australia"/>
    <x v="6"/>
    <n v="5343"/>
    <s v="Australia"/>
    <s v="Marcus Zheng"/>
    <x v="3"/>
    <s v="Ibrahim Khalil"/>
    <n v="376"/>
  </r>
  <r>
    <d v="2024-05-07T00:00:00"/>
    <n v="2024"/>
    <s v="2023-2024"/>
    <x v="0"/>
    <s v="Joondalup"/>
    <s v="Western Australia"/>
    <x v="0"/>
    <n v="6027"/>
    <s v="Australia"/>
    <s v="Dragan Novak"/>
    <x v="3"/>
    <s v="Ibrahim Khalil"/>
    <n v="181"/>
  </r>
  <r>
    <d v="2025-09-20T00:00:00"/>
    <n v="2026"/>
    <s v="2025-2026"/>
    <x v="0"/>
    <s v="Altona"/>
    <s v="Victoria"/>
    <x v="4"/>
    <n v="3018"/>
    <s v="Australia"/>
    <s v="Alistair Taylor"/>
    <x v="9"/>
    <s v="Emmanuel Tutu"/>
    <n v="431"/>
  </r>
  <r>
    <d v="2025-04-08T00:00:00"/>
    <n v="2025"/>
    <s v="2024-2025"/>
    <x v="0"/>
    <s v="Rydalmere"/>
    <s v="New South Wales"/>
    <x v="1"/>
    <n v="2116"/>
    <s v="Australia"/>
    <s v="Clementine Walsh"/>
    <x v="9"/>
    <s v="Emmanuel Tutu"/>
    <n v="392"/>
  </r>
  <r>
    <d v="2025-05-01T00:00:00"/>
    <n v="2025"/>
    <s v="2024-2025"/>
    <x v="0"/>
    <s v="Rydalmere"/>
    <s v="New South Wales"/>
    <x v="1"/>
    <n v="2116"/>
    <s v="Australia"/>
    <s v="Clementine Walsh"/>
    <x v="3"/>
    <s v="Ibrahim Khalil"/>
    <n v="362"/>
  </r>
  <r>
    <d v="2024-04-30T00:00:00"/>
    <n v="2024"/>
    <s v="2023-2024"/>
    <x v="0"/>
    <s v="Collingwood"/>
    <s v="Victoria"/>
    <x v="4"/>
    <n v="3066"/>
    <s v="Australia"/>
    <s v="Alistair Taylor"/>
    <x v="1"/>
    <s v="Iluka Langton"/>
    <n v="63"/>
  </r>
  <r>
    <d v="2024-07-15T00:00:00"/>
    <n v="2025"/>
    <s v="2024-2025"/>
    <x v="1"/>
    <s v="Underwood"/>
    <s v="Queensland"/>
    <x v="3"/>
    <n v="4119"/>
    <s v="Australia"/>
    <s v="Giannis Katsaros"/>
    <x v="2"/>
    <s v="Zanele Mbeki"/>
    <n v="532"/>
  </r>
  <r>
    <d v="2024-02-01T00:00:00"/>
    <n v="2024"/>
    <s v="2023-2024"/>
    <x v="0"/>
    <s v="Ringwood"/>
    <s v="Victoria"/>
    <x v="4"/>
    <n v="3134"/>
    <s v="Australia"/>
    <s v="Fatima Saleh"/>
    <x v="7"/>
    <s v="Selam Tesfaye"/>
    <n v="399"/>
  </r>
  <r>
    <d v="2024-05-25T00:00:00"/>
    <n v="2024"/>
    <s v="2023-2024"/>
    <x v="0"/>
    <s v="Chatswood"/>
    <s v="New South Wales"/>
    <x v="1"/>
    <n v="2067"/>
    <s v="Australia"/>
    <s v="Moana Tui"/>
    <x v="2"/>
    <s v="Zanele Mbeki"/>
    <n v="723"/>
  </r>
  <r>
    <d v="2024-03-02T00:00:00"/>
    <n v="2024"/>
    <s v="2023-2024"/>
    <x v="1"/>
    <s v="Castle Hill"/>
    <s v="New South Wales"/>
    <x v="1"/>
    <n v="2154"/>
    <s v="Australia"/>
    <s v="Clementine Walsh"/>
    <x v="2"/>
    <s v="Zanele Mbeki"/>
    <n v="428"/>
  </r>
  <r>
    <d v="2024-07-17T00:00:00"/>
    <n v="2025"/>
    <s v="2024-2025"/>
    <x v="0"/>
    <s v="Bussleton"/>
    <s v="Western Australia"/>
    <x v="0"/>
    <n v="6280"/>
    <s v="Australia"/>
    <s v="Phoebe Murphy"/>
    <x v="6"/>
    <s v="Lani To’o"/>
    <n v="268"/>
  </r>
  <r>
    <d v="2025-02-16T00:00:00"/>
    <n v="2025"/>
    <s v="2024-2025"/>
    <x v="0"/>
    <s v="Wodonga"/>
    <s v="Victoria"/>
    <x v="4"/>
    <n v="3690"/>
    <s v="Australia"/>
    <s v="Emre Yilmaz"/>
    <x v="7"/>
    <s v="Selam Tesfaye"/>
    <n v="111"/>
  </r>
  <r>
    <d v="2024-05-02T00:00:00"/>
    <n v="2024"/>
    <s v="2023-2024"/>
    <x v="1"/>
    <s v="Mackay"/>
    <s v="Queensland"/>
    <x v="3"/>
    <n v="4740"/>
    <s v="Australia"/>
    <s v="Harrison Quinn"/>
    <x v="2"/>
    <s v="Zanele Mbeki"/>
    <n v="32"/>
  </r>
  <r>
    <d v="2024-04-19T00:00:00"/>
    <n v="2024"/>
    <s v="2023-2024"/>
    <x v="1"/>
    <s v="Burleigh Waters"/>
    <s v="Queensland"/>
    <x v="3"/>
    <n v="4220"/>
    <s v="Australia"/>
    <s v="Kavindi Perera"/>
    <x v="7"/>
    <s v="Selam Tesfaye"/>
    <n v="182"/>
  </r>
  <r>
    <d v="2024-07-21T00:00:00"/>
    <n v="2025"/>
    <s v="2024-2025"/>
    <x v="0"/>
    <s v="Noosaville"/>
    <s v="Queensland"/>
    <x v="3"/>
    <n v="4566"/>
    <s v="Australia"/>
    <s v="Viliame Mata"/>
    <x v="2"/>
    <s v="Zanele Mbeki"/>
    <n v="218"/>
  </r>
  <r>
    <d v="2024-04-20T00:00:00"/>
    <n v="2024"/>
    <s v="2023-2024"/>
    <x v="0"/>
    <s v="Dural"/>
    <s v="New South Wales"/>
    <x v="1"/>
    <n v="2158"/>
    <s v="Australia"/>
    <s v="Clementine Walsh"/>
    <x v="3"/>
    <s v="Ibrahim Khalil"/>
    <n v="344"/>
  </r>
  <r>
    <d v="2024-05-06T00:00:00"/>
    <n v="2024"/>
    <s v="2023-2024"/>
    <x v="1"/>
    <s v="Noosaville"/>
    <s v="Queensland"/>
    <x v="3"/>
    <n v="4566"/>
    <s v="Australia"/>
    <s v="Viliame Mata"/>
    <x v="3"/>
    <s v="Ibrahim Khalil"/>
    <n v="77"/>
  </r>
  <r>
    <d v="2025-12-28T00:00:00"/>
    <n v="2026"/>
    <s v="2025-2026"/>
    <x v="1"/>
    <s v="Randwick"/>
    <s v="New South Wales"/>
    <x v="1"/>
    <n v="2031"/>
    <s v="Australia"/>
    <s v="Moana Tui"/>
    <x v="8"/>
    <s v="Anastasia Vlahos"/>
    <n v="66"/>
  </r>
  <r>
    <d v="2025-05-27T00:00:00"/>
    <n v="2025"/>
    <s v="2024-2025"/>
    <x v="1"/>
    <s v="Bathurst"/>
    <s v="New South Wales"/>
    <x v="1"/>
    <n v="2795"/>
    <s v="Australia"/>
    <s v="Jedda Kramer"/>
    <x v="5"/>
    <s v="Marco Lombardi"/>
    <n v="588"/>
  </r>
  <r>
    <d v="2024-01-24T00:00:00"/>
    <n v="2024"/>
    <s v="2023-2024"/>
    <x v="1"/>
    <s v="Sunbury"/>
    <s v="Victoria"/>
    <x v="4"/>
    <n v="3429"/>
    <s v="Australia"/>
    <s v="Lucas Le"/>
    <x v="7"/>
    <s v="Selam Tesfaye"/>
    <n v="665"/>
  </r>
  <r>
    <d v="2025-06-15T00:00:00"/>
    <n v="2025"/>
    <s v="2024-2025"/>
    <x v="0"/>
    <s v="Airlie Beach"/>
    <s v="Queensland"/>
    <x v="3"/>
    <n v="4802"/>
    <s v="Australia"/>
    <s v="Tiffany Tan"/>
    <x v="5"/>
    <s v="Marco Lombardi"/>
    <n v="581"/>
  </r>
  <r>
    <d v="2025-11-30T00:00:00"/>
    <n v="2026"/>
    <s v="2025-2026"/>
    <x v="1"/>
    <s v="Campbelltown"/>
    <s v="New South Wales"/>
    <x v="1"/>
    <n v="2560"/>
    <s v="Australia"/>
    <s v="Anika Villanueva"/>
    <x v="7"/>
    <s v="Selam Tesfaye"/>
    <n v="318"/>
  </r>
  <r>
    <d v="2025-05-09T00:00:00"/>
    <n v="2025"/>
    <s v="2024-2025"/>
    <x v="1"/>
    <s v="Wagga Wagga"/>
    <s v="New South Wales"/>
    <x v="1"/>
    <n v="2650"/>
    <s v="Australia"/>
    <s v="Jedda Kramer"/>
    <x v="6"/>
    <s v="Lani To’o"/>
    <n v="709"/>
  </r>
  <r>
    <d v="2024-10-31T00:00:00"/>
    <n v="2025"/>
    <s v="2024-2025"/>
    <x v="0"/>
    <s v="Mascot"/>
    <s v="New South Wales"/>
    <x v="1"/>
    <n v="2020"/>
    <s v="Australia"/>
    <s v="Moana Tui"/>
    <x v="9"/>
    <s v="Emmanuel Tutu"/>
    <n v="580"/>
  </r>
  <r>
    <d v="2025-07-03T00:00:00"/>
    <n v="2026"/>
    <s v="2025-2026"/>
    <x v="0"/>
    <s v="Ulladulla"/>
    <s v="New South Wales"/>
    <x v="1"/>
    <n v="2539"/>
    <s v="Australia"/>
    <s v="Anika Villanueva"/>
    <x v="6"/>
    <s v="Lani To’o"/>
    <n v="31"/>
  </r>
  <r>
    <d v="2025-07-24T00:00:00"/>
    <n v="2026"/>
    <s v="2025-2026"/>
    <x v="1"/>
    <s v="Ipswich"/>
    <s v="Queensland"/>
    <x v="3"/>
    <n v="4305"/>
    <s v="Australia"/>
    <s v="Kavindi Perera"/>
    <x v="3"/>
    <s v="Ibrahim Khalil"/>
    <n v="328"/>
  </r>
  <r>
    <d v="2025-08-23T00:00:00"/>
    <n v="2026"/>
    <s v="2025-2026"/>
    <x v="0"/>
    <s v="Airlie Beach"/>
    <s v="Queensland"/>
    <x v="3"/>
    <n v="4802"/>
    <s v="Australia"/>
    <s v="Tiffany Tan"/>
    <x v="3"/>
    <s v="Ibrahim Khalil"/>
    <n v="166"/>
  </r>
  <r>
    <d v="2024-08-06T00:00:00"/>
    <n v="2025"/>
    <s v="2024-2025"/>
    <x v="0"/>
    <s v="Airlie Beach"/>
    <s v="Queensland"/>
    <x v="3"/>
    <n v="4802"/>
    <s v="Australia"/>
    <s v="Tiffany Tan"/>
    <x v="2"/>
    <s v="Zanele Mbeki"/>
    <n v="140"/>
  </r>
  <r>
    <d v="2025-09-05T00:00:00"/>
    <n v="2026"/>
    <s v="2025-2026"/>
    <x v="1"/>
    <s v="Burnie"/>
    <s v="Tasmania"/>
    <x v="5"/>
    <n v="7320"/>
    <s v="Australia"/>
    <s v="Veer Malhotra"/>
    <x v="3"/>
    <s v="Ibrahim Khalil"/>
    <n v="783"/>
  </r>
  <r>
    <d v="2024-10-07T00:00:00"/>
    <n v="2025"/>
    <s v="2024-2025"/>
    <x v="1"/>
    <s v="Hastings"/>
    <s v="Victoria"/>
    <x v="4"/>
    <n v="3915"/>
    <s v="Australia"/>
    <s v="Emre Yilmaz"/>
    <x v="3"/>
    <s v="Ibrahim Khalil"/>
    <n v="162"/>
  </r>
  <r>
    <d v="2025-02-26T00:00:00"/>
    <n v="2025"/>
    <s v="2024-2025"/>
    <x v="1"/>
    <s v="Lidcombe"/>
    <s v="New South Wales"/>
    <x v="1"/>
    <n v="2141"/>
    <s v="Australia"/>
    <s v="Clementine Walsh"/>
    <x v="0"/>
    <s v="Caterina Russo"/>
    <n v="648"/>
  </r>
  <r>
    <d v="2024-03-23T00:00:00"/>
    <n v="2024"/>
    <s v="2023-2024"/>
    <x v="0"/>
    <s v="Bendigo"/>
    <s v="Victoria"/>
    <x v="4"/>
    <n v="3550"/>
    <s v="Australia"/>
    <s v="Lucas Le"/>
    <x v="3"/>
    <s v="Ibrahim Khalil"/>
    <n v="44"/>
  </r>
  <r>
    <d v="2025-11-19T00:00:00"/>
    <n v="2026"/>
    <s v="2025-2026"/>
    <x v="1"/>
    <s v="Hastings"/>
    <s v="Victoria"/>
    <x v="4"/>
    <n v="3915"/>
    <s v="Australia"/>
    <s v="Emre Yilmaz"/>
    <x v="5"/>
    <s v="Marco Lombardi"/>
    <n v="201"/>
  </r>
  <r>
    <d v="2025-07-07T00:00:00"/>
    <n v="2026"/>
    <s v="2025-2026"/>
    <x v="0"/>
    <s v="Frankston"/>
    <s v="Victoria"/>
    <x v="4"/>
    <n v="3199"/>
    <s v="Australia"/>
    <s v="Fatima Saleh"/>
    <x v="1"/>
    <s v="Iluka Langton"/>
    <n v="502"/>
  </r>
  <r>
    <d v="2025-02-06T00:00:00"/>
    <n v="2025"/>
    <s v="2024-2025"/>
    <x v="1"/>
    <s v="Mt Isa"/>
    <s v="Queensland"/>
    <x v="3"/>
    <n v="4825"/>
    <s v="Australia"/>
    <s v="Tiffany Tan"/>
    <x v="1"/>
    <s v="Iluka Langton"/>
    <n v="701"/>
  </r>
  <r>
    <d v="2025-02-09T00:00:00"/>
    <n v="2025"/>
    <s v="2024-2025"/>
    <x v="0"/>
    <s v="Mackay"/>
    <s v="Queensland"/>
    <x v="3"/>
    <n v="4740"/>
    <s v="Australia"/>
    <s v="Harrison Quinn"/>
    <x v="1"/>
    <s v="Iluka Langton"/>
    <n v="630"/>
  </r>
  <r>
    <d v="2025-01-13T00:00:00"/>
    <n v="2025"/>
    <s v="2024-2025"/>
    <x v="1"/>
    <s v="Campbelltown"/>
    <s v="New South Wales"/>
    <x v="1"/>
    <n v="2560"/>
    <s v="Australia"/>
    <s v="Anika Villanueva"/>
    <x v="4"/>
    <s v="Amara Okafor"/>
    <n v="241"/>
  </r>
  <r>
    <d v="2025-03-26T00:00:00"/>
    <n v="2025"/>
    <s v="2024-2025"/>
    <x v="1"/>
    <s v="Chadstone"/>
    <s v="Victoria"/>
    <x v="4"/>
    <n v="3148"/>
    <s v="Australia"/>
    <s v="Fatima Saleh"/>
    <x v="8"/>
    <s v="Anastasia Vlahos"/>
    <n v="312"/>
  </r>
  <r>
    <d v="2025-12-10T00:00:00"/>
    <n v="2026"/>
    <s v="2025-2026"/>
    <x v="0"/>
    <s v="Mascot"/>
    <s v="New South Wales"/>
    <x v="1"/>
    <n v="2020"/>
    <s v="Australia"/>
    <s v="Moana Tui"/>
    <x v="6"/>
    <s v="Lani To’o"/>
    <n v="440"/>
  </r>
  <r>
    <d v="2025-08-08T00:00:00"/>
    <n v="2026"/>
    <s v="2025-2026"/>
    <x v="0"/>
    <s v="Collingwood"/>
    <s v="Victoria"/>
    <x v="4"/>
    <n v="3066"/>
    <s v="Australia"/>
    <s v="Alistair Taylor"/>
    <x v="7"/>
    <s v="Selam Tesfaye"/>
    <n v="742"/>
  </r>
  <r>
    <d v="2024-12-31T00:00:00"/>
    <n v="2025"/>
    <s v="2024-2025"/>
    <x v="0"/>
    <s v="Penrith"/>
    <s v="New South Wales"/>
    <x v="1"/>
    <n v="2750"/>
    <s v="Australia"/>
    <s v="Jedda Kramer"/>
    <x v="7"/>
    <s v="Selam Tesfaye"/>
    <n v="563"/>
  </r>
  <r>
    <d v="2025-08-22T00:00:00"/>
    <n v="2026"/>
    <s v="2025-2026"/>
    <x v="0"/>
    <s v="North Lakes"/>
    <s v="Queensland"/>
    <x v="3"/>
    <n v="4509"/>
    <s v="Australia"/>
    <s v="Kavindi Perera"/>
    <x v="2"/>
    <s v="Zanele Mbeki"/>
    <n v="764"/>
  </r>
  <r>
    <d v="2024-01-18T00:00:00"/>
    <n v="2024"/>
    <s v="2023-2024"/>
    <x v="0"/>
    <s v="Claremont"/>
    <s v="Western Australia"/>
    <x v="0"/>
    <n v="6010"/>
    <s v="Australia"/>
    <s v="Dragan Novak"/>
    <x v="1"/>
    <s v="Iluka Langton"/>
    <n v="681"/>
  </r>
  <r>
    <d v="2024-02-26T00:00:00"/>
    <n v="2024"/>
    <s v="2023-2024"/>
    <x v="1"/>
    <s v="Campbelltown"/>
    <s v="New South Wales"/>
    <x v="1"/>
    <n v="2560"/>
    <s v="Australia"/>
    <s v="Anika Villanueva"/>
    <x v="8"/>
    <s v="Anastasia Vlahos"/>
    <n v="393"/>
  </r>
  <r>
    <d v="2025-03-15T00:00:00"/>
    <n v="2025"/>
    <s v="2024-2025"/>
    <x v="1"/>
    <s v="Campbelltown"/>
    <s v="New South Wales"/>
    <x v="1"/>
    <n v="2560"/>
    <s v="Australia"/>
    <s v="Anika Villanueva"/>
    <x v="1"/>
    <s v="Iluka Langton"/>
    <n v="487"/>
  </r>
  <r>
    <d v="2025-02-23T00:00:00"/>
    <n v="2025"/>
    <s v="2024-2025"/>
    <x v="0"/>
    <s v="Yeppoon"/>
    <s v="Queensland"/>
    <x v="3"/>
    <n v="4703"/>
    <s v="Australia"/>
    <s v="Harrison Quinn"/>
    <x v="4"/>
    <s v="Amara Okafor"/>
    <n v="666"/>
  </r>
  <r>
    <d v="2025-11-03T00:00:00"/>
    <n v="2026"/>
    <s v="2025-2026"/>
    <x v="0"/>
    <s v="Randwick"/>
    <s v="New South Wales"/>
    <x v="1"/>
    <n v="2031"/>
    <s v="Australia"/>
    <s v="Moana Tui"/>
    <x v="9"/>
    <s v="Emmanuel Tutu"/>
    <n v="479"/>
  </r>
  <r>
    <d v="2025-11-27T00:00:00"/>
    <n v="2026"/>
    <s v="2025-2026"/>
    <x v="0"/>
    <s v="Alice Springs"/>
    <s v="Northern Territory"/>
    <x v="7"/>
    <n v="870"/>
    <s v="Australia"/>
    <s v="Deepa Thapa"/>
    <x v="7"/>
    <s v="Selam Tesfaye"/>
    <n v="163"/>
  </r>
  <r>
    <d v="2024-10-19T00:00:00"/>
    <n v="2025"/>
    <s v="2024-2025"/>
    <x v="0"/>
    <s v="Mascot"/>
    <s v="New South Wales"/>
    <x v="1"/>
    <n v="2020"/>
    <s v="Australia"/>
    <s v="Moana Tui"/>
    <x v="9"/>
    <s v="Emmanuel Tutu"/>
    <n v="646"/>
  </r>
  <r>
    <d v="2025-04-09T00:00:00"/>
    <n v="2025"/>
    <s v="2024-2025"/>
    <x v="0"/>
    <s v="Lismore"/>
    <s v="New South Wales"/>
    <x v="1"/>
    <n v="2480"/>
    <s v="Australia"/>
    <s v="Waru Saunders"/>
    <x v="5"/>
    <s v="Marco Lombardi"/>
    <n v="470"/>
  </r>
  <r>
    <d v="2024-08-20T00:00:00"/>
    <n v="2025"/>
    <s v="2024-2025"/>
    <x v="0"/>
    <s v="Ringwood"/>
    <s v="Victoria"/>
    <x v="4"/>
    <n v="3134"/>
    <s v="Australia"/>
    <s v="Fatima Saleh"/>
    <x v="7"/>
    <s v="Selam Tesfaye"/>
    <n v="350"/>
  </r>
  <r>
    <d v="2025-10-20T00:00:00"/>
    <n v="2026"/>
    <s v="2025-2026"/>
    <x v="0"/>
    <s v="Artarmon"/>
    <s v="New South Wales"/>
    <x v="1"/>
    <n v="2064"/>
    <s v="Australia"/>
    <s v="Moana Tui"/>
    <x v="5"/>
    <s v="Marco Lombardi"/>
    <n v="78"/>
  </r>
  <r>
    <d v="2024-01-14T00:00:00"/>
    <n v="2024"/>
    <s v="2023-2024"/>
    <x v="1"/>
    <s v="Ballina"/>
    <s v="New South Wales"/>
    <x v="1"/>
    <n v="2478"/>
    <s v="Australia"/>
    <s v="Waru Saunders"/>
    <x v="6"/>
    <s v="Lani To’o"/>
    <n v="396"/>
  </r>
  <r>
    <d v="2025-06-23T00:00:00"/>
    <n v="2025"/>
    <s v="2024-2025"/>
    <x v="0"/>
    <s v="Indooroopilly"/>
    <s v="Queensland"/>
    <x v="3"/>
    <n v="4068"/>
    <s v="Australia"/>
    <s v="Giannis Katsaros"/>
    <x v="3"/>
    <s v="Ibrahim Khalil"/>
    <n v="513"/>
  </r>
  <r>
    <d v="2024-08-11T00:00:00"/>
    <n v="2025"/>
    <s v="2024-2025"/>
    <x v="1"/>
    <s v="Maroochydore"/>
    <s v="Queensland"/>
    <x v="3"/>
    <n v="4558"/>
    <s v="Australia"/>
    <s v="Viliame Mata"/>
    <x v="3"/>
    <s v="Ibrahim Khalil"/>
    <n v="540"/>
  </r>
  <r>
    <d v="2025-11-23T00:00:00"/>
    <n v="2026"/>
    <s v="2025-2026"/>
    <x v="1"/>
    <s v="Mt Isa"/>
    <s v="Queensland"/>
    <x v="3"/>
    <n v="4825"/>
    <s v="Australia"/>
    <s v="Tiffany Tan"/>
    <x v="3"/>
    <s v="Ibrahim Khalil"/>
    <n v="35"/>
  </r>
  <r>
    <d v="2025-12-06T00:00:00"/>
    <n v="2026"/>
    <s v="2025-2026"/>
    <x v="1"/>
    <s v="Ulladulla"/>
    <s v="New South Wales"/>
    <x v="1"/>
    <n v="2539"/>
    <s v="Australia"/>
    <s v="Anika Villanueva"/>
    <x v="0"/>
    <s v="Caterina Russo"/>
    <n v="620"/>
  </r>
  <r>
    <d v="2024-06-25T00:00:00"/>
    <n v="2024"/>
    <s v="2023-2024"/>
    <x v="0"/>
    <s v="Armidale"/>
    <s v="New South Wales"/>
    <x v="1"/>
    <n v="2350"/>
    <s v="Australia"/>
    <s v="Waru Saunders"/>
    <x v="3"/>
    <s v="Ibrahim Khalil"/>
    <n v="733"/>
  </r>
  <r>
    <d v="2025-09-18T00:00:00"/>
    <n v="2026"/>
    <s v="2025-2026"/>
    <x v="0"/>
    <s v="Darwin"/>
    <s v="Northern Territory"/>
    <x v="7"/>
    <n v="800"/>
    <s v="Australia"/>
    <s v="Deepa Thapa"/>
    <x v="9"/>
    <s v="Emmanuel Tutu"/>
    <n v="350"/>
  </r>
  <r>
    <d v="2025-09-13T00:00:00"/>
    <n v="2026"/>
    <s v="2025-2026"/>
    <x v="0"/>
    <s v="Harrisdale"/>
    <s v="Western Australia"/>
    <x v="0"/>
    <n v="6112"/>
    <s v="Australia"/>
    <s v="Phoebe Murphy"/>
    <x v="3"/>
    <s v="Ibrahim Khalil"/>
    <n v="283"/>
  </r>
  <r>
    <d v="2025-03-25T00:00:00"/>
    <n v="2025"/>
    <s v="2024-2025"/>
    <x v="0"/>
    <s v="Orange"/>
    <s v="New South Wales"/>
    <x v="1"/>
    <n v="2800"/>
    <s v="Australia"/>
    <s v="Jedda Kramer"/>
    <x v="2"/>
    <s v="Zanele Mbeki"/>
    <n v="392"/>
  </r>
  <r>
    <d v="2024-06-03T00:00:00"/>
    <n v="2024"/>
    <s v="2023-2024"/>
    <x v="0"/>
    <s v="Collingwood"/>
    <s v="Victoria"/>
    <x v="4"/>
    <n v="3066"/>
    <s v="Australia"/>
    <s v="Alistair Taylor"/>
    <x v="3"/>
    <s v="Ibrahim Khalil"/>
    <n v="247"/>
  </r>
  <r>
    <d v="2025-09-09T00:00:00"/>
    <n v="2026"/>
    <s v="2025-2026"/>
    <x v="0"/>
    <s v="Darwin"/>
    <s v="Northern Territory"/>
    <x v="7"/>
    <n v="800"/>
    <s v="Australia"/>
    <s v="Deepa Thapa"/>
    <x v="4"/>
    <s v="Amara Okafor"/>
    <n v="344"/>
  </r>
  <r>
    <d v="2025-07-01T00:00:00"/>
    <n v="2026"/>
    <s v="2025-2026"/>
    <x v="0"/>
    <s v="Darwin"/>
    <s v="Northern Territory"/>
    <x v="7"/>
    <n v="800"/>
    <s v="Australia"/>
    <s v="Deepa Thapa"/>
    <x v="5"/>
    <s v="Marco Lombardi"/>
    <n v="428"/>
  </r>
  <r>
    <d v="2024-06-15T00:00:00"/>
    <n v="2024"/>
    <s v="2023-2024"/>
    <x v="0"/>
    <s v="Bussleton"/>
    <s v="Western Australia"/>
    <x v="0"/>
    <n v="6280"/>
    <s v="Australia"/>
    <s v="Phoebe Murphy"/>
    <x v="6"/>
    <s v="Lani To’o"/>
    <n v="251"/>
  </r>
  <r>
    <d v="2024-12-18T00:00:00"/>
    <n v="2025"/>
    <s v="2024-2025"/>
    <x v="0"/>
    <s v="Shepparton"/>
    <s v="Victoria"/>
    <x v="4"/>
    <n v="3630"/>
    <s v="Australia"/>
    <s v="Emre Yilmaz"/>
    <x v="6"/>
    <s v="Lani To’o"/>
    <n v="549"/>
  </r>
  <r>
    <d v="2024-07-05T00:00:00"/>
    <n v="2025"/>
    <s v="2024-2025"/>
    <x v="1"/>
    <s v="Lithgow"/>
    <s v="New South Wales"/>
    <x v="1"/>
    <n v="2790"/>
    <s v="Australia"/>
    <s v="Jedda Kramer"/>
    <x v="9"/>
    <s v="Emmanuel Tutu"/>
    <n v="161"/>
  </r>
  <r>
    <d v="2025-06-11T00:00:00"/>
    <n v="2025"/>
    <s v="2024-2025"/>
    <x v="1"/>
    <s v="Narrabeen"/>
    <s v="New South Wales"/>
    <x v="1"/>
    <n v="2101"/>
    <s v="Australia"/>
    <s v="Clementine Walsh"/>
    <x v="8"/>
    <s v="Anastasia Vlahos"/>
    <n v="763"/>
  </r>
  <r>
    <d v="2025-01-06T00:00:00"/>
    <n v="2025"/>
    <s v="2024-2025"/>
    <x v="0"/>
    <s v="Altona"/>
    <s v="Victoria"/>
    <x v="4"/>
    <n v="3018"/>
    <s v="Australia"/>
    <s v="Alistair Taylor"/>
    <x v="5"/>
    <s v="Marco Lombardi"/>
    <n v="178"/>
  </r>
  <r>
    <d v="2025-04-20T00:00:00"/>
    <n v="2025"/>
    <s v="2024-2025"/>
    <x v="0"/>
    <s v="Shepparton"/>
    <s v="Victoria"/>
    <x v="4"/>
    <n v="3630"/>
    <s v="Australia"/>
    <s v="Emre Yilmaz"/>
    <x v="1"/>
    <s v="Iluka Langton"/>
    <n v="667"/>
  </r>
  <r>
    <d v="2024-10-26T00:00:00"/>
    <n v="2025"/>
    <s v="2024-2025"/>
    <x v="1"/>
    <s v="Balcatta"/>
    <s v="Western Australia"/>
    <x v="0"/>
    <n v="6021"/>
    <s v="Australia"/>
    <s v="Dragan Novak"/>
    <x v="6"/>
    <s v="Lani To’o"/>
    <n v="485"/>
  </r>
  <r>
    <d v="2025-01-20T00:00:00"/>
    <n v="2025"/>
    <s v="2024-2025"/>
    <x v="0"/>
    <s v="Noarlunga"/>
    <s v="South Australia"/>
    <x v="6"/>
    <n v="5168"/>
    <s v="Australia"/>
    <s v="Mustafa Ali"/>
    <x v="7"/>
    <s v="Selam Tesfaye"/>
    <n v="644"/>
  </r>
  <r>
    <d v="2025-01-22T00:00:00"/>
    <n v="2025"/>
    <s v="2024-2025"/>
    <x v="0"/>
    <s v="Dural"/>
    <s v="New South Wales"/>
    <x v="1"/>
    <n v="2158"/>
    <s v="Australia"/>
    <s v="Clementine Walsh"/>
    <x v="6"/>
    <s v="Lani To’o"/>
    <n v="110"/>
  </r>
  <r>
    <d v="2024-09-07T00:00:00"/>
    <n v="2025"/>
    <s v="2024-2025"/>
    <x v="1"/>
    <s v="Lithgow"/>
    <s v="New South Wales"/>
    <x v="1"/>
    <n v="2790"/>
    <s v="Australia"/>
    <s v="Jedda Kramer"/>
    <x v="1"/>
    <s v="Iluka Langton"/>
    <n v="447"/>
  </r>
  <r>
    <d v="2024-03-02T00:00:00"/>
    <n v="2024"/>
    <s v="2023-2024"/>
    <x v="1"/>
    <s v="Campbelltown"/>
    <s v="New South Wales"/>
    <x v="1"/>
    <n v="2560"/>
    <s v="Australia"/>
    <s v="Anika Villanueva"/>
    <x v="6"/>
    <s v="Lani To’o"/>
    <n v="732"/>
  </r>
  <r>
    <d v="2025-12-21T00:00:00"/>
    <n v="2026"/>
    <s v="2025-2026"/>
    <x v="0"/>
    <s v="Ringwood"/>
    <s v="Victoria"/>
    <x v="4"/>
    <n v="3134"/>
    <s v="Australia"/>
    <s v="Fatima Saleh"/>
    <x v="1"/>
    <s v="Iluka Langton"/>
    <n v="542"/>
  </r>
  <r>
    <d v="2024-08-20T00:00:00"/>
    <n v="2025"/>
    <s v="2024-2025"/>
    <x v="1"/>
    <s v="Lithgow"/>
    <s v="New South Wales"/>
    <x v="1"/>
    <n v="2790"/>
    <s v="Australia"/>
    <s v="Jedda Kramer"/>
    <x v="3"/>
    <s v="Ibrahim Khalil"/>
    <n v="319"/>
  </r>
  <r>
    <d v="2024-06-13T00:00:00"/>
    <n v="2024"/>
    <s v="2023-2024"/>
    <x v="1"/>
    <s v="Fyshwick"/>
    <s v="Australian Capital Territory"/>
    <x v="2"/>
    <n v="2609"/>
    <s v="Australia"/>
    <s v="Anika Villanueva"/>
    <x v="9"/>
    <s v="Emmanuel Tutu"/>
    <n v="406"/>
  </r>
  <r>
    <d v="2025-02-15T00:00:00"/>
    <n v="2025"/>
    <s v="2024-2025"/>
    <x v="0"/>
    <s v="Glenorchy"/>
    <s v="Tasmania"/>
    <x v="5"/>
    <n v="7010"/>
    <s v="Australia"/>
    <s v="Veer Malhotra"/>
    <x v="2"/>
    <s v="Zanele Mbeki"/>
    <n v="416"/>
  </r>
  <r>
    <d v="2024-05-17T00:00:00"/>
    <n v="2024"/>
    <s v="2023-2024"/>
    <x v="1"/>
    <s v="Lidcombe"/>
    <s v="New South Wales"/>
    <x v="1"/>
    <n v="2141"/>
    <s v="Australia"/>
    <s v="Clementine Walsh"/>
    <x v="3"/>
    <s v="Ibrahim Khalil"/>
    <n v="431"/>
  </r>
  <r>
    <d v="2025-07-23T00:00:00"/>
    <n v="2026"/>
    <s v="2025-2026"/>
    <x v="1"/>
    <s v="Underwood"/>
    <s v="Queensland"/>
    <x v="3"/>
    <n v="4119"/>
    <s v="Australia"/>
    <s v="Giannis Katsaros"/>
    <x v="8"/>
    <s v="Anastasia Vlahos"/>
    <n v="121"/>
  </r>
  <r>
    <d v="2025-09-07T00:00:00"/>
    <n v="2026"/>
    <s v="2025-2026"/>
    <x v="0"/>
    <s v="Orange"/>
    <s v="New South Wales"/>
    <x v="1"/>
    <n v="2800"/>
    <s v="Australia"/>
    <s v="Jedda Kramer"/>
    <x v="1"/>
    <s v="Iluka Langton"/>
    <n v="443"/>
  </r>
  <r>
    <d v="2024-01-13T00:00:00"/>
    <n v="2024"/>
    <s v="2023-2024"/>
    <x v="1"/>
    <s v="Mildura"/>
    <s v="Victoria"/>
    <x v="4"/>
    <n v="3500"/>
    <s v="Australia"/>
    <s v="Lucas Le"/>
    <x v="2"/>
    <s v="Zanele Mbeki"/>
    <n v="588"/>
  </r>
  <r>
    <d v="2024-04-02T00:00:00"/>
    <n v="2024"/>
    <s v="2023-2024"/>
    <x v="0"/>
    <s v="Harrisdale"/>
    <s v="Western Australia"/>
    <x v="0"/>
    <n v="6112"/>
    <s v="Australia"/>
    <s v="Phoebe Murphy"/>
    <x v="3"/>
    <s v="Ibrahim Khalil"/>
    <n v="167"/>
  </r>
  <r>
    <d v="2024-07-31T00:00:00"/>
    <n v="2025"/>
    <s v="2024-2025"/>
    <x v="0"/>
    <s v="Southport"/>
    <s v="Queensland"/>
    <x v="3"/>
    <n v="4215"/>
    <s v="Australia"/>
    <s v="Kavindi Perera"/>
    <x v="4"/>
    <s v="Amara Okafor"/>
    <n v="74"/>
  </r>
  <r>
    <d v="2025-05-03T00:00:00"/>
    <n v="2025"/>
    <s v="2024-2025"/>
    <x v="1"/>
    <s v="Hastings"/>
    <s v="Victoria"/>
    <x v="4"/>
    <n v="3915"/>
    <s v="Australia"/>
    <s v="Emre Yilmaz"/>
    <x v="2"/>
    <s v="Zanele Mbeki"/>
    <n v="780"/>
  </r>
  <r>
    <d v="2025-04-22T00:00:00"/>
    <n v="2025"/>
    <s v="2024-2025"/>
    <x v="0"/>
    <s v="Bussleton"/>
    <s v="Western Australia"/>
    <x v="0"/>
    <n v="6280"/>
    <s v="Australia"/>
    <s v="Phoebe Murphy"/>
    <x v="4"/>
    <s v="Amara Okafor"/>
    <n v="608"/>
  </r>
  <r>
    <d v="2025-10-03T00:00:00"/>
    <n v="2026"/>
    <s v="2025-2026"/>
    <x v="1"/>
    <s v="Mildura"/>
    <s v="Victoria"/>
    <x v="4"/>
    <n v="3500"/>
    <s v="Australia"/>
    <s v="Lucas Le"/>
    <x v="2"/>
    <s v="Zanele Mbeki"/>
    <n v="75"/>
  </r>
  <r>
    <d v="2024-02-28T00:00:00"/>
    <n v="2024"/>
    <s v="2023-2024"/>
    <x v="0"/>
    <s v="Ringwood"/>
    <s v="Victoria"/>
    <x v="4"/>
    <n v="3134"/>
    <s v="Australia"/>
    <s v="Fatima Saleh"/>
    <x v="9"/>
    <s v="Emmanuel Tutu"/>
    <n v="38"/>
  </r>
  <r>
    <d v="2025-01-05T00:00:00"/>
    <n v="2025"/>
    <s v="2024-2025"/>
    <x v="1"/>
    <s v="Cairns"/>
    <s v="Queensland"/>
    <x v="3"/>
    <n v="4870"/>
    <s v="Australia"/>
    <s v="Tiffany Tan"/>
    <x v="9"/>
    <s v="Emmanuel Tutu"/>
    <n v="49"/>
  </r>
  <r>
    <d v="2024-09-07T00:00:00"/>
    <n v="2025"/>
    <s v="2024-2025"/>
    <x v="0"/>
    <s v="Bendigo"/>
    <s v="Victoria"/>
    <x v="4"/>
    <n v="3550"/>
    <s v="Australia"/>
    <s v="Lucas Le"/>
    <x v="8"/>
    <s v="Anastasia Vlahos"/>
    <n v="168"/>
  </r>
  <r>
    <d v="2024-02-07T00:00:00"/>
    <n v="2024"/>
    <s v="2023-2024"/>
    <x v="0"/>
    <s v="Albany"/>
    <s v="Western Australia"/>
    <x v="0"/>
    <n v="6330"/>
    <s v="Australia"/>
    <s v="Phoebe Murphy"/>
    <x v="1"/>
    <s v="Iluka Langton"/>
    <n v="553"/>
  </r>
  <r>
    <d v="2024-03-15T00:00:00"/>
    <n v="2024"/>
    <s v="2023-2024"/>
    <x v="1"/>
    <s v="Maddington"/>
    <s v="Western Australia"/>
    <x v="0"/>
    <n v="6109"/>
    <s v="Australia"/>
    <s v="Phoebe Murphy"/>
    <x v="3"/>
    <s v="Ibrahim Khalil"/>
    <n v="405"/>
  </r>
  <r>
    <d v="2024-11-25T00:00:00"/>
    <n v="2025"/>
    <s v="2024-2025"/>
    <x v="1"/>
    <s v="Marion"/>
    <s v="South Australia"/>
    <x v="6"/>
    <n v="5043"/>
    <s v="Australia"/>
    <s v="Mustafa Ali"/>
    <x v="2"/>
    <s v="Zanele Mbeki"/>
    <n v="111"/>
  </r>
  <r>
    <d v="2024-10-16T00:00:00"/>
    <n v="2025"/>
    <s v="2024-2025"/>
    <x v="1"/>
    <s v="Chadstone"/>
    <s v="Victoria"/>
    <x v="4"/>
    <n v="3148"/>
    <s v="Australia"/>
    <s v="Fatima Saleh"/>
    <x v="4"/>
    <s v="Amara Okafor"/>
    <n v="482"/>
  </r>
  <r>
    <d v="2025-01-12T00:00:00"/>
    <n v="2025"/>
    <s v="2024-2025"/>
    <x v="1"/>
    <s v="Cairns"/>
    <s v="Queensland"/>
    <x v="3"/>
    <n v="4870"/>
    <s v="Australia"/>
    <s v="Tiffany Tan"/>
    <x v="4"/>
    <s v="Amara Okafor"/>
    <n v="748"/>
  </r>
  <r>
    <d v="2025-01-01T00:00:00"/>
    <n v="2025"/>
    <s v="2024-2025"/>
    <x v="1"/>
    <s v="Prospect"/>
    <s v="South Australia"/>
    <x v="6"/>
    <n v="5082"/>
    <s v="Australia"/>
    <s v="Mustafa Ali"/>
    <x v="2"/>
    <s v="Zanele Mbeki"/>
    <n v="223"/>
  </r>
  <r>
    <d v="2024-07-19T00:00:00"/>
    <n v="2025"/>
    <s v="2024-2025"/>
    <x v="0"/>
    <s v="Frankston"/>
    <s v="Victoria"/>
    <x v="4"/>
    <n v="3199"/>
    <s v="Australia"/>
    <s v="Fatima Saleh"/>
    <x v="8"/>
    <s v="Anastasia Vlahos"/>
    <n v="540"/>
  </r>
  <r>
    <d v="2024-02-06T00:00:00"/>
    <n v="2024"/>
    <s v="2023-2024"/>
    <x v="1"/>
    <s v="Mt Gambier"/>
    <s v="South Australia"/>
    <x v="6"/>
    <n v="5290"/>
    <s v="Australia"/>
    <s v="Marcus Zheng"/>
    <x v="1"/>
    <s v="Iluka Langton"/>
    <n v="594"/>
  </r>
  <r>
    <d v="2024-11-23T00:00:00"/>
    <n v="2025"/>
    <s v="2024-2025"/>
    <x v="0"/>
    <s v="Chadstone"/>
    <s v="Victoria"/>
    <x v="4"/>
    <n v="3148"/>
    <s v="Australia"/>
    <s v="Fatima Saleh"/>
    <x v="0"/>
    <s v="Caterina Russo"/>
    <n v="326"/>
  </r>
  <r>
    <d v="2025-08-07T00:00:00"/>
    <n v="2026"/>
    <s v="2025-2026"/>
    <x v="1"/>
    <s v="Wodonga"/>
    <s v="Victoria"/>
    <x v="4"/>
    <n v="3690"/>
    <s v="Australia"/>
    <s v="Emre Yilmaz"/>
    <x v="1"/>
    <s v="Iluka Langton"/>
    <n v="658"/>
  </r>
  <r>
    <d v="2025-10-01T00:00:00"/>
    <n v="2026"/>
    <s v="2025-2026"/>
    <x v="1"/>
    <s v="Joondalup"/>
    <s v="Western Australia"/>
    <x v="0"/>
    <n v="6027"/>
    <s v="Australia"/>
    <s v="Dragan Novak"/>
    <x v="3"/>
    <s v="Ibrahim Khalil"/>
    <n v="643"/>
  </r>
  <r>
    <d v="2025-12-16T00:00:00"/>
    <n v="2026"/>
    <s v="2025-2026"/>
    <x v="0"/>
    <s v="Gympie"/>
    <s v="Queensland"/>
    <x v="3"/>
    <n v="4570"/>
    <s v="Australia"/>
    <s v="Viliame Mata"/>
    <x v="2"/>
    <s v="Zanele Mbeki"/>
    <n v="367"/>
  </r>
  <r>
    <d v="2025-05-29T00:00:00"/>
    <n v="2025"/>
    <s v="2024-2025"/>
    <x v="1"/>
    <s v="Bathurst"/>
    <s v="New South Wales"/>
    <x v="1"/>
    <n v="2795"/>
    <s v="Australia"/>
    <s v="Jedda Kramer"/>
    <x v="7"/>
    <s v="Selam Tesfaye"/>
    <n v="543"/>
  </r>
  <r>
    <d v="2025-02-06T00:00:00"/>
    <n v="2025"/>
    <s v="2024-2025"/>
    <x v="0"/>
    <s v="Frankston"/>
    <s v="Victoria"/>
    <x v="4"/>
    <n v="3199"/>
    <s v="Australia"/>
    <s v="Fatima Saleh"/>
    <x v="4"/>
    <s v="Amara Okafor"/>
    <n v="295"/>
  </r>
  <r>
    <d v="2025-03-30T00:00:00"/>
    <n v="2025"/>
    <s v="2024-2025"/>
    <x v="1"/>
    <s v="Maddington"/>
    <s v="Western Australia"/>
    <x v="0"/>
    <n v="6109"/>
    <s v="Australia"/>
    <s v="Phoebe Murphy"/>
    <x v="7"/>
    <s v="Selam Tesfaye"/>
    <n v="455"/>
  </r>
  <r>
    <d v="2025-11-28T00:00:00"/>
    <n v="2026"/>
    <s v="2025-2026"/>
    <x v="1"/>
    <s v="Noosaville"/>
    <s v="Queensland"/>
    <x v="3"/>
    <n v="4566"/>
    <s v="Australia"/>
    <s v="Viliame Mata"/>
    <x v="4"/>
    <s v="Amara Okafor"/>
    <n v="202"/>
  </r>
  <r>
    <d v="2025-01-01T00:00:00"/>
    <n v="2025"/>
    <s v="2024-2025"/>
    <x v="1"/>
    <s v="Nunawading"/>
    <s v="Victoria"/>
    <x v="4"/>
    <n v="3131"/>
    <s v="Australia"/>
    <s v="Fatima Saleh"/>
    <x v="2"/>
    <s v="Zanele Mbeki"/>
    <n v="390"/>
  </r>
  <r>
    <d v="2024-01-19T00:00:00"/>
    <n v="2024"/>
    <s v="2023-2024"/>
    <x v="0"/>
    <s v="Ashfield"/>
    <s v="New South Wales"/>
    <x v="1"/>
    <n v="2131"/>
    <s v="Australia"/>
    <s v="Clementine Walsh"/>
    <x v="0"/>
    <s v="Caterina Russo"/>
    <n v="659"/>
  </r>
  <r>
    <d v="2025-11-04T00:00:00"/>
    <n v="2026"/>
    <s v="2025-2026"/>
    <x v="0"/>
    <s v="Randwick"/>
    <s v="New South Wales"/>
    <x v="1"/>
    <n v="2031"/>
    <s v="Australia"/>
    <s v="Moana Tui"/>
    <x v="1"/>
    <s v="Iluka Langton"/>
    <n v="284"/>
  </r>
  <r>
    <d v="2024-09-26T00:00:00"/>
    <n v="2025"/>
    <s v="2024-2025"/>
    <x v="0"/>
    <s v="Launceston"/>
    <s v="Tasmania"/>
    <x v="5"/>
    <n v="7250"/>
    <s v="Australia"/>
    <s v="Veer Malhotra"/>
    <x v="3"/>
    <s v="Ibrahim Khalil"/>
    <n v="757"/>
  </r>
  <r>
    <d v="2025-06-04T00:00:00"/>
    <n v="2025"/>
    <s v="2024-2025"/>
    <x v="1"/>
    <s v="Mt Isa"/>
    <s v="Queensland"/>
    <x v="3"/>
    <n v="4825"/>
    <s v="Australia"/>
    <s v="Tiffany Tan"/>
    <x v="2"/>
    <s v="Zanele Mbeki"/>
    <n v="756"/>
  </r>
  <r>
    <d v="2025-08-24T00:00:00"/>
    <n v="2026"/>
    <s v="2025-2026"/>
    <x v="0"/>
    <s v="Mindarie"/>
    <s v="Western Australia"/>
    <x v="0"/>
    <n v="6030"/>
    <s v="Australia"/>
    <s v="Dragan Novak"/>
    <x v="2"/>
    <s v="Zanele Mbeki"/>
    <n v="147"/>
  </r>
  <r>
    <d v="2024-10-22T00:00:00"/>
    <n v="2025"/>
    <s v="2024-2025"/>
    <x v="1"/>
    <s v="Glenorchy"/>
    <s v="Tasmania"/>
    <x v="5"/>
    <n v="7010"/>
    <s v="Australia"/>
    <s v="Veer Malhotra"/>
    <x v="4"/>
    <s v="Amara Okafor"/>
    <n v="676"/>
  </r>
  <r>
    <d v="2025-12-16T00:00:00"/>
    <n v="2026"/>
    <s v="2025-2026"/>
    <x v="1"/>
    <s v="Mt Gambier"/>
    <s v="South Australia"/>
    <x v="6"/>
    <n v="5290"/>
    <s v="Australia"/>
    <s v="Marcus Zheng"/>
    <x v="6"/>
    <s v="Lani To’o"/>
    <n v="729"/>
  </r>
  <r>
    <d v="2025-03-27T00:00:00"/>
    <n v="2025"/>
    <s v="2024-2025"/>
    <x v="0"/>
    <s v="Cranbourne"/>
    <s v="Victoria"/>
    <x v="4"/>
    <n v="3977"/>
    <s v="Australia"/>
    <s v="Emre Yilmaz"/>
    <x v="9"/>
    <s v="Emmanuel Tutu"/>
    <n v="197"/>
  </r>
  <r>
    <d v="2025-11-17T00:00:00"/>
    <n v="2026"/>
    <s v="2025-2026"/>
    <x v="1"/>
    <s v="Gympie"/>
    <s v="Queensland"/>
    <x v="3"/>
    <n v="4570"/>
    <s v="Australia"/>
    <s v="Viliame Mata"/>
    <x v="5"/>
    <s v="Marco Lombardi"/>
    <n v="545"/>
  </r>
  <r>
    <d v="2025-12-05T00:00:00"/>
    <n v="2026"/>
    <s v="2025-2026"/>
    <x v="1"/>
    <s v="Marion"/>
    <s v="South Australia"/>
    <x v="6"/>
    <n v="5043"/>
    <s v="Australia"/>
    <s v="Mustafa Ali"/>
    <x v="4"/>
    <s v="Amara Okafor"/>
    <n v="351"/>
  </r>
  <r>
    <d v="2025-05-02T00:00:00"/>
    <n v="2025"/>
    <s v="2024-2025"/>
    <x v="1"/>
    <s v="Campbelltown"/>
    <s v="New South Wales"/>
    <x v="1"/>
    <n v="2560"/>
    <s v="Australia"/>
    <s v="Anika Villanueva"/>
    <x v="9"/>
    <s v="Emmanuel Tutu"/>
    <n v="672"/>
  </r>
  <r>
    <d v="2024-07-21T00:00:00"/>
    <n v="2025"/>
    <s v="2024-2025"/>
    <x v="0"/>
    <s v="Toombul"/>
    <s v="Queensland"/>
    <x v="3"/>
    <n v="4012"/>
    <s v="Australia"/>
    <s v="Giannis Katsaros"/>
    <x v="2"/>
    <s v="Zanele Mbeki"/>
    <n v="564"/>
  </r>
  <r>
    <d v="2024-10-23T00:00:00"/>
    <n v="2025"/>
    <s v="2024-2025"/>
    <x v="0"/>
    <s v="Launceston"/>
    <s v="Tasmania"/>
    <x v="5"/>
    <n v="7250"/>
    <s v="Australia"/>
    <s v="Veer Malhotra"/>
    <x v="4"/>
    <s v="Amara Okafor"/>
    <n v="485"/>
  </r>
  <r>
    <d v="2024-12-20T00:00:00"/>
    <n v="2025"/>
    <s v="2024-2025"/>
    <x v="0"/>
    <s v="Claremont"/>
    <s v="Western Australia"/>
    <x v="0"/>
    <n v="6010"/>
    <s v="Australia"/>
    <s v="Dragan Novak"/>
    <x v="7"/>
    <s v="Selam Tesfaye"/>
    <n v="606"/>
  </r>
  <r>
    <d v="2024-09-30T00:00:00"/>
    <n v="2025"/>
    <s v="2024-2025"/>
    <x v="0"/>
    <s v="Ballarat"/>
    <s v="Victoria"/>
    <x v="4"/>
    <n v="3353"/>
    <s v="Australia"/>
    <s v="Lucas Le"/>
    <x v="8"/>
    <s v="Anastasia Vlahos"/>
    <n v="518"/>
  </r>
  <r>
    <d v="2024-03-09T00:00:00"/>
    <n v="2024"/>
    <s v="2023-2024"/>
    <x v="0"/>
    <s v="Cranbourne"/>
    <s v="Victoria"/>
    <x v="4"/>
    <n v="3977"/>
    <s v="Australia"/>
    <s v="Emre Yilmaz"/>
    <x v="7"/>
    <s v="Selam Tesfaye"/>
    <n v="230"/>
  </r>
  <r>
    <d v="2024-05-14T00:00:00"/>
    <n v="2024"/>
    <s v="2023-2024"/>
    <x v="1"/>
    <s v="Harrisdale"/>
    <s v="Western Australia"/>
    <x v="0"/>
    <n v="6112"/>
    <s v="Australia"/>
    <s v="Phoebe Murphy"/>
    <x v="7"/>
    <s v="Selam Tesfaye"/>
    <n v="767"/>
  </r>
  <r>
    <d v="2025-07-31T00:00:00"/>
    <n v="2026"/>
    <s v="2025-2026"/>
    <x v="1"/>
    <s v="Burleigh Waters"/>
    <s v="Queensland"/>
    <x v="3"/>
    <n v="4220"/>
    <s v="Australia"/>
    <s v="Kavindi Perera"/>
    <x v="3"/>
    <s v="Ibrahim Khalil"/>
    <n v="306"/>
  </r>
  <r>
    <d v="2024-07-02T00:00:00"/>
    <n v="2025"/>
    <s v="2024-2025"/>
    <x v="1"/>
    <s v="Lithgow"/>
    <s v="New South Wales"/>
    <x v="1"/>
    <n v="2790"/>
    <s v="Australia"/>
    <s v="Jedda Kramer"/>
    <x v="3"/>
    <s v="Ibrahim Khalil"/>
    <n v="68"/>
  </r>
  <r>
    <d v="2024-11-18T00:00:00"/>
    <n v="2025"/>
    <s v="2024-2025"/>
    <x v="0"/>
    <s v="Maroochydore"/>
    <s v="Queensland"/>
    <x v="3"/>
    <n v="4558"/>
    <s v="Australia"/>
    <s v="Viliame Mata"/>
    <x v="3"/>
    <s v="Ibrahim Khalil"/>
    <n v="655"/>
  </r>
  <r>
    <d v="2025-07-14T00:00:00"/>
    <n v="2026"/>
    <s v="2025-2026"/>
    <x v="1"/>
    <s v="Randwick"/>
    <s v="New South Wales"/>
    <x v="1"/>
    <n v="2031"/>
    <s v="Australia"/>
    <s v="Moana Tui"/>
    <x v="1"/>
    <s v="Iluka Langton"/>
    <n v="303"/>
  </r>
  <r>
    <d v="2024-10-19T00:00:00"/>
    <n v="2025"/>
    <s v="2024-2025"/>
    <x v="1"/>
    <s v="Inglewood"/>
    <s v="Western Australia"/>
    <x v="0"/>
    <n v="6052"/>
    <s v="Australia"/>
    <s v="Dragan Novak"/>
    <x v="0"/>
    <s v="Caterina Russo"/>
    <n v="616"/>
  </r>
  <r>
    <d v="2024-03-09T00:00:00"/>
    <n v="2024"/>
    <s v="2023-2024"/>
    <x v="0"/>
    <s v="Albany"/>
    <s v="Western Australia"/>
    <x v="0"/>
    <n v="6330"/>
    <s v="Australia"/>
    <s v="Phoebe Murphy"/>
    <x v="3"/>
    <s v="Ibrahim Khalil"/>
    <n v="156"/>
  </r>
  <r>
    <d v="2024-01-24T00:00:00"/>
    <n v="2024"/>
    <s v="2023-2024"/>
    <x v="1"/>
    <s v="Horsham"/>
    <s v="Victoria"/>
    <x v="4"/>
    <n v="3400"/>
    <s v="Australia"/>
    <s v="Lucas Le"/>
    <x v="3"/>
    <s v="Ibrahim Khalil"/>
    <n v="212"/>
  </r>
  <r>
    <d v="2025-02-19T00:00:00"/>
    <n v="2025"/>
    <s v="2024-2025"/>
    <x v="1"/>
    <s v="Sunbury"/>
    <s v="Victoria"/>
    <x v="4"/>
    <n v="3429"/>
    <s v="Australia"/>
    <s v="Lucas Le"/>
    <x v="5"/>
    <s v="Marco Lombardi"/>
    <n v="748"/>
  </r>
  <r>
    <d v="2024-09-21T00:00:00"/>
    <n v="2025"/>
    <s v="2024-2025"/>
    <x v="0"/>
    <s v="Burnie"/>
    <s v="Tasmania"/>
    <x v="5"/>
    <n v="7320"/>
    <s v="Australia"/>
    <s v="Veer Malhotra"/>
    <x v="2"/>
    <s v="Zanele Mbeki"/>
    <n v="602"/>
  </r>
  <r>
    <d v="2025-04-19T00:00:00"/>
    <n v="2025"/>
    <s v="2024-2025"/>
    <x v="1"/>
    <s v="Werribee"/>
    <s v="Victoria"/>
    <x v="4"/>
    <n v="3030"/>
    <s v="Australia"/>
    <s v="Alistair Taylor"/>
    <x v="6"/>
    <s v="Lani To’o"/>
    <n v="535"/>
  </r>
  <r>
    <d v="2024-10-01T00:00:00"/>
    <n v="2025"/>
    <s v="2024-2025"/>
    <x v="1"/>
    <s v="Fyshwick"/>
    <s v="Australian Capital Territory"/>
    <x v="2"/>
    <n v="2609"/>
    <s v="Australia"/>
    <s v="Anika Villanueva"/>
    <x v="2"/>
    <s v="Zanele Mbeki"/>
    <n v="273"/>
  </r>
  <r>
    <d v="2024-04-13T00:00:00"/>
    <n v="2024"/>
    <s v="2023-2024"/>
    <x v="0"/>
    <s v="Caloundra"/>
    <s v="Queensland"/>
    <x v="3"/>
    <n v="4551"/>
    <s v="Australia"/>
    <s v="Viliame Mata"/>
    <x v="1"/>
    <s v="Iluka Langton"/>
    <n v="658"/>
  </r>
  <r>
    <d v="2025-09-22T00:00:00"/>
    <n v="2026"/>
    <s v="2025-2026"/>
    <x v="0"/>
    <s v="Prospect"/>
    <s v="South Australia"/>
    <x v="6"/>
    <n v="5082"/>
    <s v="Australia"/>
    <s v="Mustafa Ali"/>
    <x v="0"/>
    <s v="Caterina Russo"/>
    <n v="190"/>
  </r>
  <r>
    <d v="2025-03-12T00:00:00"/>
    <n v="2025"/>
    <s v="2024-2025"/>
    <x v="0"/>
    <s v="Mascot"/>
    <s v="New South Wales"/>
    <x v="1"/>
    <n v="2020"/>
    <s v="Australia"/>
    <s v="Moana Tui"/>
    <x v="4"/>
    <s v="Amara Okafor"/>
    <n v="71"/>
  </r>
  <r>
    <d v="2024-06-30T00:00:00"/>
    <n v="2024"/>
    <s v="2023-2024"/>
    <x v="1"/>
    <s v="Seaford"/>
    <s v="South Australia"/>
    <x v="6"/>
    <n v="5169"/>
    <s v="Australia"/>
    <s v="Mustafa Ali"/>
    <x v="9"/>
    <s v="Emmanuel Tutu"/>
    <n v="65"/>
  </r>
  <r>
    <d v="2025-01-11T00:00:00"/>
    <n v="2025"/>
    <s v="2024-2025"/>
    <x v="0"/>
    <s v="Frankston"/>
    <s v="Victoria"/>
    <x v="4"/>
    <n v="3199"/>
    <s v="Australia"/>
    <s v="Fatima Saleh"/>
    <x v="3"/>
    <s v="Ibrahim Khalil"/>
    <n v="607"/>
  </r>
  <r>
    <d v="2024-05-17T00:00:00"/>
    <n v="2024"/>
    <s v="2023-2024"/>
    <x v="1"/>
    <s v="Lidcombe"/>
    <s v="New South Wales"/>
    <x v="1"/>
    <n v="2141"/>
    <s v="Australia"/>
    <s v="Clementine Walsh"/>
    <x v="9"/>
    <s v="Emmanuel Tutu"/>
    <n v="757"/>
  </r>
  <r>
    <d v="2025-03-30T00:00:00"/>
    <n v="2025"/>
    <s v="2024-2025"/>
    <x v="0"/>
    <s v="Artarmon"/>
    <s v="New South Wales"/>
    <x v="1"/>
    <n v="2064"/>
    <s v="Australia"/>
    <s v="Moana Tui"/>
    <x v="9"/>
    <s v="Emmanuel Tutu"/>
    <n v="284"/>
  </r>
  <r>
    <d v="2025-04-18T00:00:00"/>
    <n v="2025"/>
    <s v="2024-2025"/>
    <x v="1"/>
    <s v="Burleigh Waters"/>
    <s v="Queensland"/>
    <x v="3"/>
    <n v="4220"/>
    <s v="Australia"/>
    <s v="Kavindi Perera"/>
    <x v="3"/>
    <s v="Ibrahim Khalil"/>
    <n v="727"/>
  </r>
  <r>
    <d v="2024-01-08T00:00:00"/>
    <n v="2024"/>
    <s v="2023-2024"/>
    <x v="0"/>
    <s v="Randwick"/>
    <s v="New South Wales"/>
    <x v="1"/>
    <n v="2031"/>
    <s v="Australia"/>
    <s v="Moana Tui"/>
    <x v="9"/>
    <s v="Emmanuel Tutu"/>
    <n v="555"/>
  </r>
  <r>
    <d v="2025-06-15T00:00:00"/>
    <n v="2025"/>
    <s v="2024-2025"/>
    <x v="1"/>
    <s v="Bendigo"/>
    <s v="Victoria"/>
    <x v="4"/>
    <n v="3550"/>
    <s v="Australia"/>
    <s v="Lucas Le"/>
    <x v="4"/>
    <s v="Amara Okafor"/>
    <n v="416"/>
  </r>
  <r>
    <d v="2025-01-13T00:00:00"/>
    <n v="2025"/>
    <s v="2024-2025"/>
    <x v="0"/>
    <s v="Ashfield"/>
    <s v="New South Wales"/>
    <x v="1"/>
    <n v="2131"/>
    <s v="Australia"/>
    <s v="Clementine Walsh"/>
    <x v="6"/>
    <s v="Lani To’o"/>
    <n v="573"/>
  </r>
  <r>
    <d v="2025-01-13T00:00:00"/>
    <n v="2025"/>
    <s v="2024-2025"/>
    <x v="0"/>
    <s v="Claremont"/>
    <s v="Western Australia"/>
    <x v="0"/>
    <n v="6010"/>
    <s v="Australia"/>
    <s v="Dragan Novak"/>
    <x v="5"/>
    <s v="Marco Lombardi"/>
    <n v="233"/>
  </r>
  <r>
    <d v="2024-06-10T00:00:00"/>
    <n v="2024"/>
    <s v="2023-2024"/>
    <x v="0"/>
    <s v="Chadstone"/>
    <s v="Victoria"/>
    <x v="4"/>
    <n v="3148"/>
    <s v="Australia"/>
    <s v="Fatima Saleh"/>
    <x v="1"/>
    <s v="Iluka Langton"/>
    <n v="736"/>
  </r>
  <r>
    <d v="2024-09-14T00:00:00"/>
    <n v="2025"/>
    <s v="2024-2025"/>
    <x v="0"/>
    <s v="Mascot"/>
    <s v="New South Wales"/>
    <x v="1"/>
    <n v="2020"/>
    <s v="Australia"/>
    <s v="Moana Tui"/>
    <x v="1"/>
    <s v="Iluka Langton"/>
    <n v="131"/>
  </r>
  <r>
    <d v="2024-05-29T00:00:00"/>
    <n v="2024"/>
    <s v="2023-2024"/>
    <x v="0"/>
    <s v="Airlie Beach"/>
    <s v="Queensland"/>
    <x v="3"/>
    <n v="4802"/>
    <s v="Australia"/>
    <s v="Tiffany Tan"/>
    <x v="7"/>
    <s v="Selam Tesfaye"/>
    <n v="580"/>
  </r>
  <r>
    <d v="2025-05-15T00:00:00"/>
    <n v="2025"/>
    <s v="2024-2025"/>
    <x v="0"/>
    <s v="Belconnen"/>
    <s v="Australian Capital Territory"/>
    <x v="2"/>
    <n v="2617"/>
    <s v="Australia"/>
    <s v="Anika Villanueva"/>
    <x v="8"/>
    <s v="Anastasia Vlahos"/>
    <n v="637"/>
  </r>
  <r>
    <d v="2025-12-10T00:00:00"/>
    <n v="2026"/>
    <s v="2025-2026"/>
    <x v="0"/>
    <s v="Werribee"/>
    <s v="Victoria"/>
    <x v="4"/>
    <n v="3030"/>
    <s v="Australia"/>
    <s v="Alistair Taylor"/>
    <x v="9"/>
    <s v="Emmanuel Tutu"/>
    <n v="431"/>
  </r>
  <r>
    <d v="2025-11-05T00:00:00"/>
    <n v="2026"/>
    <s v="2025-2026"/>
    <x v="0"/>
    <s v="Rydalmere"/>
    <s v="New South Wales"/>
    <x v="1"/>
    <n v="2116"/>
    <s v="Australia"/>
    <s v="Clementine Walsh"/>
    <x v="7"/>
    <s v="Selam Tesfaye"/>
    <n v="375"/>
  </r>
  <r>
    <d v="2025-05-25T00:00:00"/>
    <n v="2025"/>
    <s v="2024-2025"/>
    <x v="1"/>
    <s v="Mt Isa"/>
    <s v="Queensland"/>
    <x v="3"/>
    <n v="4825"/>
    <s v="Australia"/>
    <s v="Tiffany Tan"/>
    <x v="3"/>
    <s v="Ibrahim Khalil"/>
    <n v="344"/>
  </r>
  <r>
    <d v="2025-05-12T00:00:00"/>
    <n v="2025"/>
    <s v="2024-2025"/>
    <x v="0"/>
    <s v="Mascot"/>
    <s v="New South Wales"/>
    <x v="1"/>
    <n v="2020"/>
    <s v="Australia"/>
    <s v="Moana Tui"/>
    <x v="9"/>
    <s v="Emmanuel Tutu"/>
    <n v="751"/>
  </r>
  <r>
    <d v="2024-09-21T00:00:00"/>
    <n v="2025"/>
    <s v="2024-2025"/>
    <x v="0"/>
    <s v="Berri"/>
    <s v="South Australia"/>
    <x v="6"/>
    <n v="5343"/>
    <s v="Australia"/>
    <s v="Marcus Zheng"/>
    <x v="6"/>
    <s v="Lani To’o"/>
    <n v="504"/>
  </r>
  <r>
    <d v="2024-07-04T00:00:00"/>
    <n v="2025"/>
    <s v="2024-2025"/>
    <x v="1"/>
    <s v="Glenorchy"/>
    <s v="Tasmania"/>
    <x v="5"/>
    <n v="7010"/>
    <s v="Australia"/>
    <s v="Veer Malhotra"/>
    <x v="3"/>
    <s v="Ibrahim Khalil"/>
    <n v="115"/>
  </r>
  <r>
    <d v="2024-06-16T00:00:00"/>
    <n v="2024"/>
    <s v="2023-2024"/>
    <x v="1"/>
    <s v="Thornleigh"/>
    <s v="New South Wales"/>
    <x v="1"/>
    <n v="2120"/>
    <s v="Australia"/>
    <s v="Clementine Walsh"/>
    <x v="9"/>
    <s v="Emmanuel Tutu"/>
    <n v="619"/>
  </r>
  <r>
    <d v="2025-05-17T00:00:00"/>
    <n v="2025"/>
    <s v="2024-2025"/>
    <x v="0"/>
    <s v="Ballarat"/>
    <s v="Victoria"/>
    <x v="4"/>
    <n v="3353"/>
    <s v="Australia"/>
    <s v="Lucas Le"/>
    <x v="1"/>
    <s v="Iluka Langton"/>
    <n v="165"/>
  </r>
  <r>
    <d v="2025-11-22T00:00:00"/>
    <n v="2026"/>
    <s v="2025-2026"/>
    <x v="1"/>
    <s v="Seaford"/>
    <s v="South Australia"/>
    <x v="6"/>
    <n v="5169"/>
    <s v="Australia"/>
    <s v="Mustafa Ali"/>
    <x v="0"/>
    <s v="Caterina Russo"/>
    <n v="760"/>
  </r>
  <r>
    <d v="2024-11-22T00:00:00"/>
    <n v="2025"/>
    <s v="2024-2025"/>
    <x v="0"/>
    <s v="Atherton"/>
    <s v="Queensland"/>
    <x v="3"/>
    <n v="4883"/>
    <s v="Australia"/>
    <s v="Tiffany Tan"/>
    <x v="1"/>
    <s v="Iluka Langton"/>
    <n v="649"/>
  </r>
  <r>
    <d v="2024-03-30T00:00:00"/>
    <n v="2024"/>
    <s v="2023-2024"/>
    <x v="0"/>
    <s v="Geraldton"/>
    <s v="Western Australia"/>
    <x v="0"/>
    <n v="6530"/>
    <s v="Australia"/>
    <s v="Isabella Ricci"/>
    <x v="1"/>
    <s v="Iluka Langton"/>
    <n v="102"/>
  </r>
  <r>
    <d v="2024-08-08T00:00:00"/>
    <n v="2025"/>
    <s v="2024-2025"/>
    <x v="0"/>
    <s v="Maroochydore"/>
    <s v="Queensland"/>
    <x v="3"/>
    <n v="4558"/>
    <s v="Australia"/>
    <s v="Viliame Mata"/>
    <x v="1"/>
    <s v="Iluka Langton"/>
    <n v="369"/>
  </r>
  <r>
    <d v="2024-11-12T00:00:00"/>
    <n v="2025"/>
    <s v="2024-2025"/>
    <x v="0"/>
    <s v="Alice Springs"/>
    <s v="Northern Territory"/>
    <x v="7"/>
    <n v="870"/>
    <s v="Australia"/>
    <s v="Deepa Thapa"/>
    <x v="1"/>
    <s v="Iluka Langton"/>
    <n v="593"/>
  </r>
  <r>
    <d v="2025-12-25T00:00:00"/>
    <n v="2026"/>
    <s v="2025-2026"/>
    <x v="1"/>
    <s v="Mackay"/>
    <s v="Queensland"/>
    <x v="3"/>
    <n v="4740"/>
    <s v="Australia"/>
    <s v="Harrison Quinn"/>
    <x v="0"/>
    <s v="Caterina Russo"/>
    <n v="485"/>
  </r>
  <r>
    <d v="2025-05-06T00:00:00"/>
    <n v="2025"/>
    <s v="2024-2025"/>
    <x v="0"/>
    <s v="Woodville"/>
    <s v="South Australia"/>
    <x v="6"/>
    <n v="5011"/>
    <s v="Australia"/>
    <s v="Mustafa Ali"/>
    <x v="3"/>
    <s v="Ibrahim Khalil"/>
    <n v="382"/>
  </r>
  <r>
    <d v="2025-01-22T00:00:00"/>
    <n v="2025"/>
    <s v="2024-2025"/>
    <x v="0"/>
    <s v="Noosaville"/>
    <s v="Queensland"/>
    <x v="3"/>
    <n v="4566"/>
    <s v="Australia"/>
    <s v="Viliame Mata"/>
    <x v="3"/>
    <s v="Ibrahim Khalil"/>
    <n v="66"/>
  </r>
  <r>
    <d v="2025-01-01T00:00:00"/>
    <n v="2025"/>
    <s v="2024-2025"/>
    <x v="0"/>
    <s v="Belconnen"/>
    <s v="Australian Capital Territory"/>
    <x v="2"/>
    <n v="2617"/>
    <s v="Australia"/>
    <s v="Anika Villanueva"/>
    <x v="2"/>
    <s v="Zanele Mbeki"/>
    <n v="578"/>
  </r>
  <r>
    <d v="2025-05-24T00:00:00"/>
    <n v="2025"/>
    <s v="2024-2025"/>
    <x v="1"/>
    <s v="Epping"/>
    <s v="Victoria"/>
    <x v="4"/>
    <n v="3076"/>
    <s v="Australia"/>
    <s v="Alistair Taylor"/>
    <x v="3"/>
    <s v="Ibrahim Khalil"/>
    <n v="511"/>
  </r>
  <r>
    <d v="2024-03-22T00:00:00"/>
    <n v="2024"/>
    <s v="2023-2024"/>
    <x v="1"/>
    <s v="Nowra"/>
    <s v="New South Wales"/>
    <x v="1"/>
    <n v="2541"/>
    <s v="Australia"/>
    <s v="Anika Villanueva"/>
    <x v="1"/>
    <s v="Iluka Langton"/>
    <n v="155"/>
  </r>
  <r>
    <d v="2025-11-30T00:00:00"/>
    <n v="2026"/>
    <s v="2025-2026"/>
    <x v="0"/>
    <s v="Epsom"/>
    <s v="Victoria"/>
    <x v="4"/>
    <n v="3551"/>
    <s v="Australia"/>
    <s v="Lucas Le"/>
    <x v="0"/>
    <s v="Caterina Russo"/>
    <n v="708"/>
  </r>
  <r>
    <d v="2025-12-17T00:00:00"/>
    <n v="2026"/>
    <s v="2025-2026"/>
    <x v="0"/>
    <s v="Mascot"/>
    <s v="New South Wales"/>
    <x v="1"/>
    <n v="2020"/>
    <s v="Australia"/>
    <s v="Moana Tui"/>
    <x v="3"/>
    <s v="Ibrahim Khalil"/>
    <n v="48"/>
  </r>
  <r>
    <d v="2024-09-30T00:00:00"/>
    <n v="2025"/>
    <s v="2024-2025"/>
    <x v="1"/>
    <s v="Tweed Heads"/>
    <s v="New South Wales"/>
    <x v="1"/>
    <n v="2485"/>
    <s v="Australia"/>
    <s v="Waru Saunders"/>
    <x v="9"/>
    <s v="Emmanuel Tutu"/>
    <n v="189"/>
  </r>
  <r>
    <d v="2024-02-09T00:00:00"/>
    <n v="2024"/>
    <s v="2023-2024"/>
    <x v="0"/>
    <s v="Epsom"/>
    <s v="Victoria"/>
    <x v="4"/>
    <n v="3551"/>
    <s v="Australia"/>
    <s v="Lucas Le"/>
    <x v="6"/>
    <s v="Lani To’o"/>
    <n v="781"/>
  </r>
  <r>
    <d v="2024-07-22T00:00:00"/>
    <n v="2025"/>
    <s v="2024-2025"/>
    <x v="0"/>
    <s v="Penrith"/>
    <s v="New South Wales"/>
    <x v="1"/>
    <n v="2750"/>
    <s v="Australia"/>
    <s v="Jedda Kramer"/>
    <x v="3"/>
    <s v="Ibrahim Khalil"/>
    <n v="705"/>
  </r>
  <r>
    <d v="2025-01-16T00:00:00"/>
    <n v="2025"/>
    <s v="2024-2025"/>
    <x v="1"/>
    <s v="Geraldton"/>
    <s v="Western Australia"/>
    <x v="0"/>
    <n v="6530"/>
    <s v="Australia"/>
    <s v="Isabella Ricci"/>
    <x v="4"/>
    <s v="Amara Okafor"/>
    <n v="480"/>
  </r>
  <r>
    <d v="2024-05-08T00:00:00"/>
    <n v="2024"/>
    <s v="2023-2024"/>
    <x v="1"/>
    <s v="Maddington"/>
    <s v="Western Australia"/>
    <x v="0"/>
    <n v="6109"/>
    <s v="Australia"/>
    <s v="Phoebe Murphy"/>
    <x v="5"/>
    <s v="Marco Lombardi"/>
    <n v="231"/>
  </r>
  <r>
    <d v="2024-01-15T00:00:00"/>
    <n v="2024"/>
    <s v="2023-2024"/>
    <x v="0"/>
    <s v="Woodville"/>
    <s v="South Australia"/>
    <x v="6"/>
    <n v="5011"/>
    <s v="Australia"/>
    <s v="Mustafa Ali"/>
    <x v="9"/>
    <s v="Emmanuel Tutu"/>
    <n v="213"/>
  </r>
  <r>
    <d v="2025-07-24T00:00:00"/>
    <n v="2026"/>
    <s v="2025-2026"/>
    <x v="0"/>
    <s v="Belconnen"/>
    <s v="Australian Capital Territory"/>
    <x v="2"/>
    <n v="2617"/>
    <s v="Australia"/>
    <s v="Anika Villanueva"/>
    <x v="1"/>
    <s v="Iluka Langton"/>
    <n v="672"/>
  </r>
  <r>
    <d v="2025-12-05T00:00:00"/>
    <n v="2026"/>
    <s v="2025-2026"/>
    <x v="0"/>
    <s v="Werribee"/>
    <s v="Victoria"/>
    <x v="4"/>
    <n v="3030"/>
    <s v="Australia"/>
    <s v="Alistair Taylor"/>
    <x v="5"/>
    <s v="Marco Lombardi"/>
    <n v="232"/>
  </r>
  <r>
    <d v="2025-02-12T00:00:00"/>
    <n v="2025"/>
    <s v="2024-2025"/>
    <x v="1"/>
    <s v="Shepparton"/>
    <s v="Victoria"/>
    <x v="4"/>
    <n v="3630"/>
    <s v="Australia"/>
    <s v="Emre Yilmaz"/>
    <x v="2"/>
    <s v="Zanele Mbeki"/>
    <n v="488"/>
  </r>
  <r>
    <d v="2025-09-22T00:00:00"/>
    <n v="2026"/>
    <s v="2025-2026"/>
    <x v="1"/>
    <s v="Epping"/>
    <s v="Victoria"/>
    <x v="4"/>
    <n v="3076"/>
    <s v="Australia"/>
    <s v="Alistair Taylor"/>
    <x v="9"/>
    <s v="Emmanuel Tutu"/>
    <n v="641"/>
  </r>
  <r>
    <d v="2024-02-08T00:00:00"/>
    <n v="2024"/>
    <s v="2023-2024"/>
    <x v="1"/>
    <s v="Warrnambool"/>
    <s v="Victoria"/>
    <x v="4"/>
    <n v="3280"/>
    <s v="Australia"/>
    <s v="Lucas Le"/>
    <x v="2"/>
    <s v="Zanele Mbeki"/>
    <n v="168"/>
  </r>
  <r>
    <d v="2025-09-08T00:00:00"/>
    <n v="2026"/>
    <s v="2025-2026"/>
    <x v="0"/>
    <s v="Mindarie"/>
    <s v="Western Australia"/>
    <x v="0"/>
    <n v="6030"/>
    <s v="Australia"/>
    <s v="Dragan Novak"/>
    <x v="1"/>
    <s v="Iluka Langton"/>
    <n v="445"/>
  </r>
  <r>
    <d v="2024-08-03T00:00:00"/>
    <n v="2025"/>
    <s v="2024-2025"/>
    <x v="0"/>
    <s v="Launceston"/>
    <s v="Tasmania"/>
    <x v="5"/>
    <n v="7250"/>
    <s v="Australia"/>
    <s v="Veer Malhotra"/>
    <x v="0"/>
    <s v="Caterina Russo"/>
    <n v="169"/>
  </r>
  <r>
    <d v="2025-04-25T00:00:00"/>
    <n v="2025"/>
    <s v="2024-2025"/>
    <x v="1"/>
    <s v="Thornleigh"/>
    <s v="New South Wales"/>
    <x v="1"/>
    <n v="2120"/>
    <s v="Australia"/>
    <s v="Clementine Walsh"/>
    <x v="3"/>
    <s v="Ibrahim Khalil"/>
    <n v="336"/>
  </r>
  <r>
    <d v="2025-09-15T00:00:00"/>
    <n v="2026"/>
    <s v="2025-2026"/>
    <x v="1"/>
    <s v="Dandenong"/>
    <s v="Victoria"/>
    <x v="4"/>
    <n v="3175"/>
    <s v="Australia"/>
    <s v="Fatima Saleh"/>
    <x v="3"/>
    <s v="Ibrahim Khalil"/>
    <n v="652"/>
  </r>
  <r>
    <d v="2024-07-05T00:00:00"/>
    <n v="2025"/>
    <s v="2024-2025"/>
    <x v="0"/>
    <s v="Albany"/>
    <s v="Western Australia"/>
    <x v="0"/>
    <n v="6330"/>
    <s v="Australia"/>
    <s v="Phoebe Murphy"/>
    <x v="8"/>
    <s v="Anastasia Vlahos"/>
    <n v="110"/>
  </r>
  <r>
    <d v="2024-06-27T00:00:00"/>
    <n v="2024"/>
    <s v="2023-2024"/>
    <x v="1"/>
    <s v="Dubbo"/>
    <s v="New South Wales"/>
    <x v="1"/>
    <n v="2830"/>
    <s v="Australia"/>
    <s v="Jedda Kramer"/>
    <x v="4"/>
    <s v="Amara Okafor"/>
    <n v="204"/>
  </r>
  <r>
    <d v="2025-11-11T00:00:00"/>
    <n v="2026"/>
    <s v="2025-2026"/>
    <x v="0"/>
    <s v="Werribee"/>
    <s v="Victoria"/>
    <x v="4"/>
    <n v="3030"/>
    <s v="Australia"/>
    <s v="Alistair Taylor"/>
    <x v="4"/>
    <s v="Amara Okafor"/>
    <n v="413"/>
  </r>
  <r>
    <d v="2025-04-27T00:00:00"/>
    <n v="2025"/>
    <s v="2024-2025"/>
    <x v="0"/>
    <s v="Gympie"/>
    <s v="Queensland"/>
    <x v="3"/>
    <n v="4570"/>
    <s v="Australia"/>
    <s v="Viliame Mata"/>
    <x v="7"/>
    <s v="Selam Tesfaye"/>
    <n v="250"/>
  </r>
  <r>
    <d v="2025-07-27T00:00:00"/>
    <n v="2026"/>
    <s v="2025-2026"/>
    <x v="0"/>
    <s v="Caloundra"/>
    <s v="Queensland"/>
    <x v="3"/>
    <n v="4551"/>
    <s v="Australia"/>
    <s v="Viliame Mata"/>
    <x v="4"/>
    <s v="Amara Okafor"/>
    <n v="741"/>
  </r>
  <r>
    <d v="2024-01-11T00:00:00"/>
    <n v="2024"/>
    <s v="2023-2024"/>
    <x v="0"/>
    <s v="Launceston"/>
    <s v="Tasmania"/>
    <x v="5"/>
    <n v="7250"/>
    <s v="Australia"/>
    <s v="Veer Malhotra"/>
    <x v="3"/>
    <s v="Ibrahim Khalil"/>
    <n v="309"/>
  </r>
  <r>
    <d v="2025-07-14T00:00:00"/>
    <n v="2026"/>
    <s v="2025-2026"/>
    <x v="1"/>
    <s v="Esperance"/>
    <s v="Western Australia"/>
    <x v="0"/>
    <n v="6450"/>
    <s v="Australia"/>
    <s v="Isabella Ricci"/>
    <x v="4"/>
    <s v="Amara Okafor"/>
    <n v="563"/>
  </r>
  <r>
    <d v="2024-01-04T00:00:00"/>
    <n v="2024"/>
    <s v="2023-2024"/>
    <x v="0"/>
    <s v="Maroochydore"/>
    <s v="Queensland"/>
    <x v="3"/>
    <n v="4558"/>
    <s v="Australia"/>
    <s v="Viliame Mata"/>
    <x v="4"/>
    <s v="Amara Okafor"/>
    <n v="786"/>
  </r>
  <r>
    <d v="2025-05-21T00:00:00"/>
    <n v="2025"/>
    <s v="2024-2025"/>
    <x v="1"/>
    <s v="Inglewood"/>
    <s v="Western Australia"/>
    <x v="0"/>
    <n v="6052"/>
    <s v="Australia"/>
    <s v="Dragan Novak"/>
    <x v="2"/>
    <s v="Zanele Mbeki"/>
    <n v="91"/>
  </r>
  <r>
    <d v="2025-02-05T00:00:00"/>
    <n v="2025"/>
    <s v="2024-2025"/>
    <x v="0"/>
    <s v="Esperance"/>
    <s v="Western Australia"/>
    <x v="0"/>
    <n v="6450"/>
    <s v="Australia"/>
    <s v="Isabella Ricci"/>
    <x v="3"/>
    <s v="Ibrahim Khalil"/>
    <n v="682"/>
  </r>
  <r>
    <d v="2024-12-04T00:00:00"/>
    <n v="2025"/>
    <s v="2024-2025"/>
    <x v="0"/>
    <s v="Rydalmere"/>
    <s v="New South Wales"/>
    <x v="1"/>
    <n v="2116"/>
    <s v="Australia"/>
    <s v="Clementine Walsh"/>
    <x v="3"/>
    <s v="Ibrahim Khalil"/>
    <n v="316"/>
  </r>
  <r>
    <d v="2025-08-17T00:00:00"/>
    <n v="2026"/>
    <s v="2025-2026"/>
    <x v="1"/>
    <s v="Horsham"/>
    <s v="Victoria"/>
    <x v="4"/>
    <n v="3400"/>
    <s v="Australia"/>
    <s v="Lucas Le"/>
    <x v="6"/>
    <s v="Lani To’o"/>
    <n v="562"/>
  </r>
  <r>
    <d v="2024-09-02T00:00:00"/>
    <n v="2025"/>
    <s v="2024-2025"/>
    <x v="1"/>
    <s v="Mildura"/>
    <s v="Victoria"/>
    <x v="4"/>
    <n v="3500"/>
    <s v="Australia"/>
    <s v="Lucas Le"/>
    <x v="9"/>
    <s v="Emmanuel Tutu"/>
    <n v="327"/>
  </r>
  <r>
    <d v="2025-03-27T00:00:00"/>
    <n v="2025"/>
    <s v="2024-2025"/>
    <x v="0"/>
    <s v="Mascot"/>
    <s v="New South Wales"/>
    <x v="1"/>
    <n v="2020"/>
    <s v="Australia"/>
    <s v="Moana Tui"/>
    <x v="2"/>
    <s v="Zanele Mbeki"/>
    <n v="519"/>
  </r>
  <r>
    <d v="2025-05-02T00:00:00"/>
    <n v="2025"/>
    <s v="2024-2025"/>
    <x v="0"/>
    <s v="Indooroopilly"/>
    <s v="Queensland"/>
    <x v="3"/>
    <n v="4068"/>
    <s v="Australia"/>
    <s v="Giannis Katsaros"/>
    <x v="5"/>
    <s v="Marco Lombardi"/>
    <n v="359"/>
  </r>
  <r>
    <d v="2025-10-26T00:00:00"/>
    <n v="2026"/>
    <s v="2025-2026"/>
    <x v="0"/>
    <s v="North Lakes"/>
    <s v="Queensland"/>
    <x v="3"/>
    <n v="4509"/>
    <s v="Australia"/>
    <s v="Kavindi Perera"/>
    <x v="6"/>
    <s v="Lani To’o"/>
    <n v="696"/>
  </r>
  <r>
    <d v="2025-04-03T00:00:00"/>
    <n v="2025"/>
    <s v="2024-2025"/>
    <x v="0"/>
    <s v="Broome"/>
    <s v="Western Australia"/>
    <x v="0"/>
    <n v="6725"/>
    <s v="Australia"/>
    <s v="Isabella Ricci"/>
    <x v="3"/>
    <s v="Ibrahim Khalil"/>
    <n v="259"/>
  </r>
  <r>
    <d v="2024-10-04T00:00:00"/>
    <n v="2025"/>
    <s v="2024-2025"/>
    <x v="0"/>
    <s v="Mt Gambier"/>
    <s v="South Australia"/>
    <x v="6"/>
    <n v="5290"/>
    <s v="Australia"/>
    <s v="Marcus Zheng"/>
    <x v="4"/>
    <s v="Amara Okafor"/>
    <n v="95"/>
  </r>
  <r>
    <d v="2024-03-05T00:00:00"/>
    <n v="2024"/>
    <s v="2023-2024"/>
    <x v="0"/>
    <s v="Mascot"/>
    <s v="New South Wales"/>
    <x v="1"/>
    <n v="2020"/>
    <s v="Australia"/>
    <s v="Moana Tui"/>
    <x v="3"/>
    <s v="Ibrahim Khalil"/>
    <n v="276"/>
  </r>
  <r>
    <d v="2024-11-08T00:00:00"/>
    <n v="2025"/>
    <s v="2024-2025"/>
    <x v="0"/>
    <s v="Chatswood"/>
    <s v="New South Wales"/>
    <x v="1"/>
    <n v="2067"/>
    <s v="Australia"/>
    <s v="Moana Tui"/>
    <x v="8"/>
    <s v="Anastasia Vlahos"/>
    <n v="628"/>
  </r>
  <r>
    <d v="2024-03-20T00:00:00"/>
    <n v="2024"/>
    <s v="2023-2024"/>
    <x v="0"/>
    <s v="Berri"/>
    <s v="South Australia"/>
    <x v="6"/>
    <n v="5343"/>
    <s v="Australia"/>
    <s v="Marcus Zheng"/>
    <x v="4"/>
    <s v="Amara Okafor"/>
    <n v="422"/>
  </r>
  <r>
    <d v="2025-11-27T00:00:00"/>
    <n v="2026"/>
    <s v="2025-2026"/>
    <x v="1"/>
    <s v="Campbelltown"/>
    <s v="New South Wales"/>
    <x v="1"/>
    <n v="2560"/>
    <s v="Australia"/>
    <s v="Anika Villanueva"/>
    <x v="1"/>
    <s v="Iluka Langton"/>
    <n v="676"/>
  </r>
  <r>
    <d v="2024-05-22T00:00:00"/>
    <n v="2024"/>
    <s v="2023-2024"/>
    <x v="0"/>
    <s v="Frankston"/>
    <s v="Victoria"/>
    <x v="4"/>
    <n v="3199"/>
    <s v="Australia"/>
    <s v="Fatima Saleh"/>
    <x v="8"/>
    <s v="Anastasia Vlahos"/>
    <n v="755"/>
  </r>
  <r>
    <d v="2025-11-17T00:00:00"/>
    <n v="2026"/>
    <s v="2025-2026"/>
    <x v="1"/>
    <s v="Underwood"/>
    <s v="Queensland"/>
    <x v="3"/>
    <n v="4119"/>
    <s v="Australia"/>
    <s v="Giannis Katsaros"/>
    <x v="4"/>
    <s v="Amara Okafor"/>
    <n v="492"/>
  </r>
  <r>
    <d v="2025-10-17T00:00:00"/>
    <n v="2026"/>
    <s v="2025-2026"/>
    <x v="0"/>
    <s v="Berri"/>
    <s v="South Australia"/>
    <x v="6"/>
    <n v="5343"/>
    <s v="Australia"/>
    <s v="Marcus Zheng"/>
    <x v="7"/>
    <s v="Selam Tesfaye"/>
    <n v="157"/>
  </r>
  <r>
    <d v="2024-06-26T00:00:00"/>
    <n v="2024"/>
    <s v="2023-2024"/>
    <x v="0"/>
    <s v="Berri"/>
    <s v="South Australia"/>
    <x v="6"/>
    <n v="5343"/>
    <s v="Australia"/>
    <s v="Marcus Zheng"/>
    <x v="6"/>
    <s v="Lani To’o"/>
    <n v="449"/>
  </r>
  <r>
    <d v="2024-03-22T00:00:00"/>
    <n v="2024"/>
    <s v="2023-2024"/>
    <x v="1"/>
    <s v="Thornleigh"/>
    <s v="New South Wales"/>
    <x v="1"/>
    <n v="2120"/>
    <s v="Australia"/>
    <s v="Clementine Walsh"/>
    <x v="4"/>
    <s v="Amara Okafor"/>
    <n v="431"/>
  </r>
  <r>
    <d v="2024-06-01T00:00:00"/>
    <n v="2024"/>
    <s v="2023-2024"/>
    <x v="0"/>
    <s v="Belconnen"/>
    <s v="Australian Capital Territory"/>
    <x v="2"/>
    <n v="2617"/>
    <s v="Australia"/>
    <s v="Anika Villanueva"/>
    <x v="7"/>
    <s v="Selam Tesfaye"/>
    <n v="591"/>
  </r>
  <r>
    <d v="2024-07-05T00:00:00"/>
    <n v="2025"/>
    <s v="2024-2025"/>
    <x v="0"/>
    <s v="Frankston"/>
    <s v="Victoria"/>
    <x v="4"/>
    <n v="3199"/>
    <s v="Australia"/>
    <s v="Fatima Saleh"/>
    <x v="7"/>
    <s v="Selam Tesfaye"/>
    <n v="655"/>
  </r>
  <r>
    <d v="2024-02-01T00:00:00"/>
    <n v="2024"/>
    <s v="2023-2024"/>
    <x v="1"/>
    <s v="Cairns"/>
    <s v="Queensland"/>
    <x v="3"/>
    <n v="4870"/>
    <s v="Australia"/>
    <s v="Tiffany Tan"/>
    <x v="3"/>
    <s v="Ibrahim Khalil"/>
    <n v="523"/>
  </r>
  <r>
    <d v="2024-08-23T00:00:00"/>
    <n v="2025"/>
    <s v="2024-2025"/>
    <x v="0"/>
    <s v="Armidale"/>
    <s v="New South Wales"/>
    <x v="1"/>
    <n v="2350"/>
    <s v="Australia"/>
    <s v="Waru Saunders"/>
    <x v="5"/>
    <s v="Marco Lombardi"/>
    <n v="158"/>
  </r>
  <r>
    <d v="2024-03-07T00:00:00"/>
    <n v="2024"/>
    <s v="2023-2024"/>
    <x v="0"/>
    <s v="Mt Gambier"/>
    <s v="South Australia"/>
    <x v="6"/>
    <n v="5290"/>
    <s v="Australia"/>
    <s v="Marcus Zheng"/>
    <x v="2"/>
    <s v="Zanele Mbeki"/>
    <n v="720"/>
  </r>
  <r>
    <d v="2024-06-03T00:00:00"/>
    <n v="2024"/>
    <s v="2023-2024"/>
    <x v="1"/>
    <s v="Epping"/>
    <s v="Victoria"/>
    <x v="4"/>
    <n v="3076"/>
    <s v="Australia"/>
    <s v="Alistair Taylor"/>
    <x v="2"/>
    <s v="Zanele Mbeki"/>
    <n v="260"/>
  </r>
  <r>
    <d v="2025-02-02T00:00:00"/>
    <n v="2025"/>
    <s v="2024-2025"/>
    <x v="1"/>
    <s v="Inglewood"/>
    <s v="Western Australia"/>
    <x v="0"/>
    <n v="6052"/>
    <s v="Australia"/>
    <s v="Dragan Novak"/>
    <x v="3"/>
    <s v="Ibrahim Khalil"/>
    <n v="602"/>
  </r>
  <r>
    <d v="2024-01-08T00:00:00"/>
    <n v="2024"/>
    <s v="2023-2024"/>
    <x v="1"/>
    <s v="Tweed Heads"/>
    <s v="New South Wales"/>
    <x v="1"/>
    <n v="2485"/>
    <s v="Australia"/>
    <s v="Waru Saunders"/>
    <x v="5"/>
    <s v="Marco Lombardi"/>
    <n v="109"/>
  </r>
  <r>
    <d v="2025-06-15T00:00:00"/>
    <n v="2025"/>
    <s v="2024-2025"/>
    <x v="0"/>
    <s v="Albany"/>
    <s v="Western Australia"/>
    <x v="0"/>
    <n v="6330"/>
    <s v="Australia"/>
    <s v="Phoebe Murphy"/>
    <x v="3"/>
    <s v="Ibrahim Khalil"/>
    <n v="475"/>
  </r>
  <r>
    <d v="2024-10-03T00:00:00"/>
    <n v="2025"/>
    <s v="2024-2025"/>
    <x v="1"/>
    <s v="Lidcombe"/>
    <s v="New South Wales"/>
    <x v="1"/>
    <n v="2141"/>
    <s v="Australia"/>
    <s v="Clementine Walsh"/>
    <x v="3"/>
    <s v="Ibrahim Khalil"/>
    <n v="47"/>
  </r>
  <r>
    <d v="2024-11-28T00:00:00"/>
    <n v="2025"/>
    <s v="2024-2025"/>
    <x v="0"/>
    <s v="Artarmon"/>
    <s v="New South Wales"/>
    <x v="1"/>
    <n v="2064"/>
    <s v="Australia"/>
    <s v="Moana Tui"/>
    <x v="5"/>
    <s v="Marco Lombardi"/>
    <n v="281"/>
  </r>
  <r>
    <d v="2025-04-21T00:00:00"/>
    <n v="2025"/>
    <s v="2024-2025"/>
    <x v="0"/>
    <s v="Cranbourne"/>
    <s v="Victoria"/>
    <x v="4"/>
    <n v="3977"/>
    <s v="Australia"/>
    <s v="Emre Yilmaz"/>
    <x v="1"/>
    <s v="Iluka Langton"/>
    <n v="343"/>
  </r>
  <r>
    <d v="2024-06-06T00:00:00"/>
    <n v="2024"/>
    <s v="2023-2024"/>
    <x v="1"/>
    <s v="Glenorchy"/>
    <s v="Tasmania"/>
    <x v="5"/>
    <n v="7010"/>
    <s v="Australia"/>
    <s v="Veer Malhotra"/>
    <x v="5"/>
    <s v="Marco Lombardi"/>
    <n v="255"/>
  </r>
  <r>
    <d v="2025-12-14T00:00:00"/>
    <n v="2026"/>
    <s v="2025-2026"/>
    <x v="1"/>
    <s v="Gladstone"/>
    <s v="Queensland"/>
    <x v="3"/>
    <n v="4680"/>
    <s v="Australia"/>
    <s v="Harrison Quinn"/>
    <x v="7"/>
    <s v="Selam Tesfaye"/>
    <n v="182"/>
  </r>
  <r>
    <d v="2025-05-04T00:00:00"/>
    <n v="2025"/>
    <s v="2024-2025"/>
    <x v="0"/>
    <s v="Yeppoon"/>
    <s v="Queensland"/>
    <x v="3"/>
    <n v="4703"/>
    <s v="Australia"/>
    <s v="Harrison Quinn"/>
    <x v="2"/>
    <s v="Zanele Mbeki"/>
    <n v="287"/>
  </r>
  <r>
    <d v="2024-08-04T00:00:00"/>
    <n v="2025"/>
    <s v="2024-2025"/>
    <x v="0"/>
    <s v="Noosaville"/>
    <s v="Queensland"/>
    <x v="3"/>
    <n v="4566"/>
    <s v="Australia"/>
    <s v="Viliame Mata"/>
    <x v="0"/>
    <s v="Caterina Russo"/>
    <n v="613"/>
  </r>
  <r>
    <d v="2025-03-11T00:00:00"/>
    <n v="2025"/>
    <s v="2024-2025"/>
    <x v="0"/>
    <s v="Hastings"/>
    <s v="Victoria"/>
    <x v="4"/>
    <n v="3915"/>
    <s v="Australia"/>
    <s v="Emre Yilmaz"/>
    <x v="7"/>
    <s v="Selam Tesfaye"/>
    <n v="429"/>
  </r>
  <r>
    <d v="2025-12-08T00:00:00"/>
    <n v="2026"/>
    <s v="2025-2026"/>
    <x v="0"/>
    <s v="Claremont"/>
    <s v="Western Australia"/>
    <x v="0"/>
    <n v="6010"/>
    <s v="Australia"/>
    <s v="Dragan Novak"/>
    <x v="3"/>
    <s v="Ibrahim Khalil"/>
    <n v="55"/>
  </r>
  <r>
    <d v="2024-12-08T00:00:00"/>
    <n v="2025"/>
    <s v="2024-2025"/>
    <x v="0"/>
    <s v="Indooroopilly"/>
    <s v="Queensland"/>
    <x v="3"/>
    <n v="4068"/>
    <s v="Australia"/>
    <s v="Giannis Katsaros"/>
    <x v="5"/>
    <s v="Marco Lombardi"/>
    <n v="748"/>
  </r>
  <r>
    <d v="2024-06-19T00:00:00"/>
    <n v="2024"/>
    <s v="2023-2024"/>
    <x v="1"/>
    <s v="Lidcombe"/>
    <s v="New South Wales"/>
    <x v="1"/>
    <n v="2141"/>
    <s v="Australia"/>
    <s v="Clementine Walsh"/>
    <x v="7"/>
    <s v="Selam Tesfaye"/>
    <n v="345"/>
  </r>
  <r>
    <d v="2024-06-18T00:00:00"/>
    <n v="2024"/>
    <s v="2023-2024"/>
    <x v="1"/>
    <s v="Scoresby"/>
    <s v="Victoria"/>
    <x v="4"/>
    <n v="3179"/>
    <s v="Australia"/>
    <s v="Fatima Saleh"/>
    <x v="0"/>
    <s v="Caterina Russo"/>
    <n v="220"/>
  </r>
  <r>
    <d v="2025-07-07T00:00:00"/>
    <n v="2026"/>
    <s v="2025-2026"/>
    <x v="0"/>
    <s v="Airlie Beach"/>
    <s v="Queensland"/>
    <x v="3"/>
    <n v="4802"/>
    <s v="Australia"/>
    <s v="Tiffany Tan"/>
    <x v="4"/>
    <s v="Amara Okafor"/>
    <n v="670"/>
  </r>
  <r>
    <d v="2025-08-16T00:00:00"/>
    <n v="2026"/>
    <s v="2025-2026"/>
    <x v="0"/>
    <s v="Burnie"/>
    <s v="Tasmania"/>
    <x v="5"/>
    <n v="7320"/>
    <s v="Australia"/>
    <s v="Veer Malhotra"/>
    <x v="0"/>
    <s v="Caterina Russo"/>
    <n v="358"/>
  </r>
  <r>
    <d v="2025-10-01T00:00:00"/>
    <n v="2026"/>
    <s v="2025-2026"/>
    <x v="1"/>
    <s v="Hervey Bay"/>
    <s v="Queensland"/>
    <x v="3"/>
    <n v="4655"/>
    <s v="Australia"/>
    <s v="Harrison Quinn"/>
    <x v="2"/>
    <s v="Zanele Mbeki"/>
    <n v="102"/>
  </r>
  <r>
    <d v="2025-03-04T00:00:00"/>
    <n v="2025"/>
    <s v="2024-2025"/>
    <x v="0"/>
    <s v="Claremont"/>
    <s v="Western Australia"/>
    <x v="0"/>
    <n v="6010"/>
    <s v="Australia"/>
    <s v="Dragan Novak"/>
    <x v="2"/>
    <s v="Zanele Mbeki"/>
    <n v="631"/>
  </r>
  <r>
    <d v="2025-01-01T00:00:00"/>
    <n v="2025"/>
    <s v="2024-2025"/>
    <x v="0"/>
    <s v="Lismore"/>
    <s v="New South Wales"/>
    <x v="1"/>
    <n v="2480"/>
    <s v="Australia"/>
    <s v="Waru Saunders"/>
    <x v="6"/>
    <s v="Lani To’o"/>
    <n v="795"/>
  </r>
  <r>
    <d v="2025-11-12T00:00:00"/>
    <n v="2026"/>
    <s v="2025-2026"/>
    <x v="0"/>
    <s v="Joondalup"/>
    <s v="Western Australia"/>
    <x v="0"/>
    <n v="6027"/>
    <s v="Australia"/>
    <s v="Dragan Novak"/>
    <x v="2"/>
    <s v="Zanele Mbeki"/>
    <n v="392"/>
  </r>
  <r>
    <d v="2025-06-15T00:00:00"/>
    <n v="2025"/>
    <s v="2024-2025"/>
    <x v="1"/>
    <s v="Campbelltown"/>
    <s v="New South Wales"/>
    <x v="1"/>
    <n v="2560"/>
    <s v="Australia"/>
    <s v="Anika Villanueva"/>
    <x v="1"/>
    <s v="Iluka Langton"/>
    <n v="749"/>
  </r>
  <r>
    <d v="2025-12-30T00:00:00"/>
    <n v="2026"/>
    <s v="2025-2026"/>
    <x v="0"/>
    <s v="Alice Springs"/>
    <s v="Northern Territory"/>
    <x v="7"/>
    <n v="870"/>
    <s v="Australia"/>
    <s v="Deepa Thapa"/>
    <x v="7"/>
    <s v="Selam Tesfaye"/>
    <n v="588"/>
  </r>
  <r>
    <d v="2025-02-26T00:00:00"/>
    <n v="2025"/>
    <s v="2024-2025"/>
    <x v="1"/>
    <s v="Epsom"/>
    <s v="Victoria"/>
    <x v="4"/>
    <n v="3551"/>
    <s v="Australia"/>
    <s v="Lucas Le"/>
    <x v="3"/>
    <s v="Ibrahim Khalil"/>
    <n v="585"/>
  </r>
  <r>
    <d v="2024-06-23T00:00:00"/>
    <n v="2024"/>
    <s v="2023-2024"/>
    <x v="0"/>
    <s v="Dandenong"/>
    <s v="Victoria"/>
    <x v="4"/>
    <n v="3175"/>
    <s v="Australia"/>
    <s v="Fatima Saleh"/>
    <x v="8"/>
    <s v="Anastasia Vlahos"/>
    <n v="752"/>
  </r>
  <r>
    <d v="2025-01-01T00:00:00"/>
    <n v="2025"/>
    <s v="2024-2025"/>
    <x v="0"/>
    <s v="Woodville"/>
    <s v="South Australia"/>
    <x v="6"/>
    <n v="5011"/>
    <s v="Australia"/>
    <s v="Mustafa Ali"/>
    <x v="4"/>
    <s v="Amara Okafor"/>
    <n v="600"/>
  </r>
  <r>
    <d v="2024-09-14T00:00:00"/>
    <n v="2025"/>
    <s v="2024-2025"/>
    <x v="0"/>
    <s v="Bussleton"/>
    <s v="Western Australia"/>
    <x v="0"/>
    <n v="6280"/>
    <s v="Australia"/>
    <s v="Phoebe Murphy"/>
    <x v="8"/>
    <s v="Anastasia Vlahos"/>
    <n v="699"/>
  </r>
  <r>
    <d v="2024-08-16T00:00:00"/>
    <n v="2025"/>
    <s v="2024-2025"/>
    <x v="1"/>
    <s v="Gympie"/>
    <s v="Queensland"/>
    <x v="3"/>
    <n v="4570"/>
    <s v="Australia"/>
    <s v="Viliame Mata"/>
    <x v="3"/>
    <s v="Ibrahim Khalil"/>
    <n v="532"/>
  </r>
  <r>
    <d v="2025-10-23T00:00:00"/>
    <n v="2026"/>
    <s v="2025-2026"/>
    <x v="0"/>
    <s v="Altona"/>
    <s v="Victoria"/>
    <x v="4"/>
    <n v="3018"/>
    <s v="Australia"/>
    <s v="Alistair Taylor"/>
    <x v="9"/>
    <s v="Emmanuel Tutu"/>
    <n v="306"/>
  </r>
  <r>
    <d v="2024-04-21T00:00:00"/>
    <n v="2024"/>
    <s v="2023-2024"/>
    <x v="0"/>
    <s v="Woodville"/>
    <s v="South Australia"/>
    <x v="6"/>
    <n v="5011"/>
    <s v="Australia"/>
    <s v="Mustafa Ali"/>
    <x v="5"/>
    <s v="Marco Lombardi"/>
    <n v="727"/>
  </r>
  <r>
    <d v="2025-07-05T00:00:00"/>
    <n v="2026"/>
    <s v="2025-2026"/>
    <x v="1"/>
    <s v="Balcatta"/>
    <s v="Western Australia"/>
    <x v="0"/>
    <n v="6021"/>
    <s v="Australia"/>
    <s v="Dragan Novak"/>
    <x v="3"/>
    <s v="Ibrahim Khalil"/>
    <n v="140"/>
  </r>
  <r>
    <d v="2025-02-01T00:00:00"/>
    <n v="2025"/>
    <s v="2024-2025"/>
    <x v="0"/>
    <s v="Ipswich"/>
    <s v="Queensland"/>
    <x v="3"/>
    <n v="4305"/>
    <s v="Australia"/>
    <s v="Kavindi Perera"/>
    <x v="1"/>
    <s v="Iluka Langton"/>
    <n v="66"/>
  </r>
  <r>
    <d v="2025-09-02T00:00:00"/>
    <n v="2026"/>
    <s v="2025-2026"/>
    <x v="0"/>
    <s v="Ballarat"/>
    <s v="Victoria"/>
    <x v="4"/>
    <n v="3353"/>
    <s v="Australia"/>
    <s v="Lucas Le"/>
    <x v="8"/>
    <s v="Anastasia Vlahos"/>
    <n v="692"/>
  </r>
  <r>
    <d v="2024-06-10T00:00:00"/>
    <n v="2024"/>
    <s v="2023-2024"/>
    <x v="0"/>
    <s v="Alice Springs"/>
    <s v="Northern Territory"/>
    <x v="7"/>
    <n v="870"/>
    <s v="Australia"/>
    <s v="Deepa Thapa"/>
    <x v="1"/>
    <s v="Iluka Langton"/>
    <n v="403"/>
  </r>
  <r>
    <d v="2024-11-21T00:00:00"/>
    <n v="2025"/>
    <s v="2024-2025"/>
    <x v="0"/>
    <s v="Toombul"/>
    <s v="Queensland"/>
    <x v="3"/>
    <n v="4012"/>
    <s v="Australia"/>
    <s v="Giannis Katsaros"/>
    <x v="1"/>
    <s v="Iluka Langton"/>
    <n v="167"/>
  </r>
  <r>
    <d v="2025-07-03T00:00:00"/>
    <n v="2026"/>
    <s v="2025-2026"/>
    <x v="1"/>
    <s v="Seaford"/>
    <s v="South Australia"/>
    <x v="6"/>
    <n v="5169"/>
    <s v="Australia"/>
    <s v="Mustafa Ali"/>
    <x v="7"/>
    <s v="Selam Tesfaye"/>
    <n v="103"/>
  </r>
  <r>
    <d v="2025-04-14T00:00:00"/>
    <n v="2025"/>
    <s v="2024-2025"/>
    <x v="0"/>
    <s v="Bussleton"/>
    <s v="Western Australia"/>
    <x v="0"/>
    <n v="6280"/>
    <s v="Australia"/>
    <s v="Phoebe Murphy"/>
    <x v="3"/>
    <s v="Ibrahim Khalil"/>
    <n v="705"/>
  </r>
  <r>
    <d v="2025-06-10T00:00:00"/>
    <n v="2025"/>
    <s v="2024-2025"/>
    <x v="1"/>
    <s v="Stafford"/>
    <s v="Queensland"/>
    <x v="3"/>
    <n v="4053"/>
    <s v="Australia"/>
    <s v="Giannis Katsaros"/>
    <x v="3"/>
    <s v="Ibrahim Khalil"/>
    <n v="642"/>
  </r>
  <r>
    <d v="2025-04-08T00:00:00"/>
    <n v="2025"/>
    <s v="2024-2025"/>
    <x v="0"/>
    <s v="Lismore"/>
    <s v="New South Wales"/>
    <x v="1"/>
    <n v="2480"/>
    <s v="Australia"/>
    <s v="Waru Saunders"/>
    <x v="5"/>
    <s v="Marco Lombardi"/>
    <n v="157"/>
  </r>
  <r>
    <d v="2024-05-11T00:00:00"/>
    <n v="2024"/>
    <s v="2023-2024"/>
    <x v="0"/>
    <s v="Glenorchy"/>
    <s v="Tasmania"/>
    <x v="5"/>
    <n v="7010"/>
    <s v="Australia"/>
    <s v="Veer Malhotra"/>
    <x v="5"/>
    <s v="Marco Lombardi"/>
    <n v="327"/>
  </r>
  <r>
    <d v="2025-08-04T00:00:00"/>
    <n v="2026"/>
    <s v="2025-2026"/>
    <x v="0"/>
    <s v="Shepparton"/>
    <s v="Victoria"/>
    <x v="4"/>
    <n v="3630"/>
    <s v="Australia"/>
    <s v="Emre Yilmaz"/>
    <x v="7"/>
    <s v="Selam Tesfaye"/>
    <n v="116"/>
  </r>
  <r>
    <d v="2024-04-03T00:00:00"/>
    <n v="2024"/>
    <s v="2023-2024"/>
    <x v="0"/>
    <s v="Yeppoon"/>
    <s v="Queensland"/>
    <x v="3"/>
    <n v="4703"/>
    <s v="Australia"/>
    <s v="Harrison Quinn"/>
    <x v="5"/>
    <s v="Marco Lombardi"/>
    <n v="752"/>
  </r>
  <r>
    <d v="2025-05-10T00:00:00"/>
    <n v="2025"/>
    <s v="2024-2025"/>
    <x v="1"/>
    <s v="Castle Hill"/>
    <s v="New South Wales"/>
    <x v="1"/>
    <n v="2154"/>
    <s v="Australia"/>
    <s v="Clementine Walsh"/>
    <x v="1"/>
    <s v="Iluka Langton"/>
    <n v="465"/>
  </r>
  <r>
    <d v="2024-10-29T00:00:00"/>
    <n v="2025"/>
    <s v="2024-2025"/>
    <x v="1"/>
    <s v="Epping"/>
    <s v="Victoria"/>
    <x v="4"/>
    <n v="3076"/>
    <s v="Australia"/>
    <s v="Alistair Taylor"/>
    <x v="1"/>
    <s v="Iluka Langton"/>
    <n v="723"/>
  </r>
  <r>
    <d v="2025-04-13T00:00:00"/>
    <n v="2025"/>
    <s v="2024-2025"/>
    <x v="1"/>
    <s v="Warrnambool"/>
    <s v="Victoria"/>
    <x v="4"/>
    <n v="3280"/>
    <s v="Australia"/>
    <s v="Lucas Le"/>
    <x v="3"/>
    <s v="Ibrahim Khalil"/>
    <n v="777"/>
  </r>
  <r>
    <d v="2025-09-12T00:00:00"/>
    <n v="2026"/>
    <s v="2025-2026"/>
    <x v="1"/>
    <s v="Mildura"/>
    <s v="Victoria"/>
    <x v="4"/>
    <n v="3500"/>
    <s v="Australia"/>
    <s v="Lucas Le"/>
    <x v="3"/>
    <s v="Ibrahim Khalil"/>
    <n v="492"/>
  </r>
  <r>
    <d v="2024-03-16T00:00:00"/>
    <n v="2024"/>
    <s v="2023-2024"/>
    <x v="0"/>
    <s v="Mt Gambier"/>
    <s v="South Australia"/>
    <x v="6"/>
    <n v="5290"/>
    <s v="Australia"/>
    <s v="Marcus Zheng"/>
    <x v="7"/>
    <s v="Selam Tesfaye"/>
    <n v="724"/>
  </r>
  <r>
    <d v="2025-05-07T00:00:00"/>
    <n v="2025"/>
    <s v="2024-2025"/>
    <x v="0"/>
    <s v="Noosaville"/>
    <s v="Queensland"/>
    <x v="3"/>
    <n v="4566"/>
    <s v="Australia"/>
    <s v="Viliame Mata"/>
    <x v="7"/>
    <s v="Selam Tesfaye"/>
    <n v="349"/>
  </r>
  <r>
    <d v="2025-07-17T00:00:00"/>
    <n v="2026"/>
    <s v="2025-2026"/>
    <x v="0"/>
    <s v="Indooroopilly"/>
    <s v="Queensland"/>
    <x v="3"/>
    <n v="4068"/>
    <s v="Australia"/>
    <s v="Giannis Katsaros"/>
    <x v="6"/>
    <s v="Lani To’o"/>
    <n v="461"/>
  </r>
  <r>
    <d v="2024-06-09T00:00:00"/>
    <n v="2024"/>
    <s v="2023-2024"/>
    <x v="0"/>
    <s v="Launceston"/>
    <s v="Tasmania"/>
    <x v="5"/>
    <n v="7250"/>
    <s v="Australia"/>
    <s v="Veer Malhotra"/>
    <x v="5"/>
    <s v="Marco Lombardi"/>
    <n v="664"/>
  </r>
  <r>
    <d v="2025-02-10T00:00:00"/>
    <n v="2025"/>
    <s v="2024-2025"/>
    <x v="0"/>
    <s v="Bussleton"/>
    <s v="Western Australia"/>
    <x v="0"/>
    <n v="6280"/>
    <s v="Australia"/>
    <s v="Phoebe Murphy"/>
    <x v="9"/>
    <s v="Emmanuel Tutu"/>
    <n v="421"/>
  </r>
  <r>
    <d v="2025-04-23T00:00:00"/>
    <n v="2025"/>
    <s v="2024-2025"/>
    <x v="1"/>
    <s v="Balcatta"/>
    <s v="Western Australia"/>
    <x v="0"/>
    <n v="6021"/>
    <s v="Australia"/>
    <s v="Dragan Novak"/>
    <x v="4"/>
    <s v="Amara Okafor"/>
    <n v="234"/>
  </r>
  <r>
    <d v="2025-01-08T00:00:00"/>
    <n v="2025"/>
    <s v="2024-2025"/>
    <x v="0"/>
    <s v="Maddington"/>
    <s v="Western Australia"/>
    <x v="0"/>
    <n v="6109"/>
    <s v="Australia"/>
    <s v="Phoebe Murphy"/>
    <x v="2"/>
    <s v="Zanele Mbeki"/>
    <n v="299"/>
  </r>
  <r>
    <d v="2024-10-31T00:00:00"/>
    <n v="2025"/>
    <s v="2024-2025"/>
    <x v="1"/>
    <s v="Sunbury"/>
    <s v="Victoria"/>
    <x v="4"/>
    <n v="3429"/>
    <s v="Australia"/>
    <s v="Lucas Le"/>
    <x v="6"/>
    <s v="Lani To’o"/>
    <n v="143"/>
  </r>
  <r>
    <d v="2024-11-19T00:00:00"/>
    <n v="2025"/>
    <s v="2024-2025"/>
    <x v="1"/>
    <s v="Seaford"/>
    <s v="South Australia"/>
    <x v="6"/>
    <n v="5169"/>
    <s v="Australia"/>
    <s v="Mustafa Ali"/>
    <x v="3"/>
    <s v="Ibrahim Khalil"/>
    <n v="673"/>
  </r>
  <r>
    <d v="2024-10-03T00:00:00"/>
    <n v="2025"/>
    <s v="2024-2025"/>
    <x v="1"/>
    <s v="Balcatta"/>
    <s v="Western Australia"/>
    <x v="0"/>
    <n v="6021"/>
    <s v="Australia"/>
    <s v="Dragan Novak"/>
    <x v="3"/>
    <s v="Ibrahim Khalil"/>
    <n v="687"/>
  </r>
  <r>
    <d v="2025-01-26T00:00:00"/>
    <n v="2025"/>
    <s v="2024-2025"/>
    <x v="0"/>
    <s v="Toombul"/>
    <s v="Queensland"/>
    <x v="3"/>
    <n v="4012"/>
    <s v="Australia"/>
    <s v="Giannis Katsaros"/>
    <x v="9"/>
    <s v="Emmanuel Tutu"/>
    <n v="132"/>
  </r>
  <r>
    <d v="2024-02-26T00:00:00"/>
    <n v="2024"/>
    <s v="2023-2024"/>
    <x v="0"/>
    <s v="Geraldton"/>
    <s v="Western Australia"/>
    <x v="0"/>
    <n v="6530"/>
    <s v="Australia"/>
    <s v="Isabella Ricci"/>
    <x v="8"/>
    <s v="Anastasia Vlahos"/>
    <n v="99"/>
  </r>
  <r>
    <d v="2024-11-19T00:00:00"/>
    <n v="2025"/>
    <s v="2024-2025"/>
    <x v="1"/>
    <s v="Mildura"/>
    <s v="Victoria"/>
    <x v="4"/>
    <n v="3500"/>
    <s v="Australia"/>
    <s v="Lucas Le"/>
    <x v="5"/>
    <s v="Marco Lombardi"/>
    <n v="201"/>
  </r>
  <r>
    <d v="2025-06-22T00:00:00"/>
    <n v="2025"/>
    <s v="2024-2025"/>
    <x v="0"/>
    <s v="Artarmon"/>
    <s v="New South Wales"/>
    <x v="1"/>
    <n v="2064"/>
    <s v="Australia"/>
    <s v="Moana Tui"/>
    <x v="6"/>
    <s v="Lani To’o"/>
    <n v="768"/>
  </r>
  <r>
    <d v="2024-08-02T00:00:00"/>
    <n v="2025"/>
    <s v="2024-2025"/>
    <x v="1"/>
    <s v="Balcatta"/>
    <s v="Western Australia"/>
    <x v="0"/>
    <n v="6021"/>
    <s v="Australia"/>
    <s v="Dragan Novak"/>
    <x v="9"/>
    <s v="Emmanuel Tutu"/>
    <n v="128"/>
  </r>
  <r>
    <d v="2024-07-18T00:00:00"/>
    <n v="2025"/>
    <s v="2024-2025"/>
    <x v="1"/>
    <s v="Hervey Bay"/>
    <s v="Queensland"/>
    <x v="3"/>
    <n v="4655"/>
    <s v="Australia"/>
    <s v="Harrison Quinn"/>
    <x v="9"/>
    <s v="Emmanuel Tutu"/>
    <n v="742"/>
  </r>
  <r>
    <d v="2025-03-24T00:00:00"/>
    <n v="2025"/>
    <s v="2024-2025"/>
    <x v="0"/>
    <s v="Ballina"/>
    <s v="New South Wales"/>
    <x v="1"/>
    <n v="2478"/>
    <s v="Australia"/>
    <s v="Waru Saunders"/>
    <x v="9"/>
    <s v="Emmanuel Tutu"/>
    <n v="195"/>
  </r>
  <r>
    <d v="2025-12-22T00:00:00"/>
    <n v="2026"/>
    <s v="2025-2026"/>
    <x v="0"/>
    <s v="Toombul"/>
    <s v="Queensland"/>
    <x v="3"/>
    <n v="4012"/>
    <s v="Australia"/>
    <s v="Giannis Katsaros"/>
    <x v="3"/>
    <s v="Ibrahim Khalil"/>
    <n v="536"/>
  </r>
  <r>
    <d v="2024-03-29T00:00:00"/>
    <n v="2024"/>
    <s v="2023-2024"/>
    <x v="1"/>
    <s v="Stafford"/>
    <s v="Queensland"/>
    <x v="3"/>
    <n v="4053"/>
    <s v="Australia"/>
    <s v="Giannis Katsaros"/>
    <x v="9"/>
    <s v="Emmanuel Tutu"/>
    <n v="739"/>
  </r>
  <r>
    <d v="2025-12-25T00:00:00"/>
    <n v="2026"/>
    <s v="2025-2026"/>
    <x v="0"/>
    <s v="Yeppoon"/>
    <s v="Queensland"/>
    <x v="3"/>
    <n v="4703"/>
    <s v="Australia"/>
    <s v="Harrison Quinn"/>
    <x v="9"/>
    <s v="Emmanuel Tutu"/>
    <n v="560"/>
  </r>
  <r>
    <d v="2024-10-27T00:00:00"/>
    <n v="2025"/>
    <s v="2024-2025"/>
    <x v="1"/>
    <s v="Mt Isa"/>
    <s v="Queensland"/>
    <x v="3"/>
    <n v="4825"/>
    <s v="Australia"/>
    <s v="Tiffany Tan"/>
    <x v="5"/>
    <s v="Marco Lombardi"/>
    <n v="794"/>
  </r>
  <r>
    <d v="2024-12-23T00:00:00"/>
    <n v="2025"/>
    <s v="2024-2025"/>
    <x v="0"/>
    <s v="Sunbury"/>
    <s v="Victoria"/>
    <x v="4"/>
    <n v="3429"/>
    <s v="Australia"/>
    <s v="Lucas Le"/>
    <x v="4"/>
    <s v="Amara Okafor"/>
    <n v="349"/>
  </r>
  <r>
    <d v="2024-01-25T00:00:00"/>
    <n v="2024"/>
    <s v="2023-2024"/>
    <x v="0"/>
    <s v="Rydalmere"/>
    <s v="New South Wales"/>
    <x v="1"/>
    <n v="2116"/>
    <s v="Australia"/>
    <s v="Clementine Walsh"/>
    <x v="4"/>
    <s v="Amara Okafor"/>
    <n v="568"/>
  </r>
  <r>
    <d v="2025-10-06T00:00:00"/>
    <n v="2026"/>
    <s v="2025-2026"/>
    <x v="0"/>
    <s v="Atherton"/>
    <s v="Queensland"/>
    <x v="3"/>
    <n v="4883"/>
    <s v="Australia"/>
    <s v="Tiffany Tan"/>
    <x v="2"/>
    <s v="Zanele Mbeki"/>
    <n v="393"/>
  </r>
  <r>
    <d v="2025-03-13T00:00:00"/>
    <n v="2025"/>
    <s v="2024-2025"/>
    <x v="0"/>
    <s v="Woodville"/>
    <s v="South Australia"/>
    <x v="6"/>
    <n v="5011"/>
    <s v="Australia"/>
    <s v="Mustafa Ali"/>
    <x v="3"/>
    <s v="Ibrahim Khalil"/>
    <n v="689"/>
  </r>
  <r>
    <d v="2025-12-18T00:00:00"/>
    <n v="2026"/>
    <s v="2025-2026"/>
    <x v="1"/>
    <s v="Dubbo"/>
    <s v="New South Wales"/>
    <x v="1"/>
    <n v="2830"/>
    <s v="Australia"/>
    <s v="Jedda Kramer"/>
    <x v="2"/>
    <s v="Zanele Mbeki"/>
    <n v="690"/>
  </r>
  <r>
    <d v="2024-09-21T00:00:00"/>
    <n v="2025"/>
    <s v="2024-2025"/>
    <x v="1"/>
    <s v="Mackay"/>
    <s v="Queensland"/>
    <x v="3"/>
    <n v="4740"/>
    <s v="Australia"/>
    <s v="Harrison Quinn"/>
    <x v="7"/>
    <s v="Selam Tesfaye"/>
    <n v="682"/>
  </r>
  <r>
    <d v="2024-10-09T00:00:00"/>
    <n v="2025"/>
    <s v="2024-2025"/>
    <x v="1"/>
    <s v="Rockhampton"/>
    <s v="Queensland"/>
    <x v="3"/>
    <n v="4700"/>
    <s v="Australia"/>
    <s v="Harrison Quinn"/>
    <x v="3"/>
    <s v="Ibrahim Khalil"/>
    <n v="469"/>
  </r>
  <r>
    <d v="2025-07-25T00:00:00"/>
    <n v="2026"/>
    <s v="2025-2026"/>
    <x v="1"/>
    <s v="Dubbo"/>
    <s v="New South Wales"/>
    <x v="1"/>
    <n v="2830"/>
    <s v="Australia"/>
    <s v="Jedda Kramer"/>
    <x v="3"/>
    <s v="Ibrahim Khalil"/>
    <n v="98"/>
  </r>
  <r>
    <d v="2025-03-27T00:00:00"/>
    <n v="2025"/>
    <s v="2024-2025"/>
    <x v="1"/>
    <s v="Dubbo"/>
    <s v="New South Wales"/>
    <x v="1"/>
    <n v="2830"/>
    <s v="Australia"/>
    <s v="Jedda Kramer"/>
    <x v="3"/>
    <s v="Ibrahim Khalil"/>
    <n v="574"/>
  </r>
  <r>
    <d v="2024-12-01T00:00:00"/>
    <n v="2025"/>
    <s v="2024-2025"/>
    <x v="1"/>
    <s v="Nunawading"/>
    <s v="Victoria"/>
    <x v="4"/>
    <n v="3131"/>
    <s v="Australia"/>
    <s v="Fatima Saleh"/>
    <x v="4"/>
    <s v="Amara Okafor"/>
    <n v="555"/>
  </r>
  <r>
    <d v="2025-05-25T00:00:00"/>
    <n v="2025"/>
    <s v="2024-2025"/>
    <x v="1"/>
    <s v="Warrnambool"/>
    <s v="Victoria"/>
    <x v="4"/>
    <n v="3280"/>
    <s v="Australia"/>
    <s v="Lucas Le"/>
    <x v="7"/>
    <s v="Selam Tesfaye"/>
    <n v="266"/>
  </r>
  <r>
    <d v="2024-12-28T00:00:00"/>
    <n v="2025"/>
    <s v="2024-2025"/>
    <x v="1"/>
    <s v="Nunawading"/>
    <s v="Victoria"/>
    <x v="4"/>
    <n v="3131"/>
    <s v="Australia"/>
    <s v="Fatima Saleh"/>
    <x v="5"/>
    <s v="Marco Lombardi"/>
    <n v="210"/>
  </r>
  <r>
    <d v="2024-02-13T00:00:00"/>
    <n v="2024"/>
    <s v="2023-2024"/>
    <x v="0"/>
    <s v="Penrith"/>
    <s v="New South Wales"/>
    <x v="1"/>
    <n v="2750"/>
    <s v="Australia"/>
    <s v="Jedda Kramer"/>
    <x v="2"/>
    <s v="Zanele Mbeki"/>
    <n v="487"/>
  </r>
  <r>
    <d v="2025-10-02T00:00:00"/>
    <n v="2026"/>
    <s v="2025-2026"/>
    <x v="1"/>
    <s v="Thornleigh"/>
    <s v="New South Wales"/>
    <x v="1"/>
    <n v="2120"/>
    <s v="Australia"/>
    <s v="Clementine Walsh"/>
    <x v="4"/>
    <s v="Amara Okafor"/>
    <n v="385"/>
  </r>
  <r>
    <d v="2025-05-18T00:00:00"/>
    <n v="2025"/>
    <s v="2024-2025"/>
    <x v="1"/>
    <s v="Balcatta"/>
    <s v="Western Australia"/>
    <x v="0"/>
    <n v="6021"/>
    <s v="Australia"/>
    <s v="Dragan Novak"/>
    <x v="1"/>
    <s v="Iluka Langton"/>
    <n v="520"/>
  </r>
  <r>
    <d v="2024-01-17T00:00:00"/>
    <n v="2024"/>
    <s v="2023-2024"/>
    <x v="1"/>
    <s v="Dubbo"/>
    <s v="New South Wales"/>
    <x v="1"/>
    <n v="2830"/>
    <s v="Australia"/>
    <s v="Jedda Kramer"/>
    <x v="1"/>
    <s v="Iluka Langton"/>
    <n v="515"/>
  </r>
  <r>
    <d v="2024-01-17T00:00:00"/>
    <n v="2024"/>
    <s v="2023-2024"/>
    <x v="1"/>
    <s v="Dubbo"/>
    <s v="New South Wales"/>
    <x v="1"/>
    <n v="2830"/>
    <s v="Australia"/>
    <s v="Jedda Kramer"/>
    <x v="8"/>
    <s v="Anastasia Vlahos"/>
    <n v="493"/>
  </r>
  <r>
    <d v="2024-01-02T00:00:00"/>
    <n v="2024"/>
    <s v="2023-2024"/>
    <x v="1"/>
    <s v="Yeppoon"/>
    <s v="Queensland"/>
    <x v="3"/>
    <n v="4703"/>
    <s v="Australia"/>
    <s v="Harrison Quinn"/>
    <x v="0"/>
    <s v="Caterina Russo"/>
    <n v="759"/>
  </r>
  <r>
    <d v="2024-08-31T00:00:00"/>
    <n v="2025"/>
    <s v="2024-2025"/>
    <x v="0"/>
    <s v="Hastings"/>
    <s v="Victoria"/>
    <x v="4"/>
    <n v="3915"/>
    <s v="Australia"/>
    <s v="Emre Yilmaz"/>
    <x v="9"/>
    <s v="Emmanuel Tutu"/>
    <n v="92"/>
  </r>
  <r>
    <d v="2025-01-28T00:00:00"/>
    <n v="2025"/>
    <s v="2024-2025"/>
    <x v="0"/>
    <s v="Campbelltown"/>
    <s v="New South Wales"/>
    <x v="1"/>
    <n v="2560"/>
    <s v="Australia"/>
    <s v="Anika Villanueva"/>
    <x v="9"/>
    <s v="Emmanuel Tutu"/>
    <n v="76"/>
  </r>
  <r>
    <d v="2024-05-16T00:00:00"/>
    <n v="2024"/>
    <s v="2023-2024"/>
    <x v="0"/>
    <s v="Indooroopilly"/>
    <s v="Queensland"/>
    <x v="3"/>
    <n v="4068"/>
    <s v="Australia"/>
    <s v="Giannis Katsaros"/>
    <x v="3"/>
    <s v="Ibrahim Khalil"/>
    <n v="63"/>
  </r>
  <r>
    <d v="2024-05-05T00:00:00"/>
    <n v="2024"/>
    <s v="2023-2024"/>
    <x v="0"/>
    <s v="Maroochydore"/>
    <s v="Queensland"/>
    <x v="3"/>
    <n v="4558"/>
    <s v="Australia"/>
    <s v="Viliame Mata"/>
    <x v="6"/>
    <s v="Lani To’o"/>
    <n v="690"/>
  </r>
  <r>
    <d v="2024-10-27T00:00:00"/>
    <n v="2025"/>
    <s v="2024-2025"/>
    <x v="0"/>
    <s v="Port Lincoln"/>
    <s v="South Australia"/>
    <x v="6"/>
    <n v="5607"/>
    <s v="Australia"/>
    <s v="Marcus Zheng"/>
    <x v="9"/>
    <s v="Emmanuel Tutu"/>
    <n v="456"/>
  </r>
  <r>
    <d v="2025-05-23T00:00:00"/>
    <n v="2025"/>
    <s v="2024-2025"/>
    <x v="0"/>
    <s v="Chatswood"/>
    <s v="New South Wales"/>
    <x v="1"/>
    <n v="2067"/>
    <s v="Australia"/>
    <s v="Moana Tui"/>
    <x v="0"/>
    <s v="Caterina Russo"/>
    <n v="272"/>
  </r>
  <r>
    <d v="2025-11-05T00:00:00"/>
    <n v="2026"/>
    <s v="2025-2026"/>
    <x v="0"/>
    <s v="Underwood"/>
    <s v="Queensland"/>
    <x v="3"/>
    <n v="4119"/>
    <s v="Australia"/>
    <s v="Giannis Katsaros"/>
    <x v="0"/>
    <s v="Caterina Russo"/>
    <n v="666"/>
  </r>
  <r>
    <d v="2025-06-18T00:00:00"/>
    <n v="2025"/>
    <s v="2024-2025"/>
    <x v="1"/>
    <s v="Horsham"/>
    <s v="Victoria"/>
    <x v="4"/>
    <n v="3400"/>
    <s v="Australia"/>
    <s v="Lucas Le"/>
    <x v="5"/>
    <s v="Marco Lombardi"/>
    <n v="602"/>
  </r>
  <r>
    <d v="2025-08-27T00:00:00"/>
    <n v="2026"/>
    <s v="2025-2026"/>
    <x v="1"/>
    <s v="Ipswich"/>
    <s v="Queensland"/>
    <x v="3"/>
    <n v="4305"/>
    <s v="Australia"/>
    <s v="Kavindi Perera"/>
    <x v="7"/>
    <s v="Selam Tesfaye"/>
    <n v="74"/>
  </r>
  <r>
    <d v="2025-08-09T00:00:00"/>
    <n v="2026"/>
    <s v="2025-2026"/>
    <x v="1"/>
    <s v="Burnie"/>
    <s v="Tasmania"/>
    <x v="5"/>
    <n v="7320"/>
    <s v="Australia"/>
    <s v="Veer Malhotra"/>
    <x v="6"/>
    <s v="Lani To’o"/>
    <n v="601"/>
  </r>
  <r>
    <d v="2025-10-02T00:00:00"/>
    <n v="2026"/>
    <s v="2025-2026"/>
    <x v="0"/>
    <s v="Chatswood"/>
    <s v="New South Wales"/>
    <x v="1"/>
    <n v="2067"/>
    <s v="Australia"/>
    <s v="Moana Tui"/>
    <x v="1"/>
    <s v="Iluka Langton"/>
    <n v="342"/>
  </r>
  <r>
    <d v="2024-08-07T00:00:00"/>
    <n v="2025"/>
    <s v="2024-2025"/>
    <x v="1"/>
    <s v="Yeppoon"/>
    <s v="Queensland"/>
    <x v="3"/>
    <n v="4703"/>
    <s v="Australia"/>
    <s v="Harrison Quinn"/>
    <x v="6"/>
    <s v="Lani To’o"/>
    <n v="545"/>
  </r>
  <r>
    <d v="2024-02-05T00:00:00"/>
    <n v="2024"/>
    <s v="2023-2024"/>
    <x v="1"/>
    <s v="Cairns"/>
    <s v="Queensland"/>
    <x v="3"/>
    <n v="4870"/>
    <s v="Australia"/>
    <s v="Tiffany Tan"/>
    <x v="5"/>
    <s v="Marco Lombardi"/>
    <n v="395"/>
  </r>
  <r>
    <d v="2024-03-20T00:00:00"/>
    <n v="2024"/>
    <s v="2023-2024"/>
    <x v="1"/>
    <s v="Balcatta"/>
    <s v="Western Australia"/>
    <x v="0"/>
    <n v="6021"/>
    <s v="Australia"/>
    <s v="Dragan Novak"/>
    <x v="1"/>
    <s v="Iluka Langton"/>
    <n v="631"/>
  </r>
  <r>
    <d v="2025-09-21T00:00:00"/>
    <n v="2026"/>
    <s v="2025-2026"/>
    <x v="0"/>
    <s v="Belconnen"/>
    <s v="Australian Capital Territory"/>
    <x v="2"/>
    <n v="2617"/>
    <s v="Australia"/>
    <s v="Anika Villanueva"/>
    <x v="4"/>
    <s v="Amara Okafor"/>
    <n v="99"/>
  </r>
  <r>
    <d v="2025-01-01T00:00:00"/>
    <n v="2025"/>
    <s v="2024-2025"/>
    <x v="0"/>
    <s v="Epsom"/>
    <s v="Victoria"/>
    <x v="4"/>
    <n v="3551"/>
    <s v="Australia"/>
    <s v="Lucas Le"/>
    <x v="8"/>
    <s v="Anastasia Vlahos"/>
    <n v="271"/>
  </r>
  <r>
    <d v="2024-08-29T00:00:00"/>
    <n v="2025"/>
    <s v="2024-2025"/>
    <x v="0"/>
    <s v="Chatswood"/>
    <s v="New South Wales"/>
    <x v="1"/>
    <n v="2067"/>
    <s v="Australia"/>
    <s v="Moana Tui"/>
    <x v="9"/>
    <s v="Emmanuel Tutu"/>
    <n v="204"/>
  </r>
  <r>
    <d v="2024-04-13T00:00:00"/>
    <n v="2024"/>
    <s v="2023-2024"/>
    <x v="1"/>
    <s v="Dubbo"/>
    <s v="New South Wales"/>
    <x v="1"/>
    <n v="2830"/>
    <s v="Australia"/>
    <s v="Jedda Kramer"/>
    <x v="3"/>
    <s v="Ibrahim Khalil"/>
    <n v="692"/>
  </r>
  <r>
    <d v="2024-11-23T00:00:00"/>
    <n v="2025"/>
    <s v="2024-2025"/>
    <x v="1"/>
    <s v="Mornington"/>
    <s v="Victoria"/>
    <x v="4"/>
    <n v="3931"/>
    <s v="Australia"/>
    <s v="Emre Yilmaz"/>
    <x v="0"/>
    <s v="Caterina Russo"/>
    <n v="143"/>
  </r>
  <r>
    <d v="2024-07-08T00:00:00"/>
    <n v="2025"/>
    <s v="2024-2025"/>
    <x v="1"/>
    <s v="Ballina"/>
    <s v="New South Wales"/>
    <x v="1"/>
    <n v="2478"/>
    <s v="Australia"/>
    <s v="Waru Saunders"/>
    <x v="3"/>
    <s v="Ibrahim Khalil"/>
    <n v="205"/>
  </r>
  <r>
    <d v="2025-01-08T00:00:00"/>
    <n v="2025"/>
    <s v="2024-2025"/>
    <x v="1"/>
    <s v="Mt Isa"/>
    <s v="Queensland"/>
    <x v="3"/>
    <n v="4825"/>
    <s v="Australia"/>
    <s v="Tiffany Tan"/>
    <x v="9"/>
    <s v="Emmanuel Tutu"/>
    <n v="386"/>
  </r>
  <r>
    <d v="2024-10-21T00:00:00"/>
    <n v="2025"/>
    <s v="2024-2025"/>
    <x v="0"/>
    <s v="Ringwood"/>
    <s v="Victoria"/>
    <x v="4"/>
    <n v="3134"/>
    <s v="Australia"/>
    <s v="Fatima Saleh"/>
    <x v="6"/>
    <s v="Lani To’o"/>
    <n v="333"/>
  </r>
  <r>
    <d v="2024-07-16T00:00:00"/>
    <n v="2025"/>
    <s v="2024-2025"/>
    <x v="0"/>
    <s v="Chatswood"/>
    <s v="New South Wales"/>
    <x v="1"/>
    <n v="2067"/>
    <s v="Australia"/>
    <s v="Moana Tui"/>
    <x v="9"/>
    <s v="Emmanuel Tutu"/>
    <n v="162"/>
  </r>
  <r>
    <d v="2024-10-29T00:00:00"/>
    <n v="2025"/>
    <s v="2024-2025"/>
    <x v="1"/>
    <s v="Campbelltown"/>
    <s v="New South Wales"/>
    <x v="1"/>
    <n v="2560"/>
    <s v="Australia"/>
    <s v="Anika Villanueva"/>
    <x v="8"/>
    <s v="Anastasia Vlahos"/>
    <n v="162"/>
  </r>
  <r>
    <d v="2024-03-31T00:00:00"/>
    <n v="2024"/>
    <s v="2023-2024"/>
    <x v="1"/>
    <s v="Epsom"/>
    <s v="Victoria"/>
    <x v="4"/>
    <n v="3551"/>
    <s v="Australia"/>
    <s v="Lucas Le"/>
    <x v="1"/>
    <s v="Iluka Langton"/>
    <n v="386"/>
  </r>
  <r>
    <d v="2024-04-02T00:00:00"/>
    <n v="2024"/>
    <s v="2023-2024"/>
    <x v="0"/>
    <s v="Ballarat"/>
    <s v="Victoria"/>
    <x v="4"/>
    <n v="3353"/>
    <s v="Australia"/>
    <s v="Lucas Le"/>
    <x v="3"/>
    <s v="Ibrahim Khalil"/>
    <n v="759"/>
  </r>
  <r>
    <d v="2025-08-22T00:00:00"/>
    <n v="2026"/>
    <s v="2025-2026"/>
    <x v="0"/>
    <s v="Armidale"/>
    <s v="New South Wales"/>
    <x v="1"/>
    <n v="2350"/>
    <s v="Australia"/>
    <s v="Waru Saunders"/>
    <x v="2"/>
    <s v="Zanele Mbeki"/>
    <n v="172"/>
  </r>
  <r>
    <d v="2025-02-09T00:00:00"/>
    <n v="2025"/>
    <s v="2024-2025"/>
    <x v="0"/>
    <s v="Mt Isa"/>
    <s v="Queensland"/>
    <x v="3"/>
    <n v="4825"/>
    <s v="Australia"/>
    <s v="Tiffany Tan"/>
    <x v="5"/>
    <s v="Marco Lombardi"/>
    <n v="199"/>
  </r>
  <r>
    <d v="2024-10-30T00:00:00"/>
    <n v="2025"/>
    <s v="2024-2025"/>
    <x v="1"/>
    <s v="Ipswich"/>
    <s v="Queensland"/>
    <x v="3"/>
    <n v="4305"/>
    <s v="Australia"/>
    <s v="Kavindi Perera"/>
    <x v="7"/>
    <s v="Selam Tesfaye"/>
    <n v="362"/>
  </r>
  <r>
    <d v="2025-10-16T00:00:00"/>
    <n v="2026"/>
    <s v="2025-2026"/>
    <x v="1"/>
    <s v="Hervey Bay"/>
    <s v="Queensland"/>
    <x v="3"/>
    <n v="4655"/>
    <s v="Australia"/>
    <s v="Harrison Quinn"/>
    <x v="4"/>
    <s v="Amara Okafor"/>
    <n v="231"/>
  </r>
  <r>
    <d v="2025-11-12T00:00:00"/>
    <n v="2026"/>
    <s v="2025-2026"/>
    <x v="1"/>
    <s v="Balcatta"/>
    <s v="Western Australia"/>
    <x v="0"/>
    <n v="6021"/>
    <s v="Australia"/>
    <s v="Dragan Novak"/>
    <x v="3"/>
    <s v="Ibrahim Khalil"/>
    <n v="568"/>
  </r>
  <r>
    <d v="2024-03-12T00:00:00"/>
    <n v="2024"/>
    <s v="2023-2024"/>
    <x v="0"/>
    <s v="Ashfield"/>
    <s v="New South Wales"/>
    <x v="1"/>
    <n v="2131"/>
    <s v="Australia"/>
    <s v="Clementine Walsh"/>
    <x v="3"/>
    <s v="Ibrahim Khalil"/>
    <n v="260"/>
  </r>
  <r>
    <d v="2025-06-07T00:00:00"/>
    <n v="2025"/>
    <s v="2024-2025"/>
    <x v="0"/>
    <s v="Collingwood"/>
    <s v="Victoria"/>
    <x v="4"/>
    <n v="3066"/>
    <s v="Australia"/>
    <s v="Alistair Taylor"/>
    <x v="3"/>
    <s v="Ibrahim Khalil"/>
    <n v="268"/>
  </r>
  <r>
    <d v="2024-12-11T00:00:00"/>
    <n v="2025"/>
    <s v="2024-2025"/>
    <x v="0"/>
    <s v="Broome"/>
    <s v="Western Australia"/>
    <x v="0"/>
    <n v="6725"/>
    <s v="Australia"/>
    <s v="Isabella Ricci"/>
    <x v="5"/>
    <s v="Marco Lombardi"/>
    <n v="224"/>
  </r>
  <r>
    <d v="2025-10-21T00:00:00"/>
    <n v="2026"/>
    <s v="2025-2026"/>
    <x v="0"/>
    <s v="Chadstone"/>
    <s v="Victoria"/>
    <x v="4"/>
    <n v="3148"/>
    <s v="Australia"/>
    <s v="Fatima Saleh"/>
    <x v="3"/>
    <s v="Ibrahim Khalil"/>
    <n v="62"/>
  </r>
  <r>
    <d v="2024-03-17T00:00:00"/>
    <n v="2024"/>
    <s v="2023-2024"/>
    <x v="0"/>
    <s v="Dandenong"/>
    <s v="Victoria"/>
    <x v="4"/>
    <n v="3175"/>
    <s v="Australia"/>
    <s v="Fatima Saleh"/>
    <x v="2"/>
    <s v="Zanele Mbeki"/>
    <n v="36"/>
  </r>
  <r>
    <d v="2024-09-05T00:00:00"/>
    <n v="2025"/>
    <s v="2024-2025"/>
    <x v="1"/>
    <s v="Hervey Bay"/>
    <s v="Queensland"/>
    <x v="3"/>
    <n v="4655"/>
    <s v="Australia"/>
    <s v="Harrison Quinn"/>
    <x v="1"/>
    <s v="Iluka Langton"/>
    <n v="70"/>
  </r>
  <r>
    <d v="2025-03-20T00:00:00"/>
    <n v="2025"/>
    <s v="2024-2025"/>
    <x v="0"/>
    <s v="Mindarie"/>
    <s v="Western Australia"/>
    <x v="0"/>
    <n v="6030"/>
    <s v="Australia"/>
    <s v="Dragan Novak"/>
    <x v="4"/>
    <s v="Amara Okafor"/>
    <n v="633"/>
  </r>
  <r>
    <d v="2025-12-18T00:00:00"/>
    <n v="2026"/>
    <s v="2025-2026"/>
    <x v="0"/>
    <s v="Esperance"/>
    <s v="Western Australia"/>
    <x v="0"/>
    <n v="6450"/>
    <s v="Australia"/>
    <s v="Isabella Ricci"/>
    <x v="7"/>
    <s v="Selam Tesfaye"/>
    <n v="540"/>
  </r>
  <r>
    <d v="2024-06-19T00:00:00"/>
    <n v="2024"/>
    <s v="2023-2024"/>
    <x v="1"/>
    <s v="Marion"/>
    <s v="South Australia"/>
    <x v="6"/>
    <n v="5043"/>
    <s v="Australia"/>
    <s v="Mustafa Ali"/>
    <x v="5"/>
    <s v="Marco Lombardi"/>
    <n v="394"/>
  </r>
  <r>
    <d v="2025-05-15T00:00:00"/>
    <n v="2025"/>
    <s v="2024-2025"/>
    <x v="0"/>
    <s v="Alexandria"/>
    <s v="New South Wales"/>
    <x v="1"/>
    <n v="2015"/>
    <s v="Australia"/>
    <s v="Moana Tui"/>
    <x v="8"/>
    <s v="Anastasia Vlahos"/>
    <n v="22"/>
  </r>
  <r>
    <d v="2025-10-09T00:00:00"/>
    <n v="2026"/>
    <s v="2025-2026"/>
    <x v="0"/>
    <s v="Alexandria"/>
    <s v="New South Wales"/>
    <x v="1"/>
    <n v="2015"/>
    <s v="Australia"/>
    <s v="Moana Tui"/>
    <x v="7"/>
    <s v="Selam Tesfaye"/>
    <n v="315"/>
  </r>
  <r>
    <d v="2025-08-27T00:00:00"/>
    <n v="2026"/>
    <s v="2025-2026"/>
    <x v="1"/>
    <s v="Mildura"/>
    <s v="Victoria"/>
    <x v="4"/>
    <n v="3500"/>
    <s v="Australia"/>
    <s v="Lucas Le"/>
    <x v="6"/>
    <s v="Lani To’o"/>
    <n v="772"/>
  </r>
  <r>
    <d v="2024-08-14T00:00:00"/>
    <n v="2025"/>
    <s v="2024-2025"/>
    <x v="0"/>
    <s v="Nowra"/>
    <s v="New South Wales"/>
    <x v="1"/>
    <n v="2541"/>
    <s v="Australia"/>
    <s v="Anika Villanueva"/>
    <x v="0"/>
    <s v="Caterina Russo"/>
    <n v="584"/>
  </r>
  <r>
    <d v="2024-12-04T00:00:00"/>
    <n v="2025"/>
    <s v="2024-2025"/>
    <x v="1"/>
    <s v="Dubbo"/>
    <s v="New South Wales"/>
    <x v="1"/>
    <n v="2830"/>
    <s v="Australia"/>
    <s v="Jedda Kramer"/>
    <x v="6"/>
    <s v="Lani To’o"/>
    <n v="379"/>
  </r>
  <r>
    <d v="2025-07-30T00:00:00"/>
    <n v="2026"/>
    <s v="2025-2026"/>
    <x v="1"/>
    <s v="Esperance"/>
    <s v="Western Australia"/>
    <x v="0"/>
    <n v="6450"/>
    <s v="Australia"/>
    <s v="Isabella Ricci"/>
    <x v="2"/>
    <s v="Zanele Mbeki"/>
    <n v="36"/>
  </r>
  <r>
    <d v="2024-12-24T00:00:00"/>
    <n v="2025"/>
    <s v="2024-2025"/>
    <x v="0"/>
    <s v="Yeppoon"/>
    <s v="Queensland"/>
    <x v="3"/>
    <n v="4703"/>
    <s v="Australia"/>
    <s v="Harrison Quinn"/>
    <x v="3"/>
    <s v="Ibrahim Khalil"/>
    <n v="83"/>
  </r>
  <r>
    <d v="2024-04-21T00:00:00"/>
    <n v="2024"/>
    <s v="2023-2024"/>
    <x v="0"/>
    <s v="Rockhampton"/>
    <s v="Queensland"/>
    <x v="3"/>
    <n v="4700"/>
    <s v="Australia"/>
    <s v="Harrison Quinn"/>
    <x v="3"/>
    <s v="Ibrahim Khalil"/>
    <n v="362"/>
  </r>
  <r>
    <d v="2025-07-05T00:00:00"/>
    <n v="2026"/>
    <s v="2025-2026"/>
    <x v="0"/>
    <s v="Frankston"/>
    <s v="Victoria"/>
    <x v="4"/>
    <n v="3199"/>
    <s v="Australia"/>
    <s v="Fatima Saleh"/>
    <x v="3"/>
    <s v="Ibrahim Khalil"/>
    <n v="708"/>
  </r>
  <r>
    <d v="2024-11-06T00:00:00"/>
    <n v="2025"/>
    <s v="2024-2025"/>
    <x v="0"/>
    <s v="Port Lincoln"/>
    <s v="South Australia"/>
    <x v="6"/>
    <n v="5607"/>
    <s v="Australia"/>
    <s v="Marcus Zheng"/>
    <x v="6"/>
    <s v="Lani To’o"/>
    <n v="401"/>
  </r>
  <r>
    <d v="2025-06-27T00:00:00"/>
    <n v="2025"/>
    <s v="2024-2025"/>
    <x v="0"/>
    <s v="Geraldton"/>
    <s v="Western Australia"/>
    <x v="0"/>
    <n v="6530"/>
    <s v="Australia"/>
    <s v="Isabella Ricci"/>
    <x v="1"/>
    <s v="Iluka Langton"/>
    <n v="33"/>
  </r>
  <r>
    <d v="2025-12-12T00:00:00"/>
    <n v="2026"/>
    <s v="2025-2026"/>
    <x v="0"/>
    <s v="Bussleton"/>
    <s v="Western Australia"/>
    <x v="0"/>
    <n v="6280"/>
    <s v="Australia"/>
    <s v="Phoebe Murphy"/>
    <x v="8"/>
    <s v="Anastasia Vlahos"/>
    <n v="270"/>
  </r>
  <r>
    <d v="2025-03-11T00:00:00"/>
    <n v="2025"/>
    <s v="2024-2025"/>
    <x v="1"/>
    <s v="Balcatta"/>
    <s v="Western Australia"/>
    <x v="0"/>
    <n v="6021"/>
    <s v="Australia"/>
    <s v="Dragan Novak"/>
    <x v="2"/>
    <s v="Zanele Mbeki"/>
    <n v="322"/>
  </r>
  <r>
    <d v="2024-08-16T00:00:00"/>
    <n v="2025"/>
    <s v="2024-2025"/>
    <x v="0"/>
    <s v="Sunbury"/>
    <s v="Victoria"/>
    <x v="4"/>
    <n v="3429"/>
    <s v="Australia"/>
    <s v="Lucas Le"/>
    <x v="4"/>
    <s v="Amara Okafor"/>
    <n v="274"/>
  </r>
  <r>
    <d v="2025-11-05T00:00:00"/>
    <n v="2026"/>
    <s v="2025-2026"/>
    <x v="0"/>
    <s v="Bendigo"/>
    <s v="Victoria"/>
    <x v="4"/>
    <n v="3550"/>
    <s v="Australia"/>
    <s v="Lucas Le"/>
    <x v="1"/>
    <s v="Iluka Langton"/>
    <n v="461"/>
  </r>
  <r>
    <d v="2024-02-17T00:00:00"/>
    <n v="2024"/>
    <s v="2023-2024"/>
    <x v="0"/>
    <s v="Toombul"/>
    <s v="Queensland"/>
    <x v="3"/>
    <n v="4012"/>
    <s v="Australia"/>
    <s v="Giannis Katsaros"/>
    <x v="3"/>
    <s v="Ibrahim Khalil"/>
    <n v="610"/>
  </r>
  <r>
    <d v="2025-12-26T00:00:00"/>
    <n v="2026"/>
    <s v="2025-2026"/>
    <x v="0"/>
    <s v="Belconnen"/>
    <s v="Australian Capital Territory"/>
    <x v="2"/>
    <n v="2617"/>
    <s v="Australia"/>
    <s v="Anika Villanueva"/>
    <x v="0"/>
    <s v="Caterina Russo"/>
    <n v="466"/>
  </r>
  <r>
    <d v="2025-10-09T00:00:00"/>
    <n v="2026"/>
    <s v="2025-2026"/>
    <x v="0"/>
    <s v="Launceston"/>
    <s v="Tasmania"/>
    <x v="5"/>
    <n v="7250"/>
    <s v="Australia"/>
    <s v="Veer Malhotra"/>
    <x v="7"/>
    <s v="Selam Tesfaye"/>
    <n v="403"/>
  </r>
  <r>
    <d v="2025-08-09T00:00:00"/>
    <n v="2026"/>
    <s v="2025-2026"/>
    <x v="0"/>
    <s v="Joondalup"/>
    <s v="Western Australia"/>
    <x v="0"/>
    <n v="6027"/>
    <s v="Australia"/>
    <s v="Dragan Novak"/>
    <x v="9"/>
    <s v="Emmanuel Tutu"/>
    <n v="716"/>
  </r>
  <r>
    <d v="2025-08-07T00:00:00"/>
    <n v="2026"/>
    <s v="2025-2026"/>
    <x v="0"/>
    <s v="Alexandria"/>
    <s v="New South Wales"/>
    <x v="1"/>
    <n v="2015"/>
    <s v="Australia"/>
    <s v="Moana Tui"/>
    <x v="5"/>
    <s v="Marco Lombardi"/>
    <n v="391"/>
  </r>
  <r>
    <d v="2025-09-02T00:00:00"/>
    <n v="2026"/>
    <s v="2025-2026"/>
    <x v="0"/>
    <s v="Orange"/>
    <s v="New South Wales"/>
    <x v="1"/>
    <n v="2800"/>
    <s v="Australia"/>
    <s v="Jedda Kramer"/>
    <x v="6"/>
    <s v="Lani To’o"/>
    <n v="235"/>
  </r>
  <r>
    <d v="2025-02-03T00:00:00"/>
    <n v="2025"/>
    <s v="2024-2025"/>
    <x v="0"/>
    <s v="Mascot"/>
    <s v="New South Wales"/>
    <x v="1"/>
    <n v="2020"/>
    <s v="Australia"/>
    <s v="Moana Tui"/>
    <x v="1"/>
    <s v="Iluka Langton"/>
    <n v="348"/>
  </r>
  <r>
    <d v="2025-03-30T00:00:00"/>
    <n v="2025"/>
    <s v="2024-2025"/>
    <x v="0"/>
    <s v="Rockhampton"/>
    <s v="Queensland"/>
    <x v="3"/>
    <n v="4700"/>
    <s v="Australia"/>
    <s v="Harrison Quinn"/>
    <x v="1"/>
    <s v="Iluka Langton"/>
    <n v="273"/>
  </r>
  <r>
    <d v="2025-07-15T00:00:00"/>
    <n v="2026"/>
    <s v="2025-2026"/>
    <x v="0"/>
    <s v="Southport"/>
    <s v="Queensland"/>
    <x v="3"/>
    <n v="4215"/>
    <s v="Australia"/>
    <s v="Kavindi Perera"/>
    <x v="9"/>
    <s v="Emmanuel Tutu"/>
    <n v="542"/>
  </r>
  <r>
    <d v="2024-07-08T00:00:00"/>
    <n v="2025"/>
    <s v="2024-2025"/>
    <x v="0"/>
    <s v="Inglewood"/>
    <s v="Western Australia"/>
    <x v="0"/>
    <n v="6052"/>
    <s v="Australia"/>
    <s v="Dragan Novak"/>
    <x v="1"/>
    <s v="Iluka Langton"/>
    <n v="119"/>
  </r>
  <r>
    <d v="2025-08-27T00:00:00"/>
    <n v="2026"/>
    <s v="2025-2026"/>
    <x v="1"/>
    <s v="Epping"/>
    <s v="Victoria"/>
    <x v="4"/>
    <n v="3076"/>
    <s v="Australia"/>
    <s v="Alistair Taylor"/>
    <x v="0"/>
    <s v="Caterina Russo"/>
    <n v="66"/>
  </r>
  <r>
    <d v="2024-06-10T00:00:00"/>
    <n v="2024"/>
    <s v="2023-2024"/>
    <x v="1"/>
    <s v="Castle Hill"/>
    <s v="New South Wales"/>
    <x v="1"/>
    <n v="2154"/>
    <s v="Australia"/>
    <s v="Clementine Walsh"/>
    <x v="3"/>
    <s v="Ibrahim Khalil"/>
    <n v="622"/>
  </r>
  <r>
    <d v="2025-06-30T00:00:00"/>
    <n v="2025"/>
    <s v="2024-2025"/>
    <x v="0"/>
    <s v="North Lakes"/>
    <s v="Queensland"/>
    <x v="3"/>
    <n v="4509"/>
    <s v="Australia"/>
    <s v="Kavindi Perera"/>
    <x v="8"/>
    <s v="Anastasia Vlahos"/>
    <n v="610"/>
  </r>
  <r>
    <d v="2025-12-08T00:00:00"/>
    <n v="2026"/>
    <s v="2025-2026"/>
    <x v="0"/>
    <s v="Port Lincoln"/>
    <s v="South Australia"/>
    <x v="6"/>
    <n v="5607"/>
    <s v="Australia"/>
    <s v="Marcus Zheng"/>
    <x v="6"/>
    <s v="Lani To’o"/>
    <n v="765"/>
  </r>
  <r>
    <d v="2024-07-03T00:00:00"/>
    <n v="2025"/>
    <s v="2024-2025"/>
    <x v="1"/>
    <s v="Mt Isa"/>
    <s v="Queensland"/>
    <x v="3"/>
    <n v="4825"/>
    <s v="Australia"/>
    <s v="Tiffany Tan"/>
    <x v="0"/>
    <s v="Caterina Russo"/>
    <n v="465"/>
  </r>
  <r>
    <d v="2024-01-15T00:00:00"/>
    <n v="2024"/>
    <s v="2023-2024"/>
    <x v="0"/>
    <s v="Ringwood"/>
    <s v="Victoria"/>
    <x v="4"/>
    <n v="3134"/>
    <s v="Australia"/>
    <s v="Fatima Saleh"/>
    <x v="7"/>
    <s v="Selam Tesfaye"/>
    <n v="438"/>
  </r>
  <r>
    <d v="2024-02-08T00:00:00"/>
    <n v="2024"/>
    <s v="2023-2024"/>
    <x v="1"/>
    <s v="Warrnambool"/>
    <s v="Victoria"/>
    <x v="4"/>
    <n v="3280"/>
    <s v="Australia"/>
    <s v="Lucas Le"/>
    <x v="3"/>
    <s v="Ibrahim Khalil"/>
    <n v="440"/>
  </r>
  <r>
    <d v="2025-12-30T00:00:00"/>
    <n v="2026"/>
    <s v="2025-2026"/>
    <x v="0"/>
    <s v="Rosny Park"/>
    <s v="Tasmania"/>
    <x v="5"/>
    <n v="7018"/>
    <s v="Australia"/>
    <s v="Veer Malhotra"/>
    <x v="3"/>
    <s v="Ibrahim Khalil"/>
    <n v="279"/>
  </r>
  <r>
    <d v="2024-01-17T00:00:00"/>
    <n v="2024"/>
    <s v="2023-2024"/>
    <x v="0"/>
    <s v="Cairns"/>
    <s v="Queensland"/>
    <x v="3"/>
    <n v="4870"/>
    <s v="Australia"/>
    <s v="Tiffany Tan"/>
    <x v="5"/>
    <s v="Marco Lombardi"/>
    <n v="96"/>
  </r>
  <r>
    <d v="2024-09-14T00:00:00"/>
    <n v="2025"/>
    <s v="2024-2025"/>
    <x v="0"/>
    <s v="Alice Springs"/>
    <s v="Northern Territory"/>
    <x v="7"/>
    <n v="870"/>
    <s v="Australia"/>
    <s v="Deepa Thapa"/>
    <x v="2"/>
    <s v="Zanele Mbeki"/>
    <n v="492"/>
  </r>
  <r>
    <d v="2025-01-16T00:00:00"/>
    <n v="2025"/>
    <s v="2024-2025"/>
    <x v="0"/>
    <s v="Altona"/>
    <s v="Victoria"/>
    <x v="4"/>
    <n v="3018"/>
    <s v="Australia"/>
    <s v="Alistair Taylor"/>
    <x v="4"/>
    <s v="Amara Okafor"/>
    <n v="59"/>
  </r>
  <r>
    <d v="2024-08-04T00:00:00"/>
    <n v="2025"/>
    <s v="2024-2025"/>
    <x v="1"/>
    <s v="Castle Hill"/>
    <s v="New South Wales"/>
    <x v="1"/>
    <n v="2154"/>
    <s v="Australia"/>
    <s v="Clementine Walsh"/>
    <x v="1"/>
    <s v="Iluka Langton"/>
    <n v="174"/>
  </r>
  <r>
    <d v="2024-03-15T00:00:00"/>
    <n v="2024"/>
    <s v="2023-2024"/>
    <x v="0"/>
    <s v="Narrabeen"/>
    <s v="New South Wales"/>
    <x v="1"/>
    <n v="2101"/>
    <s v="Australia"/>
    <s v="Clementine Walsh"/>
    <x v="1"/>
    <s v="Iluka Langton"/>
    <n v="736"/>
  </r>
  <r>
    <d v="2025-10-19T00:00:00"/>
    <n v="2026"/>
    <s v="2025-2026"/>
    <x v="1"/>
    <s v="Epping"/>
    <s v="Victoria"/>
    <x v="4"/>
    <n v="3076"/>
    <s v="Australia"/>
    <s v="Alistair Taylor"/>
    <x v="2"/>
    <s v="Zanele Mbeki"/>
    <n v="704"/>
  </r>
  <r>
    <d v="2024-07-20T00:00:00"/>
    <n v="2025"/>
    <s v="2024-2025"/>
    <x v="0"/>
    <s v="Berri"/>
    <s v="South Australia"/>
    <x v="6"/>
    <n v="5343"/>
    <s v="Australia"/>
    <s v="Marcus Zheng"/>
    <x v="9"/>
    <s v="Emmanuel Tutu"/>
    <n v="710"/>
  </r>
  <r>
    <d v="2024-01-06T00:00:00"/>
    <n v="2024"/>
    <s v="2023-2024"/>
    <x v="0"/>
    <s v="Chatswood"/>
    <s v="New South Wales"/>
    <x v="1"/>
    <n v="2067"/>
    <s v="Australia"/>
    <s v="Moana Tui"/>
    <x v="1"/>
    <s v="Iluka Langton"/>
    <n v="430"/>
  </r>
  <r>
    <d v="2024-05-17T00:00:00"/>
    <n v="2024"/>
    <s v="2023-2024"/>
    <x v="0"/>
    <s v="Maroochydore"/>
    <s v="Queensland"/>
    <x v="3"/>
    <n v="4558"/>
    <s v="Australia"/>
    <s v="Viliame Mata"/>
    <x v="4"/>
    <s v="Amara Okafor"/>
    <n v="556"/>
  </r>
  <r>
    <d v="2025-10-10T00:00:00"/>
    <n v="2026"/>
    <s v="2025-2026"/>
    <x v="0"/>
    <s v="Woodville"/>
    <s v="South Australia"/>
    <x v="6"/>
    <n v="5011"/>
    <s v="Australia"/>
    <s v="Mustafa Ali"/>
    <x v="1"/>
    <s v="Iluka Langton"/>
    <n v="373"/>
  </r>
  <r>
    <d v="2024-03-28T00:00:00"/>
    <n v="2024"/>
    <s v="2023-2024"/>
    <x v="0"/>
    <s v="Atherton"/>
    <s v="Queensland"/>
    <x v="3"/>
    <n v="4883"/>
    <s v="Australia"/>
    <s v="Tiffany Tan"/>
    <x v="5"/>
    <s v="Marco Lombardi"/>
    <n v="365"/>
  </r>
  <r>
    <d v="2025-07-19T00:00:00"/>
    <n v="2026"/>
    <s v="2025-2026"/>
    <x v="1"/>
    <s v="Seaford"/>
    <s v="South Australia"/>
    <x v="6"/>
    <n v="5169"/>
    <s v="Australia"/>
    <s v="Mustafa Ali"/>
    <x v="4"/>
    <s v="Amara Okafor"/>
    <n v="652"/>
  </r>
  <r>
    <d v="2024-04-07T00:00:00"/>
    <n v="2024"/>
    <s v="2023-2024"/>
    <x v="0"/>
    <s v="Joondalup"/>
    <s v="Western Australia"/>
    <x v="0"/>
    <n v="6027"/>
    <s v="Australia"/>
    <s v="Dragan Novak"/>
    <x v="7"/>
    <s v="Selam Tesfaye"/>
    <n v="310"/>
  </r>
  <r>
    <d v="2024-05-18T00:00:00"/>
    <n v="2024"/>
    <s v="2023-2024"/>
    <x v="0"/>
    <s v="Shepparton"/>
    <s v="Victoria"/>
    <x v="4"/>
    <n v="3630"/>
    <s v="Australia"/>
    <s v="Emre Yilmaz"/>
    <x v="3"/>
    <s v="Ibrahim Khalil"/>
    <n v="279"/>
  </r>
  <r>
    <d v="2024-08-23T00:00:00"/>
    <n v="2025"/>
    <s v="2024-2025"/>
    <x v="1"/>
    <s v="Hervey Bay"/>
    <s v="Queensland"/>
    <x v="3"/>
    <n v="4655"/>
    <s v="Australia"/>
    <s v="Harrison Quinn"/>
    <x v="0"/>
    <s v="Caterina Russo"/>
    <n v="461"/>
  </r>
  <r>
    <d v="2025-06-09T00:00:00"/>
    <n v="2025"/>
    <s v="2024-2025"/>
    <x v="0"/>
    <s v="Penrith"/>
    <s v="New South Wales"/>
    <x v="1"/>
    <n v="2750"/>
    <s v="Australia"/>
    <s v="Jedda Kramer"/>
    <x v="7"/>
    <s v="Selam Tesfaye"/>
    <n v="794"/>
  </r>
  <r>
    <d v="2025-02-21T00:00:00"/>
    <n v="2025"/>
    <s v="2024-2025"/>
    <x v="0"/>
    <s v="Gympie"/>
    <s v="Queensland"/>
    <x v="3"/>
    <n v="4570"/>
    <s v="Australia"/>
    <s v="Viliame Mata"/>
    <x v="0"/>
    <s v="Caterina Russo"/>
    <n v="259"/>
  </r>
  <r>
    <d v="2025-04-10T00:00:00"/>
    <n v="2025"/>
    <s v="2024-2025"/>
    <x v="1"/>
    <s v="Epping"/>
    <s v="Victoria"/>
    <x v="4"/>
    <n v="3076"/>
    <s v="Australia"/>
    <s v="Alistair Taylor"/>
    <x v="8"/>
    <s v="Anastasia Vlahos"/>
    <n v="431"/>
  </r>
  <r>
    <d v="2025-12-27T00:00:00"/>
    <n v="2026"/>
    <s v="2025-2026"/>
    <x v="1"/>
    <s v="Wagga Wagga"/>
    <s v="New South Wales"/>
    <x v="1"/>
    <n v="2650"/>
    <s v="Australia"/>
    <s v="Jedda Kramer"/>
    <x v="0"/>
    <s v="Caterina Russo"/>
    <n v="111"/>
  </r>
  <r>
    <d v="2024-05-24T00:00:00"/>
    <n v="2024"/>
    <s v="2023-2024"/>
    <x v="1"/>
    <s v="Chadstone"/>
    <s v="Victoria"/>
    <x v="4"/>
    <n v="3148"/>
    <s v="Australia"/>
    <s v="Fatima Saleh"/>
    <x v="1"/>
    <s v="Iluka Langton"/>
    <n v="206"/>
  </r>
  <r>
    <d v="2025-08-07T00:00:00"/>
    <n v="2026"/>
    <s v="2025-2026"/>
    <x v="0"/>
    <s v="Ashfield"/>
    <s v="New South Wales"/>
    <x v="1"/>
    <n v="2131"/>
    <s v="Australia"/>
    <s v="Clementine Walsh"/>
    <x v="1"/>
    <s v="Iluka Langton"/>
    <n v="702"/>
  </r>
  <r>
    <d v="2025-01-13T00:00:00"/>
    <n v="2025"/>
    <s v="2024-2025"/>
    <x v="1"/>
    <s v="Gladstone"/>
    <s v="Queensland"/>
    <x v="3"/>
    <n v="4680"/>
    <s v="Australia"/>
    <s v="Harrison Quinn"/>
    <x v="3"/>
    <s v="Ibrahim Khalil"/>
    <n v="517"/>
  </r>
  <r>
    <d v="2024-11-30T00:00:00"/>
    <n v="2025"/>
    <s v="2024-2025"/>
    <x v="1"/>
    <s v="Wodonga"/>
    <s v="Victoria"/>
    <x v="4"/>
    <n v="3690"/>
    <s v="Australia"/>
    <s v="Emre Yilmaz"/>
    <x v="4"/>
    <s v="Amara Okafor"/>
    <n v="410"/>
  </r>
  <r>
    <d v="2024-02-20T00:00:00"/>
    <n v="2024"/>
    <s v="2023-2024"/>
    <x v="1"/>
    <s v="Ulladulla"/>
    <s v="New South Wales"/>
    <x v="1"/>
    <n v="2539"/>
    <s v="Australia"/>
    <s v="Anika Villanueva"/>
    <x v="7"/>
    <s v="Selam Tesfaye"/>
    <n v="36"/>
  </r>
  <r>
    <d v="2024-08-21T00:00:00"/>
    <n v="2025"/>
    <s v="2024-2025"/>
    <x v="1"/>
    <s v="Warrnambool"/>
    <s v="Victoria"/>
    <x v="4"/>
    <n v="3280"/>
    <s v="Australia"/>
    <s v="Lucas Le"/>
    <x v="4"/>
    <s v="Amara Okafor"/>
    <n v="721"/>
  </r>
  <r>
    <d v="2024-07-21T00:00:00"/>
    <n v="2025"/>
    <s v="2024-2025"/>
    <x v="0"/>
    <s v="Indooroopilly"/>
    <s v="Queensland"/>
    <x v="3"/>
    <n v="4068"/>
    <s v="Australia"/>
    <s v="Giannis Katsaros"/>
    <x v="8"/>
    <s v="Anastasia Vlahos"/>
    <n v="239"/>
  </r>
  <r>
    <d v="2024-02-11T00:00:00"/>
    <n v="2024"/>
    <s v="2023-2024"/>
    <x v="1"/>
    <s v="Horsham"/>
    <s v="Victoria"/>
    <x v="4"/>
    <n v="3400"/>
    <s v="Australia"/>
    <s v="Lucas Le"/>
    <x v="0"/>
    <s v="Caterina Russo"/>
    <n v="659"/>
  </r>
  <r>
    <d v="2025-04-21T00:00:00"/>
    <n v="2025"/>
    <s v="2024-2025"/>
    <x v="1"/>
    <s v="Nunawading"/>
    <s v="Victoria"/>
    <x v="4"/>
    <n v="3131"/>
    <s v="Australia"/>
    <s v="Fatima Saleh"/>
    <x v="3"/>
    <s v="Ibrahim Khalil"/>
    <n v="676"/>
  </r>
  <r>
    <d v="2025-02-05T00:00:00"/>
    <n v="2025"/>
    <s v="2024-2025"/>
    <x v="0"/>
    <s v="Maroochydore"/>
    <s v="Queensland"/>
    <x v="3"/>
    <n v="4558"/>
    <s v="Australia"/>
    <s v="Viliame Mata"/>
    <x v="3"/>
    <s v="Ibrahim Khalil"/>
    <n v="774"/>
  </r>
  <r>
    <d v="2024-03-18T00:00:00"/>
    <n v="2024"/>
    <s v="2023-2024"/>
    <x v="0"/>
    <s v="Alice Springs"/>
    <s v="Northern Territory"/>
    <x v="7"/>
    <n v="870"/>
    <s v="Australia"/>
    <s v="Deepa Thapa"/>
    <x v="9"/>
    <s v="Emmanuel Tutu"/>
    <n v="460"/>
  </r>
  <r>
    <d v="2024-05-14T00:00:00"/>
    <n v="2024"/>
    <s v="2023-2024"/>
    <x v="0"/>
    <s v="Berri"/>
    <s v="South Australia"/>
    <x v="6"/>
    <n v="5343"/>
    <s v="Australia"/>
    <s v="Marcus Zheng"/>
    <x v="9"/>
    <s v="Emmanuel Tutu"/>
    <n v="439"/>
  </r>
  <r>
    <d v="2024-07-07T00:00:00"/>
    <n v="2025"/>
    <s v="2024-2025"/>
    <x v="1"/>
    <s v="Gladstone"/>
    <s v="Queensland"/>
    <x v="3"/>
    <n v="4680"/>
    <s v="Australia"/>
    <s v="Harrison Quinn"/>
    <x v="5"/>
    <s v="Marco Lombardi"/>
    <n v="479"/>
  </r>
  <r>
    <d v="2025-01-21T00:00:00"/>
    <n v="2025"/>
    <s v="2024-2025"/>
    <x v="1"/>
    <s v="Burnie"/>
    <s v="Tasmania"/>
    <x v="5"/>
    <n v="7320"/>
    <s v="Australia"/>
    <s v="Veer Malhotra"/>
    <x v="7"/>
    <s v="Selam Tesfaye"/>
    <n v="786"/>
  </r>
  <r>
    <d v="2024-03-20T00:00:00"/>
    <n v="2024"/>
    <s v="2023-2024"/>
    <x v="0"/>
    <s v="Wagga Wagga"/>
    <s v="New South Wales"/>
    <x v="1"/>
    <n v="2650"/>
    <s v="Australia"/>
    <s v="Jedda Kramer"/>
    <x v="1"/>
    <s v="Iluka Langton"/>
    <n v="615"/>
  </r>
  <r>
    <d v="2024-04-30T00:00:00"/>
    <n v="2024"/>
    <s v="2023-2024"/>
    <x v="0"/>
    <s v="Atherton"/>
    <s v="Queensland"/>
    <x v="3"/>
    <n v="4883"/>
    <s v="Australia"/>
    <s v="Tiffany Tan"/>
    <x v="9"/>
    <s v="Emmanuel Tutu"/>
    <n v="606"/>
  </r>
  <r>
    <d v="2025-02-22T00:00:00"/>
    <n v="2025"/>
    <s v="2024-2025"/>
    <x v="0"/>
    <s v="Collingwood"/>
    <s v="Victoria"/>
    <x v="4"/>
    <n v="3066"/>
    <s v="Australia"/>
    <s v="Alistair Taylor"/>
    <x v="1"/>
    <s v="Iluka Langton"/>
    <n v="22"/>
  </r>
  <r>
    <d v="2025-11-20T00:00:00"/>
    <n v="2026"/>
    <s v="2025-2026"/>
    <x v="0"/>
    <s v="Ringwood"/>
    <s v="Victoria"/>
    <x v="4"/>
    <n v="3134"/>
    <s v="Australia"/>
    <s v="Fatima Saleh"/>
    <x v="4"/>
    <s v="Amara Okafor"/>
    <n v="572"/>
  </r>
  <r>
    <d v="2024-02-14T00:00:00"/>
    <n v="2024"/>
    <s v="2023-2024"/>
    <x v="0"/>
    <s v="Randwick"/>
    <s v="New South Wales"/>
    <x v="1"/>
    <n v="2031"/>
    <s v="Australia"/>
    <s v="Moana Tui"/>
    <x v="2"/>
    <s v="Zanele Mbeki"/>
    <n v="357"/>
  </r>
  <r>
    <d v="2025-10-26T00:00:00"/>
    <n v="2026"/>
    <s v="2025-2026"/>
    <x v="1"/>
    <s v="Horsham"/>
    <s v="Victoria"/>
    <x v="4"/>
    <n v="3400"/>
    <s v="Australia"/>
    <s v="Lucas Le"/>
    <x v="9"/>
    <s v="Emmanuel Tutu"/>
    <n v="103"/>
  </r>
  <r>
    <d v="2024-11-12T00:00:00"/>
    <n v="2025"/>
    <s v="2024-2025"/>
    <x v="0"/>
    <s v="Horsham"/>
    <s v="Victoria"/>
    <x v="4"/>
    <n v="3400"/>
    <s v="Australia"/>
    <s v="Lucas Le"/>
    <x v="1"/>
    <s v="Iluka Langton"/>
    <n v="69"/>
  </r>
  <r>
    <d v="2024-03-09T00:00:00"/>
    <n v="2024"/>
    <s v="2023-2024"/>
    <x v="0"/>
    <s v="Chatswood"/>
    <s v="New South Wales"/>
    <x v="1"/>
    <n v="2067"/>
    <s v="Australia"/>
    <s v="Moana Tui"/>
    <x v="4"/>
    <s v="Amara Okafor"/>
    <n v="60"/>
  </r>
  <r>
    <d v="2024-11-12T00:00:00"/>
    <n v="2025"/>
    <s v="2024-2025"/>
    <x v="1"/>
    <s v="Geraldton"/>
    <s v="Western Australia"/>
    <x v="0"/>
    <n v="6530"/>
    <s v="Australia"/>
    <s v="Isabella Ricci"/>
    <x v="4"/>
    <s v="Amara Okafor"/>
    <n v="544"/>
  </r>
  <r>
    <d v="2025-03-31T00:00:00"/>
    <n v="2025"/>
    <s v="2024-2025"/>
    <x v="0"/>
    <s v="Cairns"/>
    <s v="Queensland"/>
    <x v="3"/>
    <n v="4870"/>
    <s v="Australia"/>
    <s v="Tiffany Tan"/>
    <x v="3"/>
    <s v="Ibrahim Khalil"/>
    <n v="47"/>
  </r>
  <r>
    <d v="2025-09-16T00:00:00"/>
    <n v="2026"/>
    <s v="2025-2026"/>
    <x v="1"/>
    <s v="Seaford"/>
    <s v="South Australia"/>
    <x v="6"/>
    <n v="5169"/>
    <s v="Australia"/>
    <s v="Mustafa Ali"/>
    <x v="7"/>
    <s v="Selam Tesfaye"/>
    <n v="386"/>
  </r>
  <r>
    <d v="2024-07-04T00:00:00"/>
    <n v="2025"/>
    <s v="2024-2025"/>
    <x v="0"/>
    <s v="Epsom"/>
    <s v="Victoria"/>
    <x v="4"/>
    <n v="3551"/>
    <s v="Australia"/>
    <s v="Lucas Le"/>
    <x v="8"/>
    <s v="Anastasia Vlahos"/>
    <n v="473"/>
  </r>
  <r>
    <d v="2025-05-26T00:00:00"/>
    <n v="2025"/>
    <s v="2024-2025"/>
    <x v="0"/>
    <s v="Port Lincoln"/>
    <s v="South Australia"/>
    <x v="6"/>
    <n v="5607"/>
    <s v="Australia"/>
    <s v="Marcus Zheng"/>
    <x v="2"/>
    <s v="Zanele Mbeki"/>
    <n v="395"/>
  </r>
  <r>
    <d v="2024-07-13T00:00:00"/>
    <n v="2025"/>
    <s v="2024-2025"/>
    <x v="0"/>
    <s v="Airlie Beach"/>
    <s v="Queensland"/>
    <x v="3"/>
    <n v="4802"/>
    <s v="Australia"/>
    <s v="Tiffany Tan"/>
    <x v="6"/>
    <s v="Lani To’o"/>
    <n v="472"/>
  </r>
  <r>
    <d v="2025-02-16T00:00:00"/>
    <n v="2025"/>
    <s v="2024-2025"/>
    <x v="0"/>
    <s v="Woodville"/>
    <s v="South Australia"/>
    <x v="6"/>
    <n v="5011"/>
    <s v="Australia"/>
    <s v="Mustafa Ali"/>
    <x v="4"/>
    <s v="Amara Okafor"/>
    <n v="125"/>
  </r>
  <r>
    <d v="2025-06-03T00:00:00"/>
    <n v="2025"/>
    <s v="2024-2025"/>
    <x v="1"/>
    <s v="Bathurst"/>
    <s v="New South Wales"/>
    <x v="1"/>
    <n v="2795"/>
    <s v="Australia"/>
    <s v="Jedda Kramer"/>
    <x v="8"/>
    <s v="Anastasia Vlahos"/>
    <n v="535"/>
  </r>
  <r>
    <d v="2025-11-03T00:00:00"/>
    <n v="2026"/>
    <s v="2025-2026"/>
    <x v="0"/>
    <s v="Harrisdale"/>
    <s v="Western Australia"/>
    <x v="0"/>
    <n v="6112"/>
    <s v="Australia"/>
    <s v="Phoebe Murphy"/>
    <x v="3"/>
    <s v="Ibrahim Khalil"/>
    <n v="360"/>
  </r>
  <r>
    <d v="2024-12-22T00:00:00"/>
    <n v="2025"/>
    <s v="2024-2025"/>
    <x v="1"/>
    <s v="Dandenong"/>
    <s v="Victoria"/>
    <x v="4"/>
    <n v="3175"/>
    <s v="Australia"/>
    <s v="Fatima Saleh"/>
    <x v="1"/>
    <s v="Iluka Langton"/>
    <n v="231"/>
  </r>
  <r>
    <d v="2024-09-07T00:00:00"/>
    <n v="2025"/>
    <s v="2024-2025"/>
    <x v="0"/>
    <s v="Cranbourne"/>
    <s v="Victoria"/>
    <x v="4"/>
    <n v="3977"/>
    <s v="Australia"/>
    <s v="Emre Yilmaz"/>
    <x v="7"/>
    <s v="Selam Tesfaye"/>
    <n v="740"/>
  </r>
  <r>
    <d v="2024-10-20T00:00:00"/>
    <n v="2025"/>
    <s v="2024-2025"/>
    <x v="0"/>
    <s v="Ashfield"/>
    <s v="New South Wales"/>
    <x v="1"/>
    <n v="2131"/>
    <s v="Australia"/>
    <s v="Clementine Walsh"/>
    <x v="3"/>
    <s v="Ibrahim Khalil"/>
    <n v="269"/>
  </r>
  <r>
    <d v="2025-06-24T00:00:00"/>
    <n v="2025"/>
    <s v="2024-2025"/>
    <x v="1"/>
    <s v="Wodonga"/>
    <s v="Victoria"/>
    <x v="4"/>
    <n v="3690"/>
    <s v="Australia"/>
    <s v="Emre Yilmaz"/>
    <x v="5"/>
    <s v="Marco Lombardi"/>
    <n v="305"/>
  </r>
  <r>
    <d v="2024-01-30T00:00:00"/>
    <n v="2024"/>
    <s v="2023-2024"/>
    <x v="0"/>
    <s v="Port Lincoln"/>
    <s v="South Australia"/>
    <x v="6"/>
    <n v="5607"/>
    <s v="Australia"/>
    <s v="Marcus Zheng"/>
    <x v="4"/>
    <s v="Amara Okafor"/>
    <n v="154"/>
  </r>
  <r>
    <d v="2024-03-08T00:00:00"/>
    <n v="2024"/>
    <s v="2023-2024"/>
    <x v="1"/>
    <s v="Mornington"/>
    <s v="Victoria"/>
    <x v="4"/>
    <n v="3931"/>
    <s v="Australia"/>
    <s v="Emre Yilmaz"/>
    <x v="4"/>
    <s v="Amara Okafor"/>
    <n v="380"/>
  </r>
  <r>
    <d v="2024-03-29T00:00:00"/>
    <n v="2024"/>
    <s v="2023-2024"/>
    <x v="1"/>
    <s v="Balcatta"/>
    <s v="Western Australia"/>
    <x v="0"/>
    <n v="6021"/>
    <s v="Australia"/>
    <s v="Dragan Novak"/>
    <x v="0"/>
    <s v="Caterina Russo"/>
    <n v="358"/>
  </r>
  <r>
    <d v="2025-01-01T00:00:00"/>
    <n v="2025"/>
    <s v="2024-2025"/>
    <x v="1"/>
    <s v="Seaford"/>
    <s v="South Australia"/>
    <x v="6"/>
    <n v="5169"/>
    <s v="Australia"/>
    <s v="Mustafa Ali"/>
    <x v="4"/>
    <s v="Amara Okafor"/>
    <n v="203"/>
  </r>
  <r>
    <d v="2024-10-15T00:00:00"/>
    <n v="2025"/>
    <s v="2024-2025"/>
    <x v="0"/>
    <s v="Mascot"/>
    <s v="New South Wales"/>
    <x v="1"/>
    <n v="2020"/>
    <s v="Australia"/>
    <s v="Moana Tui"/>
    <x v="6"/>
    <s v="Lani To’o"/>
    <n v="510"/>
  </r>
  <r>
    <d v="2024-09-30T00:00:00"/>
    <n v="2025"/>
    <s v="2024-2025"/>
    <x v="0"/>
    <s v="Toombul"/>
    <s v="Queensland"/>
    <x v="3"/>
    <n v="4012"/>
    <s v="Australia"/>
    <s v="Giannis Katsaros"/>
    <x v="5"/>
    <s v="Marco Lombardi"/>
    <n v="232"/>
  </r>
  <r>
    <d v="2024-04-08T00:00:00"/>
    <n v="2024"/>
    <s v="2023-2024"/>
    <x v="0"/>
    <s v="Alexandria"/>
    <s v="New South Wales"/>
    <x v="1"/>
    <n v="2015"/>
    <s v="Australia"/>
    <s v="Moana Tui"/>
    <x v="5"/>
    <s v="Marco Lombardi"/>
    <n v="356"/>
  </r>
  <r>
    <d v="2025-03-04T00:00:00"/>
    <n v="2025"/>
    <s v="2024-2025"/>
    <x v="1"/>
    <s v="Darwin"/>
    <s v="Northern Territory"/>
    <x v="7"/>
    <n v="800"/>
    <s v="Australia"/>
    <s v="Deepa Thapa"/>
    <x v="5"/>
    <s v="Marco Lombardi"/>
    <n v="620"/>
  </r>
  <r>
    <d v="2025-12-15T00:00:00"/>
    <n v="2026"/>
    <s v="2025-2026"/>
    <x v="1"/>
    <s v="Lithgow"/>
    <s v="New South Wales"/>
    <x v="1"/>
    <n v="2790"/>
    <s v="Australia"/>
    <s v="Jedda Kramer"/>
    <x v="3"/>
    <s v="Ibrahim Khalil"/>
    <n v="588"/>
  </r>
  <r>
    <d v="2025-05-23T00:00:00"/>
    <n v="2025"/>
    <s v="2024-2025"/>
    <x v="0"/>
    <s v="Burleigh Waters"/>
    <s v="Queensland"/>
    <x v="3"/>
    <n v="4220"/>
    <s v="Australia"/>
    <s v="Kavindi Perera"/>
    <x v="2"/>
    <s v="Zanele Mbeki"/>
    <n v="550"/>
  </r>
  <r>
    <d v="2024-12-12T00:00:00"/>
    <n v="2025"/>
    <s v="2024-2025"/>
    <x v="1"/>
    <s v="Cairns"/>
    <s v="Queensland"/>
    <x v="3"/>
    <n v="4870"/>
    <s v="Australia"/>
    <s v="Tiffany Tan"/>
    <x v="0"/>
    <s v="Caterina Russo"/>
    <n v="244"/>
  </r>
  <r>
    <d v="2024-11-08T00:00:00"/>
    <n v="2025"/>
    <s v="2024-2025"/>
    <x v="0"/>
    <s v="Rosny Park"/>
    <s v="Tasmania"/>
    <x v="5"/>
    <n v="7018"/>
    <s v="Australia"/>
    <s v="Veer Malhotra"/>
    <x v="0"/>
    <s v="Caterina Russo"/>
    <n v="383"/>
  </r>
  <r>
    <d v="2025-09-10T00:00:00"/>
    <n v="2026"/>
    <s v="2025-2026"/>
    <x v="0"/>
    <s v="Claremont"/>
    <s v="Western Australia"/>
    <x v="0"/>
    <n v="6010"/>
    <s v="Australia"/>
    <s v="Dragan Novak"/>
    <x v="2"/>
    <s v="Zanele Mbeki"/>
    <n v="458"/>
  </r>
  <r>
    <d v="2024-09-26T00:00:00"/>
    <n v="2025"/>
    <s v="2024-2025"/>
    <x v="1"/>
    <s v="Bendigo"/>
    <s v="Victoria"/>
    <x v="4"/>
    <n v="3550"/>
    <s v="Australia"/>
    <s v="Lucas Le"/>
    <x v="5"/>
    <s v="Marco Lombardi"/>
    <n v="590"/>
  </r>
  <r>
    <d v="2024-11-19T00:00:00"/>
    <n v="2025"/>
    <s v="2024-2025"/>
    <x v="0"/>
    <s v="Wagga Wagga"/>
    <s v="New South Wales"/>
    <x v="1"/>
    <n v="2650"/>
    <s v="Australia"/>
    <s v="Jedda Kramer"/>
    <x v="3"/>
    <s v="Ibrahim Khalil"/>
    <n v="697"/>
  </r>
  <r>
    <d v="2024-03-11T00:00:00"/>
    <n v="2024"/>
    <s v="2023-2024"/>
    <x v="0"/>
    <s v="Belconnen"/>
    <s v="Australian Capital Territory"/>
    <x v="2"/>
    <n v="2617"/>
    <s v="Australia"/>
    <s v="Anika Villanueva"/>
    <x v="9"/>
    <s v="Emmanuel Tutu"/>
    <n v="763"/>
  </r>
  <r>
    <d v="2024-09-23T00:00:00"/>
    <n v="2025"/>
    <s v="2024-2025"/>
    <x v="0"/>
    <s v="Cairns"/>
    <s v="Queensland"/>
    <x v="3"/>
    <n v="4870"/>
    <s v="Australia"/>
    <s v="Tiffany Tan"/>
    <x v="2"/>
    <s v="Zanele Mbeki"/>
    <n v="543"/>
  </r>
  <r>
    <d v="2024-03-17T00:00:00"/>
    <n v="2024"/>
    <s v="2023-2024"/>
    <x v="1"/>
    <s v="Geraldton"/>
    <s v="Western Australia"/>
    <x v="0"/>
    <n v="6530"/>
    <s v="Australia"/>
    <s v="Isabella Ricci"/>
    <x v="6"/>
    <s v="Lani To’o"/>
    <n v="324"/>
  </r>
  <r>
    <d v="2025-08-14T00:00:00"/>
    <n v="2026"/>
    <s v="2025-2026"/>
    <x v="0"/>
    <s v="Mindarie"/>
    <s v="Western Australia"/>
    <x v="0"/>
    <n v="6030"/>
    <s v="Australia"/>
    <s v="Dragan Novak"/>
    <x v="3"/>
    <s v="Ibrahim Khalil"/>
    <n v="365"/>
  </r>
  <r>
    <d v="2025-07-20T00:00:00"/>
    <n v="2026"/>
    <s v="2025-2026"/>
    <x v="1"/>
    <s v="Hastings"/>
    <s v="Victoria"/>
    <x v="4"/>
    <n v="3915"/>
    <s v="Australia"/>
    <s v="Emre Yilmaz"/>
    <x v="6"/>
    <s v="Lani To’o"/>
    <n v="781"/>
  </r>
  <r>
    <d v="2025-04-20T00:00:00"/>
    <n v="2025"/>
    <s v="2024-2025"/>
    <x v="0"/>
    <s v="Geraldton"/>
    <s v="Western Australia"/>
    <x v="0"/>
    <n v="6530"/>
    <s v="Australia"/>
    <s v="Isabella Ricci"/>
    <x v="1"/>
    <s v="Iluka Langton"/>
    <n v="382"/>
  </r>
  <r>
    <d v="2024-08-23T00:00:00"/>
    <n v="2025"/>
    <s v="2024-2025"/>
    <x v="0"/>
    <s v="Cranbourne"/>
    <s v="Victoria"/>
    <x v="4"/>
    <n v="3977"/>
    <s v="Australia"/>
    <s v="Emre Yilmaz"/>
    <x v="3"/>
    <s v="Ibrahim Khalil"/>
    <n v="187"/>
  </r>
  <r>
    <d v="2024-01-19T00:00:00"/>
    <n v="2024"/>
    <s v="2023-2024"/>
    <x v="0"/>
    <s v="Broome"/>
    <s v="Western Australia"/>
    <x v="0"/>
    <n v="6725"/>
    <s v="Australia"/>
    <s v="Isabella Ricci"/>
    <x v="4"/>
    <s v="Amara Okafor"/>
    <n v="215"/>
  </r>
  <r>
    <d v="2025-06-07T00:00:00"/>
    <n v="2025"/>
    <s v="2024-2025"/>
    <x v="1"/>
    <s v="Bendigo"/>
    <s v="Victoria"/>
    <x v="4"/>
    <n v="3550"/>
    <s v="Australia"/>
    <s v="Lucas Le"/>
    <x v="8"/>
    <s v="Anastasia Vlahos"/>
    <n v="81"/>
  </r>
  <r>
    <d v="2024-01-04T00:00:00"/>
    <n v="2024"/>
    <s v="2023-2024"/>
    <x v="1"/>
    <s v="Thornleigh"/>
    <s v="New South Wales"/>
    <x v="1"/>
    <n v="2120"/>
    <s v="Australia"/>
    <s v="Clementine Walsh"/>
    <x v="4"/>
    <s v="Amara Okafor"/>
    <n v="287"/>
  </r>
  <r>
    <d v="2025-06-20T00:00:00"/>
    <n v="2025"/>
    <s v="2024-2025"/>
    <x v="0"/>
    <s v="Ashfield"/>
    <s v="New South Wales"/>
    <x v="1"/>
    <n v="2131"/>
    <s v="Australia"/>
    <s v="Clementine Walsh"/>
    <x v="9"/>
    <s v="Emmanuel Tutu"/>
    <n v="340"/>
  </r>
  <r>
    <d v="2025-12-29T00:00:00"/>
    <n v="2026"/>
    <s v="2025-2026"/>
    <x v="0"/>
    <s v="Darwin"/>
    <s v="Northern Territory"/>
    <x v="7"/>
    <n v="800"/>
    <s v="Australia"/>
    <s v="Deepa Thapa"/>
    <x v="6"/>
    <s v="Lani To’o"/>
    <n v="182"/>
  </r>
  <r>
    <d v="2025-06-04T00:00:00"/>
    <n v="2025"/>
    <s v="2024-2025"/>
    <x v="0"/>
    <s v="Burnie"/>
    <s v="Tasmania"/>
    <x v="5"/>
    <n v="7320"/>
    <s v="Australia"/>
    <s v="Veer Malhotra"/>
    <x v="4"/>
    <s v="Amara Okafor"/>
    <n v="305"/>
  </r>
  <r>
    <d v="2025-08-30T00:00:00"/>
    <n v="2026"/>
    <s v="2025-2026"/>
    <x v="1"/>
    <s v="Tweed Heads"/>
    <s v="New South Wales"/>
    <x v="1"/>
    <n v="2485"/>
    <s v="Australia"/>
    <s v="Waru Saunders"/>
    <x v="4"/>
    <s v="Amara Okafor"/>
    <n v="511"/>
  </r>
  <r>
    <d v="2025-07-04T00:00:00"/>
    <n v="2026"/>
    <s v="2025-2026"/>
    <x v="0"/>
    <s v="Nowra"/>
    <s v="New South Wales"/>
    <x v="1"/>
    <n v="2541"/>
    <s v="Australia"/>
    <s v="Anika Villanueva"/>
    <x v="2"/>
    <s v="Zanele Mbeki"/>
    <n v="72"/>
  </r>
  <r>
    <d v="2025-05-01T00:00:00"/>
    <n v="2025"/>
    <s v="2024-2025"/>
    <x v="1"/>
    <s v="Epping"/>
    <s v="Victoria"/>
    <x v="4"/>
    <n v="3076"/>
    <s v="Australia"/>
    <s v="Alistair Taylor"/>
    <x v="5"/>
    <s v="Marco Lombardi"/>
    <n v="139"/>
  </r>
  <r>
    <d v="2025-03-25T00:00:00"/>
    <n v="2025"/>
    <s v="2024-2025"/>
    <x v="1"/>
    <s v="Woodville"/>
    <s v="South Australia"/>
    <x v="6"/>
    <n v="5011"/>
    <s v="Australia"/>
    <s v="Mustafa Ali"/>
    <x v="0"/>
    <s v="Caterina Russo"/>
    <n v="269"/>
  </r>
  <r>
    <d v="2024-08-29T00:00:00"/>
    <n v="2025"/>
    <s v="2024-2025"/>
    <x v="1"/>
    <s v="Marion"/>
    <s v="South Australia"/>
    <x v="6"/>
    <n v="5043"/>
    <s v="Australia"/>
    <s v="Mustafa Ali"/>
    <x v="4"/>
    <s v="Amara Okafor"/>
    <n v="777"/>
  </r>
  <r>
    <d v="2024-07-11T00:00:00"/>
    <n v="2025"/>
    <s v="2024-2025"/>
    <x v="0"/>
    <s v="Claremont"/>
    <s v="Western Australia"/>
    <x v="0"/>
    <n v="6010"/>
    <s v="Australia"/>
    <s v="Dragan Novak"/>
    <x v="0"/>
    <s v="Caterina Russo"/>
    <n v="308"/>
  </r>
  <r>
    <d v="2025-03-08T00:00:00"/>
    <n v="2025"/>
    <s v="2024-2025"/>
    <x v="0"/>
    <s v="Burnie"/>
    <s v="Tasmania"/>
    <x v="5"/>
    <n v="7320"/>
    <s v="Australia"/>
    <s v="Veer Malhotra"/>
    <x v="1"/>
    <s v="Iluka Langton"/>
    <n v="420"/>
  </r>
  <r>
    <d v="2025-10-31T00:00:00"/>
    <n v="2026"/>
    <s v="2025-2026"/>
    <x v="1"/>
    <s v="Castle Hill"/>
    <s v="New South Wales"/>
    <x v="1"/>
    <n v="2154"/>
    <s v="Australia"/>
    <s v="Clementine Walsh"/>
    <x v="0"/>
    <s v="Caterina Russo"/>
    <n v="421"/>
  </r>
  <r>
    <d v="2025-01-10T00:00:00"/>
    <n v="2025"/>
    <s v="2024-2025"/>
    <x v="1"/>
    <s v="Glenorchy"/>
    <s v="Tasmania"/>
    <x v="5"/>
    <n v="7010"/>
    <s v="Australia"/>
    <s v="Veer Malhotra"/>
    <x v="9"/>
    <s v="Emmanuel Tutu"/>
    <n v="576"/>
  </r>
  <r>
    <d v="2025-06-28T00:00:00"/>
    <n v="2025"/>
    <s v="2024-2025"/>
    <x v="1"/>
    <s v="Mt Isa"/>
    <s v="Queensland"/>
    <x v="3"/>
    <n v="4825"/>
    <s v="Australia"/>
    <s v="Tiffany Tan"/>
    <x v="4"/>
    <s v="Amara Okafor"/>
    <n v="330"/>
  </r>
  <r>
    <d v="2025-11-21T00:00:00"/>
    <n v="2026"/>
    <s v="2025-2026"/>
    <x v="1"/>
    <s v="Geraldton"/>
    <s v="Western Australia"/>
    <x v="0"/>
    <n v="6530"/>
    <s v="Australia"/>
    <s v="Isabella Ricci"/>
    <x v="2"/>
    <s v="Zanele Mbeki"/>
    <n v="152"/>
  </r>
  <r>
    <d v="2025-03-02T00:00:00"/>
    <n v="2025"/>
    <s v="2024-2025"/>
    <x v="0"/>
    <s v="Nowra"/>
    <s v="New South Wales"/>
    <x v="1"/>
    <n v="2541"/>
    <s v="Australia"/>
    <s v="Anika Villanueva"/>
    <x v="7"/>
    <s v="Selam Tesfaye"/>
    <n v="340"/>
  </r>
  <r>
    <d v="2025-11-16T00:00:00"/>
    <n v="2026"/>
    <s v="2025-2026"/>
    <x v="0"/>
    <s v="Chadstone"/>
    <s v="Victoria"/>
    <x v="4"/>
    <n v="3148"/>
    <s v="Australia"/>
    <s v="Fatima Saleh"/>
    <x v="5"/>
    <s v="Marco Lombardi"/>
    <n v="223"/>
  </r>
  <r>
    <d v="2024-07-06T00:00:00"/>
    <n v="2025"/>
    <s v="2024-2025"/>
    <x v="0"/>
    <s v="Port Lincoln"/>
    <s v="South Australia"/>
    <x v="6"/>
    <n v="5607"/>
    <s v="Australia"/>
    <s v="Marcus Zheng"/>
    <x v="7"/>
    <s v="Selam Tesfaye"/>
    <n v="306"/>
  </r>
  <r>
    <d v="2024-11-12T00:00:00"/>
    <n v="2025"/>
    <s v="2024-2025"/>
    <x v="1"/>
    <s v="Gladstone"/>
    <s v="Queensland"/>
    <x v="3"/>
    <n v="4680"/>
    <s v="Australia"/>
    <s v="Harrison Quinn"/>
    <x v="6"/>
    <s v="Lani To’o"/>
    <n v="694"/>
  </r>
  <r>
    <d v="2025-01-10T00:00:00"/>
    <n v="2025"/>
    <s v="2024-2025"/>
    <x v="0"/>
    <s v="Sunbury"/>
    <s v="Victoria"/>
    <x v="4"/>
    <n v="3429"/>
    <s v="Australia"/>
    <s v="Lucas Le"/>
    <x v="4"/>
    <s v="Amara Okafor"/>
    <n v="95"/>
  </r>
  <r>
    <d v="2024-12-13T00:00:00"/>
    <n v="2025"/>
    <s v="2024-2025"/>
    <x v="1"/>
    <s v="Underwood"/>
    <s v="Queensland"/>
    <x v="3"/>
    <n v="4119"/>
    <s v="Australia"/>
    <s v="Giannis Katsaros"/>
    <x v="2"/>
    <s v="Zanele Mbeki"/>
    <n v="634"/>
  </r>
  <r>
    <d v="2025-07-02T00:00:00"/>
    <n v="2026"/>
    <s v="2025-2026"/>
    <x v="0"/>
    <s v="Port Lincoln"/>
    <s v="South Australia"/>
    <x v="6"/>
    <n v="5607"/>
    <s v="Australia"/>
    <s v="Marcus Zheng"/>
    <x v="4"/>
    <s v="Amara Okafor"/>
    <n v="190"/>
  </r>
  <r>
    <d v="2025-01-07T00:00:00"/>
    <n v="2025"/>
    <s v="2024-2025"/>
    <x v="0"/>
    <s v="Noarlunga"/>
    <s v="South Australia"/>
    <x v="6"/>
    <n v="5168"/>
    <s v="Australia"/>
    <s v="Mustafa Ali"/>
    <x v="5"/>
    <s v="Marco Lombardi"/>
    <n v="314"/>
  </r>
  <r>
    <d v="2025-07-22T00:00:00"/>
    <n v="2026"/>
    <s v="2025-2026"/>
    <x v="0"/>
    <s v="Altona"/>
    <s v="Victoria"/>
    <x v="4"/>
    <n v="3018"/>
    <s v="Australia"/>
    <s v="Alistair Taylor"/>
    <x v="8"/>
    <s v="Anastasia Vlahos"/>
    <n v="132"/>
  </r>
  <r>
    <d v="2025-07-04T00:00:00"/>
    <n v="2026"/>
    <s v="2025-2026"/>
    <x v="0"/>
    <s v="Mt Gambier"/>
    <s v="South Australia"/>
    <x v="6"/>
    <n v="5290"/>
    <s v="Australia"/>
    <s v="Marcus Zheng"/>
    <x v="7"/>
    <s v="Selam Tesfaye"/>
    <n v="171"/>
  </r>
  <r>
    <d v="2025-11-28T00:00:00"/>
    <n v="2026"/>
    <s v="2025-2026"/>
    <x v="0"/>
    <s v="Joondalup"/>
    <s v="Western Australia"/>
    <x v="0"/>
    <n v="6027"/>
    <s v="Australia"/>
    <s v="Dragan Novak"/>
    <x v="5"/>
    <s v="Marco Lombardi"/>
    <n v="600"/>
  </r>
  <r>
    <d v="2024-02-18T00:00:00"/>
    <n v="2024"/>
    <s v="2023-2024"/>
    <x v="0"/>
    <s v="Southport"/>
    <s v="Queensland"/>
    <x v="3"/>
    <n v="4215"/>
    <s v="Australia"/>
    <s v="Kavindi Perera"/>
    <x v="4"/>
    <s v="Amara Okafor"/>
    <n v="349"/>
  </r>
  <r>
    <d v="2024-10-17T00:00:00"/>
    <n v="2025"/>
    <s v="2024-2025"/>
    <x v="0"/>
    <s v="Werribee"/>
    <s v="Victoria"/>
    <x v="4"/>
    <n v="3030"/>
    <s v="Australia"/>
    <s v="Alistair Taylor"/>
    <x v="7"/>
    <s v="Selam Tesfaye"/>
    <n v="251"/>
  </r>
  <r>
    <d v="2025-04-03T00:00:00"/>
    <n v="2025"/>
    <s v="2024-2025"/>
    <x v="1"/>
    <s v="Underwood"/>
    <s v="Queensland"/>
    <x v="3"/>
    <n v="4119"/>
    <s v="Australia"/>
    <s v="Giannis Katsaros"/>
    <x v="1"/>
    <s v="Iluka Langton"/>
    <n v="594"/>
  </r>
  <r>
    <d v="2024-08-18T00:00:00"/>
    <n v="2025"/>
    <s v="2024-2025"/>
    <x v="0"/>
    <s v="Mindarie"/>
    <s v="Western Australia"/>
    <x v="0"/>
    <n v="6030"/>
    <s v="Australia"/>
    <s v="Dragan Novak"/>
    <x v="4"/>
    <s v="Amara Okafor"/>
    <n v="793"/>
  </r>
  <r>
    <d v="2024-01-09T00:00:00"/>
    <n v="2024"/>
    <s v="2023-2024"/>
    <x v="0"/>
    <s v="Sunbury"/>
    <s v="Victoria"/>
    <x v="4"/>
    <n v="3429"/>
    <s v="Australia"/>
    <s v="Lucas Le"/>
    <x v="7"/>
    <s v="Selam Tesfaye"/>
    <n v="797"/>
  </r>
  <r>
    <d v="2024-07-14T00:00:00"/>
    <n v="2025"/>
    <s v="2024-2025"/>
    <x v="0"/>
    <s v="Harrisdale"/>
    <s v="Western Australia"/>
    <x v="0"/>
    <n v="6112"/>
    <s v="Australia"/>
    <s v="Phoebe Murphy"/>
    <x v="1"/>
    <s v="Iluka Langton"/>
    <n v="671"/>
  </r>
  <r>
    <d v="2025-08-04T00:00:00"/>
    <n v="2026"/>
    <s v="2025-2026"/>
    <x v="1"/>
    <s v="Marion"/>
    <s v="South Australia"/>
    <x v="6"/>
    <n v="5043"/>
    <s v="Australia"/>
    <s v="Mustafa Ali"/>
    <x v="6"/>
    <s v="Lani To’o"/>
    <n v="284"/>
  </r>
  <r>
    <d v="2025-11-27T00:00:00"/>
    <n v="2026"/>
    <s v="2025-2026"/>
    <x v="1"/>
    <s v="Mackay"/>
    <s v="Queensland"/>
    <x v="3"/>
    <n v="4740"/>
    <s v="Australia"/>
    <s v="Harrison Quinn"/>
    <x v="5"/>
    <s v="Marco Lombardi"/>
    <n v="732"/>
  </r>
  <r>
    <d v="2025-02-28T00:00:00"/>
    <n v="2025"/>
    <s v="2024-2025"/>
    <x v="0"/>
    <s v="Marion"/>
    <s v="South Australia"/>
    <x v="6"/>
    <n v="5043"/>
    <s v="Australia"/>
    <s v="Mustafa Ali"/>
    <x v="3"/>
    <s v="Ibrahim Khalil"/>
    <n v="689"/>
  </r>
  <r>
    <d v="2024-06-29T00:00:00"/>
    <n v="2024"/>
    <s v="2023-2024"/>
    <x v="1"/>
    <s v="Epping"/>
    <s v="Victoria"/>
    <x v="4"/>
    <n v="3076"/>
    <s v="Australia"/>
    <s v="Alistair Taylor"/>
    <x v="2"/>
    <s v="Zanele Mbeki"/>
    <n v="110"/>
  </r>
  <r>
    <d v="2024-08-15T00:00:00"/>
    <n v="2025"/>
    <s v="2024-2025"/>
    <x v="0"/>
    <s v="Belconnen"/>
    <s v="Australian Capital Territory"/>
    <x v="2"/>
    <n v="2617"/>
    <s v="Australia"/>
    <s v="Anika Villanueva"/>
    <x v="7"/>
    <s v="Selam Tesfaye"/>
    <n v="705"/>
  </r>
  <r>
    <d v="2025-01-25T00:00:00"/>
    <n v="2025"/>
    <s v="2024-2025"/>
    <x v="0"/>
    <s v="Claremont"/>
    <s v="Western Australia"/>
    <x v="0"/>
    <n v="6010"/>
    <s v="Australia"/>
    <s v="Dragan Novak"/>
    <x v="1"/>
    <s v="Iluka Langton"/>
    <n v="799"/>
  </r>
  <r>
    <d v="2024-08-01T00:00:00"/>
    <n v="2025"/>
    <s v="2024-2025"/>
    <x v="1"/>
    <s v="Mt Gambier"/>
    <s v="South Australia"/>
    <x v="6"/>
    <n v="5290"/>
    <s v="Australia"/>
    <s v="Marcus Zheng"/>
    <x v="1"/>
    <s v="Iluka Langton"/>
    <n v="224"/>
  </r>
  <r>
    <d v="2025-10-28T00:00:00"/>
    <n v="2026"/>
    <s v="2025-2026"/>
    <x v="1"/>
    <s v="Esperance"/>
    <s v="Western Australia"/>
    <x v="0"/>
    <n v="6450"/>
    <s v="Australia"/>
    <s v="Isabella Ricci"/>
    <x v="5"/>
    <s v="Marco Lombardi"/>
    <n v="253"/>
  </r>
  <r>
    <d v="2025-12-28T00:00:00"/>
    <n v="2026"/>
    <s v="2025-2026"/>
    <x v="0"/>
    <s v="Dural"/>
    <s v="New South Wales"/>
    <x v="1"/>
    <n v="2158"/>
    <s v="Australia"/>
    <s v="Clementine Walsh"/>
    <x v="6"/>
    <s v="Lani To’o"/>
    <n v="293"/>
  </r>
  <r>
    <d v="2024-09-30T00:00:00"/>
    <n v="2025"/>
    <s v="2024-2025"/>
    <x v="0"/>
    <s v="Mascot"/>
    <s v="New South Wales"/>
    <x v="1"/>
    <n v="2020"/>
    <s v="Australia"/>
    <s v="Moana Tui"/>
    <x v="3"/>
    <s v="Ibrahim Khalil"/>
    <n v="193"/>
  </r>
  <r>
    <d v="2024-09-24T00:00:00"/>
    <n v="2025"/>
    <s v="2024-2025"/>
    <x v="0"/>
    <s v="Darwin"/>
    <s v="Northern Territory"/>
    <x v="7"/>
    <n v="800"/>
    <s v="Australia"/>
    <s v="Deepa Thapa"/>
    <x v="9"/>
    <s v="Emmanuel Tutu"/>
    <n v="603"/>
  </r>
  <r>
    <d v="2024-02-01T00:00:00"/>
    <n v="2024"/>
    <s v="2023-2024"/>
    <x v="1"/>
    <s v="Lithgow"/>
    <s v="New South Wales"/>
    <x v="1"/>
    <n v="2790"/>
    <s v="Australia"/>
    <s v="Jedda Kramer"/>
    <x v="6"/>
    <s v="Lani To’o"/>
    <n v="155"/>
  </r>
  <r>
    <d v="2025-12-15T00:00:00"/>
    <n v="2026"/>
    <s v="2025-2026"/>
    <x v="0"/>
    <s v="Nunawading"/>
    <s v="Victoria"/>
    <x v="4"/>
    <n v="3131"/>
    <s v="Australia"/>
    <s v="Fatima Saleh"/>
    <x v="1"/>
    <s v="Iluka Langton"/>
    <n v="577"/>
  </r>
  <r>
    <d v="2025-06-06T00:00:00"/>
    <n v="2025"/>
    <s v="2024-2025"/>
    <x v="0"/>
    <s v="Lidcombe"/>
    <s v="New South Wales"/>
    <x v="1"/>
    <n v="2141"/>
    <s v="Australia"/>
    <s v="Clementine Walsh"/>
    <x v="1"/>
    <s v="Iluka Langton"/>
    <n v="333"/>
  </r>
  <r>
    <d v="2025-05-11T00:00:00"/>
    <n v="2025"/>
    <s v="2024-2025"/>
    <x v="1"/>
    <s v="Bathurst"/>
    <s v="New South Wales"/>
    <x v="1"/>
    <n v="2795"/>
    <s v="Australia"/>
    <s v="Jedda Kramer"/>
    <x v="3"/>
    <s v="Ibrahim Khalil"/>
    <n v="260"/>
  </r>
  <r>
    <d v="2025-02-16T00:00:00"/>
    <n v="2025"/>
    <s v="2024-2025"/>
    <x v="0"/>
    <s v="Armidale"/>
    <s v="New South Wales"/>
    <x v="1"/>
    <n v="2350"/>
    <s v="Australia"/>
    <s v="Waru Saunders"/>
    <x v="6"/>
    <s v="Lani To’o"/>
    <n v="392"/>
  </r>
  <r>
    <d v="2025-06-24T00:00:00"/>
    <n v="2025"/>
    <s v="2024-2025"/>
    <x v="1"/>
    <s v="Lithgow"/>
    <s v="New South Wales"/>
    <x v="1"/>
    <n v="2790"/>
    <s v="Australia"/>
    <s v="Jedda Kramer"/>
    <x v="4"/>
    <s v="Amara Okafor"/>
    <n v="185"/>
  </r>
  <r>
    <d v="2025-05-27T00:00:00"/>
    <n v="2025"/>
    <s v="2024-2025"/>
    <x v="0"/>
    <s v="Croydon"/>
    <s v="Victoria"/>
    <x v="4"/>
    <n v="3136"/>
    <s v="Australia"/>
    <s v="Fatima Saleh"/>
    <x v="7"/>
    <s v="Selam Tesfaye"/>
    <n v="252"/>
  </r>
  <r>
    <d v="2025-05-01T00:00:00"/>
    <n v="2025"/>
    <s v="2024-2025"/>
    <x v="1"/>
    <s v="Orange"/>
    <s v="New South Wales"/>
    <x v="1"/>
    <n v="2800"/>
    <s v="Australia"/>
    <s v="Jedda Kramer"/>
    <x v="2"/>
    <s v="Zanele Mbeki"/>
    <n v="622"/>
  </r>
  <r>
    <d v="2025-01-26T00:00:00"/>
    <n v="2025"/>
    <s v="2024-2025"/>
    <x v="1"/>
    <s v="Thornleigh"/>
    <s v="New South Wales"/>
    <x v="1"/>
    <n v="2120"/>
    <s v="Australia"/>
    <s v="Clementine Walsh"/>
    <x v="4"/>
    <s v="Amara Okafor"/>
    <n v="314"/>
  </r>
  <r>
    <d v="2025-09-19T00:00:00"/>
    <n v="2026"/>
    <s v="2025-2026"/>
    <x v="0"/>
    <s v="Rosny Park"/>
    <s v="Tasmania"/>
    <x v="5"/>
    <n v="7018"/>
    <s v="Australia"/>
    <s v="Veer Malhotra"/>
    <x v="3"/>
    <s v="Ibrahim Khalil"/>
    <n v="795"/>
  </r>
  <r>
    <d v="2024-12-03T00:00:00"/>
    <n v="2025"/>
    <s v="2024-2025"/>
    <x v="1"/>
    <s v="Esperance"/>
    <s v="Western Australia"/>
    <x v="0"/>
    <n v="6450"/>
    <s v="Australia"/>
    <s v="Isabella Ricci"/>
    <x v="4"/>
    <s v="Amara Okafor"/>
    <n v="682"/>
  </r>
  <r>
    <d v="2024-12-11T00:00:00"/>
    <n v="2025"/>
    <s v="2024-2025"/>
    <x v="0"/>
    <s v="Croydon"/>
    <s v="Victoria"/>
    <x v="4"/>
    <n v="3136"/>
    <s v="Australia"/>
    <s v="Fatima Saleh"/>
    <x v="2"/>
    <s v="Zanele Mbeki"/>
    <n v="749"/>
  </r>
  <r>
    <d v="2024-04-10T00:00:00"/>
    <n v="2024"/>
    <s v="2023-2024"/>
    <x v="1"/>
    <s v="Chadstone"/>
    <s v="Victoria"/>
    <x v="4"/>
    <n v="3148"/>
    <s v="Australia"/>
    <s v="Fatima Saleh"/>
    <x v="8"/>
    <s v="Anastasia Vlahos"/>
    <n v="524"/>
  </r>
  <r>
    <d v="2025-03-04T00:00:00"/>
    <n v="2025"/>
    <s v="2024-2025"/>
    <x v="0"/>
    <s v="Bussleton"/>
    <s v="Western Australia"/>
    <x v="0"/>
    <n v="6280"/>
    <s v="Australia"/>
    <s v="Phoebe Murphy"/>
    <x v="0"/>
    <s v="Caterina Russo"/>
    <n v="659"/>
  </r>
  <r>
    <d v="2024-01-25T00:00:00"/>
    <n v="2024"/>
    <s v="2023-2024"/>
    <x v="1"/>
    <s v="Burleigh Waters"/>
    <s v="Queensland"/>
    <x v="3"/>
    <n v="4220"/>
    <s v="Australia"/>
    <s v="Kavindi Perera"/>
    <x v="5"/>
    <s v="Marco Lombardi"/>
    <n v="673"/>
  </r>
  <r>
    <d v="2024-07-12T00:00:00"/>
    <n v="2025"/>
    <s v="2024-2025"/>
    <x v="1"/>
    <s v="Campbelltown"/>
    <s v="New South Wales"/>
    <x v="1"/>
    <n v="2560"/>
    <s v="Australia"/>
    <s v="Anika Villanueva"/>
    <x v="2"/>
    <s v="Zanele Mbeki"/>
    <n v="719"/>
  </r>
  <r>
    <d v="2024-12-07T00:00:00"/>
    <n v="2025"/>
    <s v="2024-2025"/>
    <x v="0"/>
    <s v="North Lakes"/>
    <s v="Queensland"/>
    <x v="3"/>
    <n v="4509"/>
    <s v="Australia"/>
    <s v="Kavindi Perera"/>
    <x v="1"/>
    <s v="Iluka Langton"/>
    <n v="422"/>
  </r>
  <r>
    <d v="2024-11-28T00:00:00"/>
    <n v="2025"/>
    <s v="2024-2025"/>
    <x v="1"/>
    <s v="Inglewood"/>
    <s v="Western Australia"/>
    <x v="0"/>
    <n v="6052"/>
    <s v="Australia"/>
    <s v="Dragan Novak"/>
    <x v="1"/>
    <s v="Iluka Langton"/>
    <n v="115"/>
  </r>
  <r>
    <d v="2024-08-09T00:00:00"/>
    <n v="2025"/>
    <s v="2024-2025"/>
    <x v="0"/>
    <s v="Burnie"/>
    <s v="Tasmania"/>
    <x v="5"/>
    <n v="7320"/>
    <s v="Australia"/>
    <s v="Veer Malhotra"/>
    <x v="0"/>
    <s v="Caterina Russo"/>
    <n v="249"/>
  </r>
  <r>
    <d v="2024-05-22T00:00:00"/>
    <n v="2024"/>
    <s v="2023-2024"/>
    <x v="0"/>
    <s v="Broome"/>
    <s v="Western Australia"/>
    <x v="0"/>
    <n v="6725"/>
    <s v="Australia"/>
    <s v="Isabella Ricci"/>
    <x v="3"/>
    <s v="Ibrahim Khalil"/>
    <n v="424"/>
  </r>
  <r>
    <d v="2024-06-19T00:00:00"/>
    <n v="2024"/>
    <s v="2023-2024"/>
    <x v="0"/>
    <s v="Narrabeen"/>
    <s v="New South Wales"/>
    <x v="1"/>
    <n v="2101"/>
    <s v="Australia"/>
    <s v="Clementine Walsh"/>
    <x v="4"/>
    <s v="Amara Okafor"/>
    <n v="395"/>
  </r>
  <r>
    <d v="2025-05-29T00:00:00"/>
    <n v="2025"/>
    <s v="2024-2025"/>
    <x v="0"/>
    <s v="Croydon"/>
    <s v="Victoria"/>
    <x v="4"/>
    <n v="3136"/>
    <s v="Australia"/>
    <s v="Fatima Saleh"/>
    <x v="9"/>
    <s v="Emmanuel Tutu"/>
    <n v="772"/>
  </r>
  <r>
    <d v="2025-10-08T00:00:00"/>
    <n v="2026"/>
    <s v="2025-2026"/>
    <x v="0"/>
    <s v="Alice Springs"/>
    <s v="Northern Territory"/>
    <x v="7"/>
    <n v="870"/>
    <s v="Australia"/>
    <s v="Deepa Thapa"/>
    <x v="9"/>
    <s v="Emmanuel Tutu"/>
    <n v="224"/>
  </r>
  <r>
    <d v="2024-08-06T00:00:00"/>
    <n v="2025"/>
    <s v="2024-2025"/>
    <x v="1"/>
    <s v="Gladstone"/>
    <s v="Queensland"/>
    <x v="3"/>
    <n v="4680"/>
    <s v="Australia"/>
    <s v="Harrison Quinn"/>
    <x v="9"/>
    <s v="Emmanuel Tutu"/>
    <n v="779"/>
  </r>
  <r>
    <d v="2025-09-11T00:00:00"/>
    <n v="2026"/>
    <s v="2025-2026"/>
    <x v="0"/>
    <s v="North Lakes"/>
    <s v="Queensland"/>
    <x v="3"/>
    <n v="4509"/>
    <s v="Australia"/>
    <s v="Kavindi Perera"/>
    <x v="6"/>
    <s v="Lani To’o"/>
    <n v="733"/>
  </r>
  <r>
    <d v="2025-08-07T00:00:00"/>
    <n v="2026"/>
    <s v="2025-2026"/>
    <x v="1"/>
    <s v="Lithgow"/>
    <s v="New South Wales"/>
    <x v="1"/>
    <n v="2790"/>
    <s v="Australia"/>
    <s v="Jedda Kramer"/>
    <x v="5"/>
    <s v="Marco Lombardi"/>
    <n v="463"/>
  </r>
  <r>
    <d v="2024-04-25T00:00:00"/>
    <n v="2024"/>
    <s v="2023-2024"/>
    <x v="0"/>
    <s v="Bussleton"/>
    <s v="Western Australia"/>
    <x v="0"/>
    <n v="6280"/>
    <s v="Australia"/>
    <s v="Phoebe Murphy"/>
    <x v="2"/>
    <s v="Zanele Mbeki"/>
    <n v="60"/>
  </r>
  <r>
    <d v="2025-08-18T00:00:00"/>
    <n v="2026"/>
    <s v="2025-2026"/>
    <x v="0"/>
    <s v="Albany"/>
    <s v="Western Australia"/>
    <x v="0"/>
    <n v="6330"/>
    <s v="Australia"/>
    <s v="Phoebe Murphy"/>
    <x v="3"/>
    <s v="Ibrahim Khalil"/>
    <n v="738"/>
  </r>
  <r>
    <d v="2025-09-23T00:00:00"/>
    <n v="2026"/>
    <s v="2025-2026"/>
    <x v="0"/>
    <s v="Ringwood"/>
    <s v="Victoria"/>
    <x v="4"/>
    <n v="3134"/>
    <s v="Australia"/>
    <s v="Fatima Saleh"/>
    <x v="0"/>
    <s v="Caterina Russo"/>
    <n v="375"/>
  </r>
  <r>
    <d v="2024-08-15T00:00:00"/>
    <n v="2025"/>
    <s v="2024-2025"/>
    <x v="0"/>
    <s v="Harrisdale"/>
    <s v="Western Australia"/>
    <x v="0"/>
    <n v="6112"/>
    <s v="Australia"/>
    <s v="Phoebe Murphy"/>
    <x v="4"/>
    <s v="Amara Okafor"/>
    <n v="50"/>
  </r>
  <r>
    <d v="2025-01-19T00:00:00"/>
    <n v="2025"/>
    <s v="2024-2025"/>
    <x v="0"/>
    <s v="Croydon"/>
    <s v="Victoria"/>
    <x v="4"/>
    <n v="3136"/>
    <s v="Australia"/>
    <s v="Fatima Saleh"/>
    <x v="0"/>
    <s v="Caterina Russo"/>
    <n v="623"/>
  </r>
  <r>
    <d v="2025-05-26T00:00:00"/>
    <n v="2025"/>
    <s v="2024-2025"/>
    <x v="0"/>
    <s v="Scoresby"/>
    <s v="Victoria"/>
    <x v="4"/>
    <n v="3179"/>
    <s v="Australia"/>
    <s v="Fatima Saleh"/>
    <x v="2"/>
    <s v="Zanele Mbeki"/>
    <n v="260"/>
  </r>
  <r>
    <d v="2025-05-20T00:00:00"/>
    <n v="2025"/>
    <s v="2024-2025"/>
    <x v="0"/>
    <s v="Stafford"/>
    <s v="Queensland"/>
    <x v="3"/>
    <n v="4053"/>
    <s v="Australia"/>
    <s v="Giannis Katsaros"/>
    <x v="5"/>
    <s v="Marco Lombardi"/>
    <n v="515"/>
  </r>
  <r>
    <d v="2024-04-01T00:00:00"/>
    <n v="2024"/>
    <s v="2023-2024"/>
    <x v="0"/>
    <s v="Belconnen"/>
    <s v="Australian Capital Territory"/>
    <x v="2"/>
    <n v="2617"/>
    <s v="Australia"/>
    <s v="Anika Villanueva"/>
    <x v="3"/>
    <s v="Ibrahim Khalil"/>
    <n v="210"/>
  </r>
  <r>
    <d v="2024-04-26T00:00:00"/>
    <n v="2024"/>
    <s v="2023-2024"/>
    <x v="0"/>
    <s v="Randwick"/>
    <s v="New South Wales"/>
    <x v="1"/>
    <n v="2031"/>
    <s v="Australia"/>
    <s v="Moana Tui"/>
    <x v="1"/>
    <s v="Iluka Langton"/>
    <n v="701"/>
  </r>
  <r>
    <d v="2024-10-15T00:00:00"/>
    <n v="2025"/>
    <s v="2024-2025"/>
    <x v="0"/>
    <s v="Mindarie"/>
    <s v="Western Australia"/>
    <x v="0"/>
    <n v="6030"/>
    <s v="Australia"/>
    <s v="Dragan Novak"/>
    <x v="1"/>
    <s v="Iluka Langton"/>
    <n v="379"/>
  </r>
  <r>
    <d v="2025-06-13T00:00:00"/>
    <n v="2025"/>
    <s v="2024-2025"/>
    <x v="1"/>
    <s v="Balcatta"/>
    <s v="Western Australia"/>
    <x v="0"/>
    <n v="6021"/>
    <s v="Australia"/>
    <s v="Dragan Novak"/>
    <x v="3"/>
    <s v="Ibrahim Khalil"/>
    <n v="644"/>
  </r>
  <r>
    <d v="2025-07-05T00:00:00"/>
    <n v="2026"/>
    <s v="2025-2026"/>
    <x v="0"/>
    <s v="Lismore"/>
    <s v="New South Wales"/>
    <x v="1"/>
    <n v="2480"/>
    <s v="Australia"/>
    <s v="Waru Saunders"/>
    <x v="6"/>
    <s v="Lani To’o"/>
    <n v="526"/>
  </r>
  <r>
    <d v="2025-01-01T00:00:00"/>
    <n v="2025"/>
    <s v="2024-2025"/>
    <x v="0"/>
    <s v="Noosaville"/>
    <s v="Queensland"/>
    <x v="3"/>
    <n v="4566"/>
    <s v="Australia"/>
    <s v="Viliame Mata"/>
    <x v="5"/>
    <s v="Marco Lombardi"/>
    <n v="661"/>
  </r>
  <r>
    <d v="2024-02-17T00:00:00"/>
    <n v="2024"/>
    <s v="2023-2024"/>
    <x v="1"/>
    <s v="Horsham"/>
    <s v="Victoria"/>
    <x v="4"/>
    <n v="3400"/>
    <s v="Australia"/>
    <s v="Lucas Le"/>
    <x v="7"/>
    <s v="Selam Tesfaye"/>
    <n v="381"/>
  </r>
  <r>
    <d v="2025-05-12T00:00:00"/>
    <n v="2025"/>
    <s v="2024-2025"/>
    <x v="0"/>
    <s v="Ballarat"/>
    <s v="Victoria"/>
    <x v="4"/>
    <n v="3353"/>
    <s v="Australia"/>
    <s v="Lucas Le"/>
    <x v="3"/>
    <s v="Ibrahim Khalil"/>
    <n v="431"/>
  </r>
  <r>
    <d v="2024-03-13T00:00:00"/>
    <n v="2024"/>
    <s v="2023-2024"/>
    <x v="0"/>
    <s v="Dural"/>
    <s v="New South Wales"/>
    <x v="1"/>
    <n v="2158"/>
    <s v="Australia"/>
    <s v="Clementine Walsh"/>
    <x v="4"/>
    <s v="Amara Okafor"/>
    <n v="424"/>
  </r>
  <r>
    <d v="2025-02-02T00:00:00"/>
    <n v="2025"/>
    <s v="2024-2025"/>
    <x v="0"/>
    <s v="Penrith"/>
    <s v="New South Wales"/>
    <x v="1"/>
    <n v="2750"/>
    <s v="Australia"/>
    <s v="Jedda Kramer"/>
    <x v="3"/>
    <s v="Ibrahim Khalil"/>
    <n v="636"/>
  </r>
  <r>
    <d v="2024-03-09T00:00:00"/>
    <n v="2024"/>
    <s v="2023-2024"/>
    <x v="0"/>
    <s v="Airlie Beach"/>
    <s v="Queensland"/>
    <x v="3"/>
    <n v="4802"/>
    <s v="Australia"/>
    <s v="Tiffany Tan"/>
    <x v="3"/>
    <s v="Ibrahim Khalil"/>
    <n v="769"/>
  </r>
  <r>
    <d v="2024-09-28T00:00:00"/>
    <n v="2025"/>
    <s v="2024-2025"/>
    <x v="0"/>
    <s v="Airlie Beach"/>
    <s v="Queensland"/>
    <x v="3"/>
    <n v="4802"/>
    <s v="Australia"/>
    <s v="Tiffany Tan"/>
    <x v="0"/>
    <s v="Caterina Russo"/>
    <n v="90"/>
  </r>
  <r>
    <d v="2024-09-16T00:00:00"/>
    <n v="2025"/>
    <s v="2024-2025"/>
    <x v="1"/>
    <s v="Ulladulla"/>
    <s v="New South Wales"/>
    <x v="1"/>
    <n v="2539"/>
    <s v="Australia"/>
    <s v="Anika Villanueva"/>
    <x v="6"/>
    <s v="Lani To’o"/>
    <n v="732"/>
  </r>
  <r>
    <d v="2024-08-01T00:00:00"/>
    <n v="2025"/>
    <s v="2024-2025"/>
    <x v="1"/>
    <s v="Inglewood"/>
    <s v="Western Australia"/>
    <x v="0"/>
    <n v="6052"/>
    <s v="Australia"/>
    <s v="Dragan Novak"/>
    <x v="9"/>
    <s v="Emmanuel Tutu"/>
    <n v="560"/>
  </r>
  <r>
    <d v="2025-03-05T00:00:00"/>
    <n v="2025"/>
    <s v="2024-2025"/>
    <x v="0"/>
    <s v="Mindarie"/>
    <s v="Western Australia"/>
    <x v="0"/>
    <n v="6030"/>
    <s v="Australia"/>
    <s v="Dragan Novak"/>
    <x v="3"/>
    <s v="Ibrahim Khalil"/>
    <n v="240"/>
  </r>
  <r>
    <d v="2025-03-19T00:00:00"/>
    <n v="2025"/>
    <s v="2024-2025"/>
    <x v="0"/>
    <s v="Artarmon"/>
    <s v="New South Wales"/>
    <x v="1"/>
    <n v="2064"/>
    <s v="Australia"/>
    <s v="Moana Tui"/>
    <x v="3"/>
    <s v="Ibrahim Khalil"/>
    <n v="223"/>
  </r>
  <r>
    <d v="2025-06-27T00:00:00"/>
    <n v="2025"/>
    <s v="2024-2025"/>
    <x v="0"/>
    <s v="Ballina"/>
    <s v="New South Wales"/>
    <x v="1"/>
    <n v="2478"/>
    <s v="Australia"/>
    <s v="Waru Saunders"/>
    <x v="6"/>
    <s v="Lani To’o"/>
    <n v="285"/>
  </r>
  <r>
    <d v="2025-05-03T00:00:00"/>
    <n v="2025"/>
    <s v="2024-2025"/>
    <x v="0"/>
    <s v="Shepparton"/>
    <s v="Victoria"/>
    <x v="4"/>
    <n v="3630"/>
    <s v="Australia"/>
    <s v="Emre Yilmaz"/>
    <x v="3"/>
    <s v="Ibrahim Khalil"/>
    <n v="54"/>
  </r>
  <r>
    <d v="2025-06-06T00:00:00"/>
    <n v="2025"/>
    <s v="2024-2025"/>
    <x v="1"/>
    <s v="Tweed Heads"/>
    <s v="New South Wales"/>
    <x v="1"/>
    <n v="2485"/>
    <s v="Australia"/>
    <s v="Waru Saunders"/>
    <x v="3"/>
    <s v="Ibrahim Khalil"/>
    <n v="358"/>
  </r>
  <r>
    <d v="2024-04-10T00:00:00"/>
    <n v="2024"/>
    <s v="2023-2024"/>
    <x v="1"/>
    <s v="Epping"/>
    <s v="Victoria"/>
    <x v="4"/>
    <n v="3076"/>
    <s v="Australia"/>
    <s v="Alistair Taylor"/>
    <x v="6"/>
    <s v="Lani To’o"/>
    <n v="94"/>
  </r>
  <r>
    <d v="2024-04-17T00:00:00"/>
    <n v="2024"/>
    <s v="2023-2024"/>
    <x v="0"/>
    <s v="Ringwood"/>
    <s v="Victoria"/>
    <x v="4"/>
    <n v="3134"/>
    <s v="Australia"/>
    <s v="Fatima Saleh"/>
    <x v="9"/>
    <s v="Emmanuel Tutu"/>
    <n v="589"/>
  </r>
  <r>
    <d v="2025-12-10T00:00:00"/>
    <n v="2026"/>
    <s v="2025-2026"/>
    <x v="0"/>
    <s v="Berri"/>
    <s v="South Australia"/>
    <x v="6"/>
    <n v="5343"/>
    <s v="Australia"/>
    <s v="Marcus Zheng"/>
    <x v="7"/>
    <s v="Selam Tesfaye"/>
    <n v="354"/>
  </r>
  <r>
    <d v="2025-02-10T00:00:00"/>
    <n v="2025"/>
    <s v="2024-2025"/>
    <x v="0"/>
    <s v="Croydon"/>
    <s v="Victoria"/>
    <x v="4"/>
    <n v="3136"/>
    <s v="Australia"/>
    <s v="Fatima Saleh"/>
    <x v="4"/>
    <s v="Amara Okafor"/>
    <n v="292"/>
  </r>
  <r>
    <d v="2025-08-26T00:00:00"/>
    <n v="2026"/>
    <s v="2025-2026"/>
    <x v="0"/>
    <s v="Caloundra"/>
    <s v="Queensland"/>
    <x v="3"/>
    <n v="4551"/>
    <s v="Australia"/>
    <s v="Viliame Mata"/>
    <x v="5"/>
    <s v="Marco Lombardi"/>
    <n v="204"/>
  </r>
  <r>
    <d v="2024-11-24T00:00:00"/>
    <n v="2025"/>
    <s v="2024-2025"/>
    <x v="0"/>
    <s v="Belconnen"/>
    <s v="Australian Capital Territory"/>
    <x v="2"/>
    <n v="2617"/>
    <s v="Australia"/>
    <s v="Anika Villanueva"/>
    <x v="6"/>
    <s v="Lani To’o"/>
    <n v="206"/>
  </r>
  <r>
    <d v="2024-09-06T00:00:00"/>
    <n v="2025"/>
    <s v="2024-2025"/>
    <x v="0"/>
    <s v="Ashfield"/>
    <s v="New South Wales"/>
    <x v="1"/>
    <n v="2131"/>
    <s v="Australia"/>
    <s v="Clementine Walsh"/>
    <x v="6"/>
    <s v="Lani To’o"/>
    <n v="224"/>
  </r>
  <r>
    <d v="2025-01-22T00:00:00"/>
    <n v="2025"/>
    <s v="2024-2025"/>
    <x v="0"/>
    <s v="Albany"/>
    <s v="Western Australia"/>
    <x v="0"/>
    <n v="6330"/>
    <s v="Australia"/>
    <s v="Phoebe Murphy"/>
    <x v="4"/>
    <s v="Amara Okafor"/>
    <n v="396"/>
  </r>
  <r>
    <d v="2024-07-23T00:00:00"/>
    <n v="2025"/>
    <s v="2024-2025"/>
    <x v="0"/>
    <s v="Ipswich"/>
    <s v="Queensland"/>
    <x v="3"/>
    <n v="4305"/>
    <s v="Australia"/>
    <s v="Kavindi Perera"/>
    <x v="3"/>
    <s v="Ibrahim Khalil"/>
    <n v="37"/>
  </r>
  <r>
    <d v="2025-01-12T00:00:00"/>
    <n v="2025"/>
    <s v="2024-2025"/>
    <x v="0"/>
    <s v="Burnie"/>
    <s v="Tasmania"/>
    <x v="5"/>
    <n v="7320"/>
    <s v="Australia"/>
    <s v="Veer Malhotra"/>
    <x v="4"/>
    <s v="Amara Okafor"/>
    <n v="707"/>
  </r>
  <r>
    <d v="2025-12-25T00:00:00"/>
    <n v="2026"/>
    <s v="2025-2026"/>
    <x v="1"/>
    <s v="Geraldton"/>
    <s v="Western Australia"/>
    <x v="0"/>
    <n v="6530"/>
    <s v="Australia"/>
    <s v="Isabella Ricci"/>
    <x v="6"/>
    <s v="Lani To’o"/>
    <n v="776"/>
  </r>
  <r>
    <d v="2025-01-27T00:00:00"/>
    <n v="2025"/>
    <s v="2024-2025"/>
    <x v="0"/>
    <s v="Artarmon"/>
    <s v="New South Wales"/>
    <x v="1"/>
    <n v="2064"/>
    <s v="Australia"/>
    <s v="Moana Tui"/>
    <x v="3"/>
    <s v="Ibrahim Khalil"/>
    <n v="584"/>
  </r>
  <r>
    <d v="2025-09-15T00:00:00"/>
    <n v="2026"/>
    <s v="2025-2026"/>
    <x v="0"/>
    <s v="Port Lincoln"/>
    <s v="South Australia"/>
    <x v="6"/>
    <n v="5607"/>
    <s v="Australia"/>
    <s v="Marcus Zheng"/>
    <x v="0"/>
    <s v="Caterina Russo"/>
    <n v="348"/>
  </r>
  <r>
    <d v="2024-12-09T00:00:00"/>
    <n v="2025"/>
    <s v="2024-2025"/>
    <x v="0"/>
    <s v="Mascot"/>
    <s v="New South Wales"/>
    <x v="1"/>
    <n v="2020"/>
    <s v="Australia"/>
    <s v="Moana Tui"/>
    <x v="5"/>
    <s v="Marco Lombardi"/>
    <n v="558"/>
  </r>
  <r>
    <d v="2024-06-19T00:00:00"/>
    <n v="2024"/>
    <s v="2023-2024"/>
    <x v="1"/>
    <s v="Nunawading"/>
    <s v="Victoria"/>
    <x v="4"/>
    <n v="3131"/>
    <s v="Australia"/>
    <s v="Fatima Saleh"/>
    <x v="0"/>
    <s v="Caterina Russo"/>
    <n v="56"/>
  </r>
  <r>
    <d v="2024-07-13T00:00:00"/>
    <n v="2025"/>
    <s v="2024-2025"/>
    <x v="1"/>
    <s v="Ashfield"/>
    <s v="New South Wales"/>
    <x v="1"/>
    <n v="2131"/>
    <s v="Australia"/>
    <s v="Clementine Walsh"/>
    <x v="9"/>
    <s v="Emmanuel Tutu"/>
    <n v="518"/>
  </r>
  <r>
    <d v="2024-06-15T00:00:00"/>
    <n v="2024"/>
    <s v="2023-2024"/>
    <x v="1"/>
    <s v="Inglewood"/>
    <s v="Western Australia"/>
    <x v="0"/>
    <n v="6052"/>
    <s v="Australia"/>
    <s v="Dragan Novak"/>
    <x v="4"/>
    <s v="Amara Okafor"/>
    <n v="390"/>
  </r>
  <r>
    <d v="2025-10-22T00:00:00"/>
    <n v="2026"/>
    <s v="2025-2026"/>
    <x v="0"/>
    <s v="Mascot"/>
    <s v="New South Wales"/>
    <x v="1"/>
    <n v="2020"/>
    <s v="Australia"/>
    <s v="Moana Tui"/>
    <x v="3"/>
    <s v="Ibrahim Khalil"/>
    <n v="608"/>
  </r>
  <r>
    <d v="2024-04-14T00:00:00"/>
    <n v="2024"/>
    <s v="2023-2024"/>
    <x v="1"/>
    <s v="Fyshwick"/>
    <s v="Australian Capital Territory"/>
    <x v="2"/>
    <n v="2609"/>
    <s v="Australia"/>
    <s v="Anika Villanueva"/>
    <x v="4"/>
    <s v="Amara Okafor"/>
    <n v="374"/>
  </r>
  <r>
    <d v="2024-05-06T00:00:00"/>
    <n v="2024"/>
    <s v="2023-2024"/>
    <x v="0"/>
    <s v="Atherton"/>
    <s v="Queensland"/>
    <x v="3"/>
    <n v="4883"/>
    <s v="Australia"/>
    <s v="Tiffany Tan"/>
    <x v="4"/>
    <s v="Amara Okafor"/>
    <n v="666"/>
  </r>
  <r>
    <d v="2025-06-28T00:00:00"/>
    <n v="2025"/>
    <s v="2024-2025"/>
    <x v="1"/>
    <s v="Seaford"/>
    <s v="South Australia"/>
    <x v="6"/>
    <n v="5169"/>
    <s v="Australia"/>
    <s v="Mustafa Ali"/>
    <x v="4"/>
    <s v="Amara Okafor"/>
    <n v="46"/>
  </r>
  <r>
    <d v="2025-11-18T00:00:00"/>
    <n v="2026"/>
    <s v="2025-2026"/>
    <x v="1"/>
    <s v="Seaford"/>
    <s v="South Australia"/>
    <x v="6"/>
    <n v="5169"/>
    <s v="Australia"/>
    <s v="Mustafa Ali"/>
    <x v="5"/>
    <s v="Marco Lombardi"/>
    <n v="221"/>
  </r>
  <r>
    <d v="2024-03-25T00:00:00"/>
    <n v="2024"/>
    <s v="2023-2024"/>
    <x v="1"/>
    <s v="Mackay"/>
    <s v="Queensland"/>
    <x v="3"/>
    <n v="4740"/>
    <s v="Australia"/>
    <s v="Harrison Quinn"/>
    <x v="3"/>
    <s v="Ibrahim Khalil"/>
    <n v="547"/>
  </r>
  <r>
    <d v="2025-05-24T00:00:00"/>
    <n v="2025"/>
    <s v="2024-2025"/>
    <x v="0"/>
    <s v="Croydon"/>
    <s v="Victoria"/>
    <x v="4"/>
    <n v="3136"/>
    <s v="Australia"/>
    <s v="Fatima Saleh"/>
    <x v="9"/>
    <s v="Emmanuel Tutu"/>
    <n v="457"/>
  </r>
  <r>
    <d v="2025-01-25T00:00:00"/>
    <n v="2025"/>
    <s v="2024-2025"/>
    <x v="1"/>
    <s v="Ulladulla"/>
    <s v="New South Wales"/>
    <x v="1"/>
    <n v="2539"/>
    <s v="Australia"/>
    <s v="Anika Villanueva"/>
    <x v="2"/>
    <s v="Zanele Mbeki"/>
    <n v="208"/>
  </r>
  <r>
    <d v="2024-09-14T00:00:00"/>
    <n v="2025"/>
    <s v="2024-2025"/>
    <x v="0"/>
    <s v="Belconnen"/>
    <s v="Australian Capital Territory"/>
    <x v="2"/>
    <n v="2617"/>
    <s v="Australia"/>
    <s v="Anika Villanueva"/>
    <x v="7"/>
    <s v="Selam Tesfaye"/>
    <n v="163"/>
  </r>
  <r>
    <d v="2025-08-25T00:00:00"/>
    <n v="2026"/>
    <s v="2025-2026"/>
    <x v="0"/>
    <s v="Ballarat"/>
    <s v="Victoria"/>
    <x v="4"/>
    <n v="3353"/>
    <s v="Australia"/>
    <s v="Lucas Le"/>
    <x v="6"/>
    <s v="Lani To’o"/>
    <n v="56"/>
  </r>
  <r>
    <d v="2024-05-22T00:00:00"/>
    <n v="2024"/>
    <s v="2023-2024"/>
    <x v="0"/>
    <s v="Werribee"/>
    <s v="Victoria"/>
    <x v="4"/>
    <n v="3030"/>
    <s v="Australia"/>
    <s v="Alistair Taylor"/>
    <x v="3"/>
    <s v="Ibrahim Khalil"/>
    <n v="56"/>
  </r>
  <r>
    <d v="2024-08-13T00:00:00"/>
    <n v="2025"/>
    <s v="2024-2025"/>
    <x v="0"/>
    <s v="Artarmon"/>
    <s v="New South Wales"/>
    <x v="1"/>
    <n v="2064"/>
    <s v="Australia"/>
    <s v="Moana Tui"/>
    <x v="3"/>
    <s v="Ibrahim Khalil"/>
    <n v="595"/>
  </r>
  <r>
    <d v="2025-02-24T00:00:00"/>
    <n v="2025"/>
    <s v="2024-2025"/>
    <x v="0"/>
    <s v="Nunawading"/>
    <s v="Victoria"/>
    <x v="4"/>
    <n v="3131"/>
    <s v="Australia"/>
    <s v="Fatima Saleh"/>
    <x v="4"/>
    <s v="Amara Okafor"/>
    <n v="314"/>
  </r>
  <r>
    <d v="2025-09-16T00:00:00"/>
    <n v="2026"/>
    <s v="2025-2026"/>
    <x v="0"/>
    <s v="Yeppoon"/>
    <s v="Queensland"/>
    <x v="3"/>
    <n v="4703"/>
    <s v="Australia"/>
    <s v="Harrison Quinn"/>
    <x v="7"/>
    <s v="Selam Tesfaye"/>
    <n v="322"/>
  </r>
  <r>
    <d v="2024-02-15T00:00:00"/>
    <n v="2024"/>
    <s v="2023-2024"/>
    <x v="1"/>
    <s v="Castle Hill"/>
    <s v="New South Wales"/>
    <x v="1"/>
    <n v="2154"/>
    <s v="Australia"/>
    <s v="Clementine Walsh"/>
    <x v="5"/>
    <s v="Marco Lombardi"/>
    <n v="524"/>
  </r>
  <r>
    <d v="2025-07-01T00:00:00"/>
    <n v="2026"/>
    <s v="2025-2026"/>
    <x v="0"/>
    <s v="Bussleton"/>
    <s v="Western Australia"/>
    <x v="0"/>
    <n v="6280"/>
    <s v="Australia"/>
    <s v="Phoebe Murphy"/>
    <x v="1"/>
    <s v="Iluka Langton"/>
    <n v="691"/>
  </r>
  <r>
    <d v="2024-09-01T00:00:00"/>
    <n v="2025"/>
    <s v="2024-2025"/>
    <x v="0"/>
    <s v="Woodville"/>
    <s v="South Australia"/>
    <x v="6"/>
    <n v="5011"/>
    <s v="Australia"/>
    <s v="Mustafa Ali"/>
    <x v="2"/>
    <s v="Zanele Mbeki"/>
    <n v="53"/>
  </r>
  <r>
    <d v="2024-02-05T00:00:00"/>
    <n v="2024"/>
    <s v="2023-2024"/>
    <x v="1"/>
    <s v="Mildura"/>
    <s v="Victoria"/>
    <x v="4"/>
    <n v="3500"/>
    <s v="Australia"/>
    <s v="Lucas Le"/>
    <x v="1"/>
    <s v="Iluka Langton"/>
    <n v="745"/>
  </r>
  <r>
    <d v="2025-07-10T00:00:00"/>
    <n v="2026"/>
    <s v="2025-2026"/>
    <x v="0"/>
    <s v="Croydon"/>
    <s v="Victoria"/>
    <x v="4"/>
    <n v="3136"/>
    <s v="Australia"/>
    <s v="Fatima Saleh"/>
    <x v="7"/>
    <s v="Selam Tesfaye"/>
    <n v="507"/>
  </r>
  <r>
    <d v="2025-05-13T00:00:00"/>
    <n v="2025"/>
    <s v="2024-2025"/>
    <x v="1"/>
    <s v="Dubbo"/>
    <s v="New South Wales"/>
    <x v="1"/>
    <n v="2830"/>
    <s v="Australia"/>
    <s v="Jedda Kramer"/>
    <x v="0"/>
    <s v="Caterina Russo"/>
    <n v="237"/>
  </r>
  <r>
    <d v="2024-12-20T00:00:00"/>
    <n v="2025"/>
    <s v="2024-2025"/>
    <x v="0"/>
    <s v="Ringwood"/>
    <s v="Victoria"/>
    <x v="4"/>
    <n v="3134"/>
    <s v="Australia"/>
    <s v="Fatima Saleh"/>
    <x v="3"/>
    <s v="Ibrahim Khalil"/>
    <n v="388"/>
  </r>
  <r>
    <d v="2024-07-31T00:00:00"/>
    <n v="2025"/>
    <s v="2024-2025"/>
    <x v="1"/>
    <s v="Mildura"/>
    <s v="Victoria"/>
    <x v="4"/>
    <n v="3500"/>
    <s v="Australia"/>
    <s v="Lucas Le"/>
    <x v="3"/>
    <s v="Ibrahim Khalil"/>
    <n v="716"/>
  </r>
  <r>
    <d v="2025-03-03T00:00:00"/>
    <n v="2025"/>
    <s v="2024-2025"/>
    <x v="0"/>
    <s v="Launceston"/>
    <s v="Tasmania"/>
    <x v="5"/>
    <n v="7250"/>
    <s v="Australia"/>
    <s v="Veer Malhotra"/>
    <x v="6"/>
    <s v="Lani To’o"/>
    <n v="216"/>
  </r>
  <r>
    <d v="2025-06-16T00:00:00"/>
    <n v="2025"/>
    <s v="2024-2025"/>
    <x v="1"/>
    <s v="Dandenong"/>
    <s v="Victoria"/>
    <x v="4"/>
    <n v="3175"/>
    <s v="Australia"/>
    <s v="Fatima Saleh"/>
    <x v="1"/>
    <s v="Iluka Langton"/>
    <n v="693"/>
  </r>
  <r>
    <d v="2024-04-21T00:00:00"/>
    <n v="2024"/>
    <s v="2023-2024"/>
    <x v="0"/>
    <s v="Albany"/>
    <s v="Western Australia"/>
    <x v="0"/>
    <n v="6330"/>
    <s v="Australia"/>
    <s v="Phoebe Murphy"/>
    <x v="4"/>
    <s v="Amara Okafor"/>
    <n v="356"/>
  </r>
  <r>
    <d v="2024-03-05T00:00:00"/>
    <n v="2024"/>
    <s v="2023-2024"/>
    <x v="0"/>
    <s v="North Lakes"/>
    <s v="Queensland"/>
    <x v="3"/>
    <n v="4509"/>
    <s v="Australia"/>
    <s v="Kavindi Perera"/>
    <x v="6"/>
    <s v="Lani To’o"/>
    <n v="718"/>
  </r>
  <r>
    <d v="2024-10-06T00:00:00"/>
    <n v="2025"/>
    <s v="2024-2025"/>
    <x v="0"/>
    <s v="Shepparton"/>
    <s v="Victoria"/>
    <x v="4"/>
    <n v="3630"/>
    <s v="Australia"/>
    <s v="Emre Yilmaz"/>
    <x v="5"/>
    <s v="Marco Lombardi"/>
    <n v="506"/>
  </r>
  <r>
    <d v="2024-07-12T00:00:00"/>
    <n v="2025"/>
    <s v="2024-2025"/>
    <x v="0"/>
    <s v="Rydalmere"/>
    <s v="New South Wales"/>
    <x v="1"/>
    <n v="2116"/>
    <s v="Australia"/>
    <s v="Clementine Walsh"/>
    <x v="5"/>
    <s v="Marco Lombardi"/>
    <n v="639"/>
  </r>
  <r>
    <d v="2024-05-09T00:00:00"/>
    <n v="2024"/>
    <s v="2023-2024"/>
    <x v="0"/>
    <s v="Mt Gambier"/>
    <s v="South Australia"/>
    <x v="6"/>
    <n v="5290"/>
    <s v="Australia"/>
    <s v="Marcus Zheng"/>
    <x v="5"/>
    <s v="Marco Lombardi"/>
    <n v="311"/>
  </r>
  <r>
    <d v="2024-12-16T00:00:00"/>
    <n v="2025"/>
    <s v="2024-2025"/>
    <x v="0"/>
    <s v="Indooroopilly"/>
    <s v="Queensland"/>
    <x v="3"/>
    <n v="4068"/>
    <s v="Australia"/>
    <s v="Giannis Katsaros"/>
    <x v="2"/>
    <s v="Zanele Mbeki"/>
    <n v="663"/>
  </r>
  <r>
    <d v="2025-05-21T00:00:00"/>
    <n v="2025"/>
    <s v="2024-2025"/>
    <x v="1"/>
    <s v="Warrnambool"/>
    <s v="Victoria"/>
    <x v="4"/>
    <n v="3280"/>
    <s v="Australia"/>
    <s v="Lucas Le"/>
    <x v="7"/>
    <s v="Selam Tesfaye"/>
    <n v="286"/>
  </r>
  <r>
    <d v="2024-01-13T00:00:00"/>
    <n v="2024"/>
    <s v="2023-2024"/>
    <x v="0"/>
    <s v="Burleigh Waters"/>
    <s v="Queensland"/>
    <x v="3"/>
    <n v="4220"/>
    <s v="Australia"/>
    <s v="Kavindi Perera"/>
    <x v="5"/>
    <s v="Marco Lombardi"/>
    <n v="718"/>
  </r>
  <r>
    <d v="2025-07-01T00:00:00"/>
    <n v="2026"/>
    <s v="2025-2026"/>
    <x v="0"/>
    <s v="Noosaville"/>
    <s v="Queensland"/>
    <x v="3"/>
    <n v="4566"/>
    <s v="Australia"/>
    <s v="Viliame Mata"/>
    <x v="3"/>
    <s v="Ibrahim Khalil"/>
    <n v="117"/>
  </r>
  <r>
    <d v="2024-09-05T00:00:00"/>
    <n v="2025"/>
    <s v="2024-2025"/>
    <x v="0"/>
    <s v="Southport"/>
    <s v="Queensland"/>
    <x v="3"/>
    <n v="4215"/>
    <s v="Australia"/>
    <s v="Kavindi Perera"/>
    <x v="1"/>
    <s v="Iluka Langton"/>
    <n v="99"/>
  </r>
  <r>
    <d v="2025-01-01T00:00:00"/>
    <n v="2025"/>
    <s v="2024-2025"/>
    <x v="0"/>
    <s v="Yeppoon"/>
    <s v="Queensland"/>
    <x v="3"/>
    <n v="4703"/>
    <s v="Australia"/>
    <s v="Harrison Quinn"/>
    <x v="7"/>
    <s v="Selam Tesfaye"/>
    <n v="737"/>
  </r>
  <r>
    <d v="2024-04-22T00:00:00"/>
    <n v="2024"/>
    <s v="2023-2024"/>
    <x v="0"/>
    <s v="Rydalmere"/>
    <s v="New South Wales"/>
    <x v="1"/>
    <n v="2116"/>
    <s v="Australia"/>
    <s v="Clementine Walsh"/>
    <x v="6"/>
    <s v="Lani To’o"/>
    <n v="781"/>
  </r>
  <r>
    <d v="2024-11-25T00:00:00"/>
    <n v="2025"/>
    <s v="2024-2025"/>
    <x v="0"/>
    <s v="Mt Gambier"/>
    <s v="South Australia"/>
    <x v="6"/>
    <n v="5290"/>
    <s v="Australia"/>
    <s v="Marcus Zheng"/>
    <x v="9"/>
    <s v="Emmanuel Tutu"/>
    <n v="513"/>
  </r>
  <r>
    <d v="2024-09-21T00:00:00"/>
    <n v="2025"/>
    <s v="2024-2025"/>
    <x v="0"/>
    <s v="Armidale"/>
    <s v="New South Wales"/>
    <x v="1"/>
    <n v="2350"/>
    <s v="Australia"/>
    <s v="Waru Saunders"/>
    <x v="8"/>
    <s v="Anastasia Vlahos"/>
    <n v="328"/>
  </r>
  <r>
    <d v="2024-06-16T00:00:00"/>
    <n v="2024"/>
    <s v="2023-2024"/>
    <x v="0"/>
    <s v="Ringwood"/>
    <s v="Victoria"/>
    <x v="4"/>
    <n v="3134"/>
    <s v="Australia"/>
    <s v="Fatima Saleh"/>
    <x v="5"/>
    <s v="Marco Lombardi"/>
    <n v="276"/>
  </r>
  <r>
    <d v="2025-07-10T00:00:00"/>
    <n v="2026"/>
    <s v="2025-2026"/>
    <x v="1"/>
    <s v="Ashfield"/>
    <s v="New South Wales"/>
    <x v="1"/>
    <n v="2131"/>
    <s v="Australia"/>
    <s v="Clementine Walsh"/>
    <x v="2"/>
    <s v="Zanele Mbeki"/>
    <n v="209"/>
  </r>
  <r>
    <d v="2025-07-15T00:00:00"/>
    <n v="2026"/>
    <s v="2025-2026"/>
    <x v="0"/>
    <s v="Bathurst"/>
    <s v="New South Wales"/>
    <x v="1"/>
    <n v="2795"/>
    <s v="Australia"/>
    <s v="Jedda Kramer"/>
    <x v="2"/>
    <s v="Zanele Mbeki"/>
    <n v="27"/>
  </r>
  <r>
    <d v="2025-11-25T00:00:00"/>
    <n v="2026"/>
    <s v="2025-2026"/>
    <x v="0"/>
    <s v="Noosaville"/>
    <s v="Queensland"/>
    <x v="3"/>
    <n v="4566"/>
    <s v="Australia"/>
    <s v="Viliame Mata"/>
    <x v="3"/>
    <s v="Ibrahim Khalil"/>
    <n v="595"/>
  </r>
  <r>
    <d v="2025-05-05T00:00:00"/>
    <n v="2025"/>
    <s v="2024-2025"/>
    <x v="1"/>
    <s v="Horsham"/>
    <s v="Victoria"/>
    <x v="4"/>
    <n v="3400"/>
    <s v="Australia"/>
    <s v="Lucas Le"/>
    <x v="9"/>
    <s v="Emmanuel Tutu"/>
    <n v="307"/>
  </r>
  <r>
    <d v="2025-11-08T00:00:00"/>
    <n v="2026"/>
    <s v="2025-2026"/>
    <x v="1"/>
    <s v="Tweed Heads"/>
    <s v="New South Wales"/>
    <x v="1"/>
    <n v="2485"/>
    <s v="Australia"/>
    <s v="Waru Saunders"/>
    <x v="0"/>
    <s v="Caterina Russo"/>
    <n v="203"/>
  </r>
  <r>
    <d v="2024-07-14T00:00:00"/>
    <n v="2025"/>
    <s v="2024-2025"/>
    <x v="0"/>
    <s v="Lismore"/>
    <s v="New South Wales"/>
    <x v="1"/>
    <n v="2480"/>
    <s v="Australia"/>
    <s v="Waru Saunders"/>
    <x v="6"/>
    <s v="Lani To’o"/>
    <n v="171"/>
  </r>
  <r>
    <d v="2025-12-21T00:00:00"/>
    <n v="2026"/>
    <s v="2025-2026"/>
    <x v="1"/>
    <s v="Mildura"/>
    <s v="Victoria"/>
    <x v="4"/>
    <n v="3500"/>
    <s v="Australia"/>
    <s v="Lucas Le"/>
    <x v="4"/>
    <s v="Amara Okafor"/>
    <n v="355"/>
  </r>
  <r>
    <d v="2024-08-03T00:00:00"/>
    <n v="2025"/>
    <s v="2024-2025"/>
    <x v="0"/>
    <s v="Port Lincoln"/>
    <s v="South Australia"/>
    <x v="6"/>
    <n v="5607"/>
    <s v="Australia"/>
    <s v="Marcus Zheng"/>
    <x v="3"/>
    <s v="Ibrahim Khalil"/>
    <n v="399"/>
  </r>
  <r>
    <d v="2024-03-27T00:00:00"/>
    <n v="2024"/>
    <s v="2023-2024"/>
    <x v="1"/>
    <s v="Warrnambool"/>
    <s v="Victoria"/>
    <x v="4"/>
    <n v="3280"/>
    <s v="Australia"/>
    <s v="Lucas Le"/>
    <x v="6"/>
    <s v="Lani To’o"/>
    <n v="487"/>
  </r>
  <r>
    <d v="2024-08-15T00:00:00"/>
    <n v="2025"/>
    <s v="2024-2025"/>
    <x v="0"/>
    <s v="Stafford"/>
    <s v="Queensland"/>
    <x v="3"/>
    <n v="4053"/>
    <s v="Australia"/>
    <s v="Giannis Katsaros"/>
    <x v="9"/>
    <s v="Emmanuel Tutu"/>
    <n v="345"/>
  </r>
  <r>
    <d v="2024-08-25T00:00:00"/>
    <n v="2025"/>
    <s v="2024-2025"/>
    <x v="0"/>
    <s v="Rydalmere"/>
    <s v="New South Wales"/>
    <x v="1"/>
    <n v="2116"/>
    <s v="Australia"/>
    <s v="Clementine Walsh"/>
    <x v="1"/>
    <s v="Iluka Langton"/>
    <n v="293"/>
  </r>
  <r>
    <d v="2025-10-10T00:00:00"/>
    <n v="2026"/>
    <s v="2025-2026"/>
    <x v="1"/>
    <s v="Thornleigh"/>
    <s v="New South Wales"/>
    <x v="1"/>
    <n v="2120"/>
    <s v="Australia"/>
    <s v="Clementine Walsh"/>
    <x v="2"/>
    <s v="Zanele Mbeki"/>
    <n v="328"/>
  </r>
  <r>
    <d v="2024-05-15T00:00:00"/>
    <n v="2024"/>
    <s v="2023-2024"/>
    <x v="1"/>
    <s v="Fyshwick"/>
    <s v="Australian Capital Territory"/>
    <x v="2"/>
    <n v="2609"/>
    <s v="Australia"/>
    <s v="Anika Villanueva"/>
    <x v="4"/>
    <s v="Amara Okafor"/>
    <n v="374"/>
  </r>
  <r>
    <d v="2024-11-20T00:00:00"/>
    <n v="2025"/>
    <s v="2024-2025"/>
    <x v="0"/>
    <s v="Chatswood"/>
    <s v="New South Wales"/>
    <x v="1"/>
    <n v="2067"/>
    <s v="Australia"/>
    <s v="Moana Tui"/>
    <x v="5"/>
    <s v="Marco Lombardi"/>
    <n v="114"/>
  </r>
  <r>
    <d v="2025-09-09T00:00:00"/>
    <n v="2026"/>
    <s v="2025-2026"/>
    <x v="0"/>
    <s v="Ringwood"/>
    <s v="Victoria"/>
    <x v="4"/>
    <n v="3134"/>
    <s v="Australia"/>
    <s v="Fatima Saleh"/>
    <x v="0"/>
    <s v="Caterina Russo"/>
    <n v="783"/>
  </r>
  <r>
    <d v="2024-03-04T00:00:00"/>
    <n v="2024"/>
    <s v="2023-2024"/>
    <x v="1"/>
    <s v="Mackay"/>
    <s v="Queensland"/>
    <x v="3"/>
    <n v="4740"/>
    <s v="Australia"/>
    <s v="Harrison Quinn"/>
    <x v="4"/>
    <s v="Amara Okafor"/>
    <n v="158"/>
  </r>
  <r>
    <d v="2025-03-25T00:00:00"/>
    <n v="2025"/>
    <s v="2024-2025"/>
    <x v="0"/>
    <s v="Artarmon"/>
    <s v="New South Wales"/>
    <x v="1"/>
    <n v="2064"/>
    <s v="Australia"/>
    <s v="Moana Tui"/>
    <x v="6"/>
    <s v="Lani To’o"/>
    <n v="781"/>
  </r>
  <r>
    <d v="2025-05-20T00:00:00"/>
    <n v="2025"/>
    <s v="2024-2025"/>
    <x v="0"/>
    <s v="Ballarat"/>
    <s v="Victoria"/>
    <x v="4"/>
    <n v="3353"/>
    <s v="Australia"/>
    <s v="Lucas Le"/>
    <x v="4"/>
    <s v="Amara Okafor"/>
    <n v="755"/>
  </r>
  <r>
    <d v="2024-06-25T00:00:00"/>
    <n v="2024"/>
    <s v="2023-2024"/>
    <x v="0"/>
    <s v="Ballarat"/>
    <s v="Victoria"/>
    <x v="4"/>
    <n v="3353"/>
    <s v="Australia"/>
    <s v="Lucas Le"/>
    <x v="0"/>
    <s v="Caterina Russo"/>
    <n v="402"/>
  </r>
  <r>
    <d v="2025-04-28T00:00:00"/>
    <n v="2025"/>
    <s v="2024-2025"/>
    <x v="0"/>
    <s v="Ipswich"/>
    <s v="Queensland"/>
    <x v="3"/>
    <n v="4305"/>
    <s v="Australia"/>
    <s v="Kavindi Perera"/>
    <x v="4"/>
    <s v="Amara Okafor"/>
    <n v="757"/>
  </r>
  <r>
    <d v="2025-06-17T00:00:00"/>
    <n v="2025"/>
    <s v="2024-2025"/>
    <x v="0"/>
    <s v="Joondalup"/>
    <s v="Western Australia"/>
    <x v="0"/>
    <n v="6027"/>
    <s v="Australia"/>
    <s v="Dragan Novak"/>
    <x v="1"/>
    <s v="Iluka Langton"/>
    <n v="143"/>
  </r>
  <r>
    <d v="2024-02-09T00:00:00"/>
    <n v="2024"/>
    <s v="2023-2024"/>
    <x v="0"/>
    <s v="Maroochydore"/>
    <s v="Queensland"/>
    <x v="3"/>
    <n v="4558"/>
    <s v="Australia"/>
    <s v="Viliame Mata"/>
    <x v="1"/>
    <s v="Iluka Langton"/>
    <n v="329"/>
  </r>
  <r>
    <d v="2024-08-19T00:00:00"/>
    <n v="2025"/>
    <s v="2024-2025"/>
    <x v="1"/>
    <s v="Tweed Heads"/>
    <s v="New South Wales"/>
    <x v="1"/>
    <n v="2485"/>
    <s v="Australia"/>
    <s v="Waru Saunders"/>
    <x v="6"/>
    <s v="Lani To’o"/>
    <n v="192"/>
  </r>
  <r>
    <d v="2024-10-10T00:00:00"/>
    <n v="2025"/>
    <s v="2024-2025"/>
    <x v="0"/>
    <s v="Rydalmere"/>
    <s v="New South Wales"/>
    <x v="1"/>
    <n v="2116"/>
    <s v="Australia"/>
    <s v="Clementine Walsh"/>
    <x v="1"/>
    <s v="Iluka Langton"/>
    <n v="284"/>
  </r>
  <r>
    <d v="2025-05-18T00:00:00"/>
    <n v="2025"/>
    <s v="2024-2025"/>
    <x v="0"/>
    <s v="Atherton"/>
    <s v="Queensland"/>
    <x v="3"/>
    <n v="4883"/>
    <s v="Australia"/>
    <s v="Tiffany Tan"/>
    <x v="4"/>
    <s v="Amara Okafor"/>
    <n v="581"/>
  </r>
  <r>
    <d v="2024-07-28T00:00:00"/>
    <n v="2025"/>
    <s v="2024-2025"/>
    <x v="0"/>
    <s v="Hervey Bay"/>
    <s v="Queensland"/>
    <x v="3"/>
    <n v="4655"/>
    <s v="Australia"/>
    <s v="Harrison Quinn"/>
    <x v="5"/>
    <s v="Marco Lombardi"/>
    <n v="96"/>
  </r>
  <r>
    <d v="2025-11-18T00:00:00"/>
    <n v="2026"/>
    <s v="2025-2026"/>
    <x v="0"/>
    <s v="Cranbourne"/>
    <s v="Victoria"/>
    <x v="4"/>
    <n v="3977"/>
    <s v="Australia"/>
    <s v="Emre Yilmaz"/>
    <x v="0"/>
    <s v="Caterina Russo"/>
    <n v="479"/>
  </r>
  <r>
    <d v="2025-05-03T00:00:00"/>
    <n v="2025"/>
    <s v="2024-2025"/>
    <x v="0"/>
    <s v="Airlie Beach"/>
    <s v="Queensland"/>
    <x v="3"/>
    <n v="4802"/>
    <s v="Australia"/>
    <s v="Tiffany Tan"/>
    <x v="0"/>
    <s v="Caterina Russo"/>
    <n v="430"/>
  </r>
  <r>
    <d v="2025-01-16T00:00:00"/>
    <n v="2025"/>
    <s v="2024-2025"/>
    <x v="0"/>
    <s v="Lismore"/>
    <s v="New South Wales"/>
    <x v="1"/>
    <n v="2480"/>
    <s v="Australia"/>
    <s v="Waru Saunders"/>
    <x v="2"/>
    <s v="Zanele Mbeki"/>
    <n v="220"/>
  </r>
  <r>
    <d v="2025-12-14T00:00:00"/>
    <n v="2026"/>
    <s v="2025-2026"/>
    <x v="0"/>
    <s v="Rockhampton"/>
    <s v="Queensland"/>
    <x v="3"/>
    <n v="4700"/>
    <s v="Australia"/>
    <s v="Harrison Quinn"/>
    <x v="3"/>
    <s v="Ibrahim Khalil"/>
    <n v="363"/>
  </r>
  <r>
    <d v="2024-08-07T00:00:00"/>
    <n v="2025"/>
    <s v="2024-2025"/>
    <x v="0"/>
    <s v="Ballina"/>
    <s v="New South Wales"/>
    <x v="1"/>
    <n v="2478"/>
    <s v="Australia"/>
    <s v="Waru Saunders"/>
    <x v="3"/>
    <s v="Ibrahim Khalil"/>
    <n v="569"/>
  </r>
  <r>
    <d v="2024-06-22T00:00:00"/>
    <n v="2024"/>
    <s v="2023-2024"/>
    <x v="0"/>
    <s v="Albany"/>
    <s v="Western Australia"/>
    <x v="0"/>
    <n v="6330"/>
    <s v="Australia"/>
    <s v="Phoebe Murphy"/>
    <x v="3"/>
    <s v="Ibrahim Khalil"/>
    <n v="43"/>
  </r>
  <r>
    <d v="2025-09-18T00:00:00"/>
    <n v="2026"/>
    <s v="2025-2026"/>
    <x v="0"/>
    <s v="Bussleton"/>
    <s v="Western Australia"/>
    <x v="0"/>
    <n v="6280"/>
    <s v="Australia"/>
    <s v="Phoebe Murphy"/>
    <x v="9"/>
    <s v="Emmanuel Tutu"/>
    <n v="641"/>
  </r>
  <r>
    <d v="2025-02-23T00:00:00"/>
    <n v="2025"/>
    <s v="2024-2025"/>
    <x v="1"/>
    <s v="Woodville"/>
    <s v="South Australia"/>
    <x v="6"/>
    <n v="5011"/>
    <s v="Australia"/>
    <s v="Mustafa Ali"/>
    <x v="3"/>
    <s v="Ibrahim Khalil"/>
    <n v="755"/>
  </r>
  <r>
    <d v="2024-12-05T00:00:00"/>
    <n v="2025"/>
    <s v="2024-2025"/>
    <x v="1"/>
    <s v="Maddington"/>
    <s v="Western Australia"/>
    <x v="0"/>
    <n v="6109"/>
    <s v="Australia"/>
    <s v="Phoebe Murphy"/>
    <x v="9"/>
    <s v="Emmanuel Tutu"/>
    <n v="508"/>
  </r>
  <r>
    <d v="2024-09-27T00:00:00"/>
    <n v="2025"/>
    <s v="2024-2025"/>
    <x v="1"/>
    <s v="Dubbo"/>
    <s v="New South Wales"/>
    <x v="1"/>
    <n v="2830"/>
    <s v="Australia"/>
    <s v="Jedda Kramer"/>
    <x v="4"/>
    <s v="Amara Okafor"/>
    <n v="428"/>
  </r>
  <r>
    <d v="2024-07-28T00:00:00"/>
    <n v="2025"/>
    <s v="2024-2025"/>
    <x v="0"/>
    <s v="Warrnambool"/>
    <s v="Victoria"/>
    <x v="4"/>
    <n v="3280"/>
    <s v="Australia"/>
    <s v="Lucas Le"/>
    <x v="4"/>
    <s v="Amara Okafor"/>
    <n v="723"/>
  </r>
  <r>
    <d v="2024-12-16T00:00:00"/>
    <n v="2025"/>
    <s v="2024-2025"/>
    <x v="0"/>
    <s v="Noosaville"/>
    <s v="Queensland"/>
    <x v="3"/>
    <n v="4566"/>
    <s v="Australia"/>
    <s v="Viliame Mata"/>
    <x v="4"/>
    <s v="Amara Okafor"/>
    <n v="772"/>
  </r>
  <r>
    <d v="2024-06-23T00:00:00"/>
    <n v="2024"/>
    <s v="2023-2024"/>
    <x v="0"/>
    <s v="Maroochydore"/>
    <s v="Queensland"/>
    <x v="3"/>
    <n v="4558"/>
    <s v="Australia"/>
    <s v="Viliame Mata"/>
    <x v="0"/>
    <s v="Caterina Russo"/>
    <n v="632"/>
  </r>
  <r>
    <d v="2024-04-11T00:00:00"/>
    <n v="2024"/>
    <s v="2023-2024"/>
    <x v="0"/>
    <s v="Claremont"/>
    <s v="Western Australia"/>
    <x v="0"/>
    <n v="6010"/>
    <s v="Australia"/>
    <s v="Dragan Novak"/>
    <x v="5"/>
    <s v="Marco Lombardi"/>
    <n v="402"/>
  </r>
  <r>
    <d v="2025-07-03T00:00:00"/>
    <n v="2026"/>
    <s v="2025-2026"/>
    <x v="1"/>
    <s v="Glenorchy"/>
    <s v="Tasmania"/>
    <x v="5"/>
    <n v="7010"/>
    <s v="Australia"/>
    <s v="Veer Malhotra"/>
    <x v="4"/>
    <s v="Amara Okafor"/>
    <n v="185"/>
  </r>
  <r>
    <d v="2025-09-22T00:00:00"/>
    <n v="2026"/>
    <s v="2025-2026"/>
    <x v="0"/>
    <s v="Southport"/>
    <s v="Queensland"/>
    <x v="3"/>
    <n v="4215"/>
    <s v="Australia"/>
    <s v="Kavindi Perera"/>
    <x v="0"/>
    <s v="Caterina Russo"/>
    <n v="625"/>
  </r>
  <r>
    <d v="2025-11-01T00:00:00"/>
    <n v="2026"/>
    <s v="2025-2026"/>
    <x v="1"/>
    <s v="Dandenong"/>
    <s v="Victoria"/>
    <x v="4"/>
    <n v="3175"/>
    <s v="Australia"/>
    <s v="Fatima Saleh"/>
    <x v="0"/>
    <s v="Caterina Russo"/>
    <n v="131"/>
  </r>
  <r>
    <d v="2024-04-07T00:00:00"/>
    <n v="2024"/>
    <s v="2023-2024"/>
    <x v="0"/>
    <s v="Stafford"/>
    <s v="Queensland"/>
    <x v="3"/>
    <n v="4053"/>
    <s v="Australia"/>
    <s v="Giannis Katsaros"/>
    <x v="5"/>
    <s v="Marco Lombardi"/>
    <n v="477"/>
  </r>
  <r>
    <d v="2025-05-27T00:00:00"/>
    <n v="2025"/>
    <s v="2024-2025"/>
    <x v="1"/>
    <s v="Lithgow"/>
    <s v="New South Wales"/>
    <x v="1"/>
    <n v="2790"/>
    <s v="Australia"/>
    <s v="Jedda Kramer"/>
    <x v="5"/>
    <s v="Marco Lombardi"/>
    <n v="345"/>
  </r>
  <r>
    <d v="2025-03-05T00:00:00"/>
    <n v="2025"/>
    <s v="2024-2025"/>
    <x v="0"/>
    <s v="Caloundra"/>
    <s v="Queensland"/>
    <x v="3"/>
    <n v="4551"/>
    <s v="Australia"/>
    <s v="Viliame Mata"/>
    <x v="0"/>
    <s v="Caterina Russo"/>
    <n v="699"/>
  </r>
  <r>
    <d v="2024-07-06T00:00:00"/>
    <n v="2025"/>
    <s v="2024-2025"/>
    <x v="0"/>
    <s v="Ashfield"/>
    <s v="New South Wales"/>
    <x v="1"/>
    <n v="2131"/>
    <s v="Australia"/>
    <s v="Clementine Walsh"/>
    <x v="1"/>
    <s v="Iluka Langton"/>
    <n v="33"/>
  </r>
  <r>
    <d v="2025-04-14T00:00:00"/>
    <n v="2025"/>
    <s v="2024-2025"/>
    <x v="1"/>
    <s v="Inglewood"/>
    <s v="Western Australia"/>
    <x v="0"/>
    <n v="6052"/>
    <s v="Australia"/>
    <s v="Dragan Novak"/>
    <x v="5"/>
    <s v="Marco Lombardi"/>
    <n v="320"/>
  </r>
  <r>
    <d v="2024-08-30T00:00:00"/>
    <n v="2025"/>
    <s v="2024-2025"/>
    <x v="0"/>
    <s v="Alice Springs"/>
    <s v="Northern Territory"/>
    <x v="7"/>
    <n v="870"/>
    <s v="Australia"/>
    <s v="Deepa Thapa"/>
    <x v="4"/>
    <s v="Amara Okafor"/>
    <n v="151"/>
  </r>
  <r>
    <d v="2025-12-15T00:00:00"/>
    <n v="2026"/>
    <s v="2025-2026"/>
    <x v="0"/>
    <s v="Wagga Wagga"/>
    <s v="New South Wales"/>
    <x v="1"/>
    <n v="2650"/>
    <s v="Australia"/>
    <s v="Jedda Kramer"/>
    <x v="1"/>
    <s v="Iluka Langton"/>
    <n v="691"/>
  </r>
  <r>
    <d v="2024-11-01T00:00:00"/>
    <n v="2025"/>
    <s v="2024-2025"/>
    <x v="0"/>
    <s v="Southport"/>
    <s v="Queensland"/>
    <x v="3"/>
    <n v="4215"/>
    <s v="Australia"/>
    <s v="Kavindi Perera"/>
    <x v="2"/>
    <s v="Zanele Mbeki"/>
    <n v="427"/>
  </r>
  <r>
    <d v="2025-11-13T00:00:00"/>
    <n v="2026"/>
    <s v="2025-2026"/>
    <x v="1"/>
    <s v="Ulladulla"/>
    <s v="New South Wales"/>
    <x v="1"/>
    <n v="2539"/>
    <s v="Australia"/>
    <s v="Anika Villanueva"/>
    <x v="5"/>
    <s v="Marco Lombardi"/>
    <n v="420"/>
  </r>
  <r>
    <d v="2025-09-27T00:00:00"/>
    <n v="2026"/>
    <s v="2025-2026"/>
    <x v="0"/>
    <s v="Orange"/>
    <s v="New South Wales"/>
    <x v="1"/>
    <n v="2800"/>
    <s v="Australia"/>
    <s v="Jedda Kramer"/>
    <x v="5"/>
    <s v="Marco Lombardi"/>
    <n v="580"/>
  </r>
  <r>
    <d v="2024-01-11T00:00:00"/>
    <n v="2024"/>
    <s v="2023-2024"/>
    <x v="0"/>
    <s v="Ipswich"/>
    <s v="Queensland"/>
    <x v="3"/>
    <n v="4305"/>
    <s v="Australia"/>
    <s v="Kavindi Perera"/>
    <x v="5"/>
    <s v="Marco Lombardi"/>
    <n v="551"/>
  </r>
  <r>
    <d v="2024-06-15T00:00:00"/>
    <n v="2024"/>
    <s v="2023-2024"/>
    <x v="0"/>
    <s v="Rockhampton"/>
    <s v="Queensland"/>
    <x v="3"/>
    <n v="4700"/>
    <s v="Australia"/>
    <s v="Harrison Quinn"/>
    <x v="7"/>
    <s v="Selam Tesfaye"/>
    <n v="571"/>
  </r>
  <r>
    <d v="2025-04-11T00:00:00"/>
    <n v="2025"/>
    <s v="2024-2025"/>
    <x v="0"/>
    <s v="Belconnen"/>
    <s v="Australian Capital Territory"/>
    <x v="2"/>
    <n v="2617"/>
    <s v="Australia"/>
    <s v="Anika Villanueva"/>
    <x v="9"/>
    <s v="Emmanuel Tutu"/>
    <n v="231"/>
  </r>
  <r>
    <d v="2024-05-23T00:00:00"/>
    <n v="2024"/>
    <s v="2023-2024"/>
    <x v="0"/>
    <s v="Ashfield"/>
    <s v="New South Wales"/>
    <x v="1"/>
    <n v="2131"/>
    <s v="Australia"/>
    <s v="Clementine Walsh"/>
    <x v="4"/>
    <s v="Amara Okafor"/>
    <n v="424"/>
  </r>
  <r>
    <d v="2024-01-28T00:00:00"/>
    <n v="2024"/>
    <s v="2023-2024"/>
    <x v="0"/>
    <s v="Indooroopilly"/>
    <s v="Queensland"/>
    <x v="3"/>
    <n v="4068"/>
    <s v="Australia"/>
    <s v="Giannis Katsaros"/>
    <x v="1"/>
    <s v="Iluka Langton"/>
    <n v="675"/>
  </r>
  <r>
    <d v="2025-12-11T00:00:00"/>
    <n v="2026"/>
    <s v="2025-2026"/>
    <x v="1"/>
    <s v="Mackay"/>
    <s v="Queensland"/>
    <x v="3"/>
    <n v="4740"/>
    <s v="Australia"/>
    <s v="Harrison Quinn"/>
    <x v="7"/>
    <s v="Selam Tesfaye"/>
    <n v="231"/>
  </r>
  <r>
    <d v="2025-05-09T00:00:00"/>
    <n v="2025"/>
    <s v="2024-2025"/>
    <x v="0"/>
    <s v="Penrith"/>
    <s v="New South Wales"/>
    <x v="1"/>
    <n v="2750"/>
    <s v="Australia"/>
    <s v="Jedda Kramer"/>
    <x v="5"/>
    <s v="Marco Lombardi"/>
    <n v="146"/>
  </r>
  <r>
    <d v="2024-10-01T00:00:00"/>
    <n v="2025"/>
    <s v="2024-2025"/>
    <x v="0"/>
    <s v="Prospect"/>
    <s v="South Australia"/>
    <x v="6"/>
    <n v="5082"/>
    <s v="Australia"/>
    <s v="Mustafa Ali"/>
    <x v="4"/>
    <s v="Amara Okafor"/>
    <n v="645"/>
  </r>
  <r>
    <d v="2025-07-20T00:00:00"/>
    <n v="2026"/>
    <s v="2025-2026"/>
    <x v="1"/>
    <s v="Mackay"/>
    <s v="Queensland"/>
    <x v="3"/>
    <n v="4740"/>
    <s v="Australia"/>
    <s v="Harrison Quinn"/>
    <x v="3"/>
    <s v="Ibrahim Khalil"/>
    <n v="259"/>
  </r>
  <r>
    <d v="2024-05-12T00:00:00"/>
    <n v="2024"/>
    <s v="2023-2024"/>
    <x v="1"/>
    <s v="Balcatta"/>
    <s v="Western Australia"/>
    <x v="0"/>
    <n v="6021"/>
    <s v="Australia"/>
    <s v="Dragan Novak"/>
    <x v="7"/>
    <s v="Selam Tesfaye"/>
    <n v="436"/>
  </r>
  <r>
    <d v="2025-10-24T00:00:00"/>
    <n v="2026"/>
    <s v="2025-2026"/>
    <x v="1"/>
    <s v="Woodville"/>
    <s v="South Australia"/>
    <x v="6"/>
    <n v="5011"/>
    <s v="Australia"/>
    <s v="Mustafa Ali"/>
    <x v="9"/>
    <s v="Emmanuel Tutu"/>
    <n v="397"/>
  </r>
  <r>
    <d v="2025-03-04T00:00:00"/>
    <n v="2025"/>
    <s v="2024-2025"/>
    <x v="0"/>
    <s v="Harrisdale"/>
    <s v="Western Australia"/>
    <x v="0"/>
    <n v="6112"/>
    <s v="Australia"/>
    <s v="Phoebe Murphy"/>
    <x v="0"/>
    <s v="Caterina Russo"/>
    <n v="319"/>
  </r>
  <r>
    <d v="2024-07-11T00:00:00"/>
    <n v="2025"/>
    <s v="2024-2025"/>
    <x v="1"/>
    <s v="Chadstone"/>
    <s v="Victoria"/>
    <x v="4"/>
    <n v="3148"/>
    <s v="Australia"/>
    <s v="Fatima Saleh"/>
    <x v="2"/>
    <s v="Zanele Mbeki"/>
    <n v="296"/>
  </r>
  <r>
    <d v="2024-03-30T00:00:00"/>
    <n v="2024"/>
    <s v="2023-2024"/>
    <x v="1"/>
    <s v="Wodonga"/>
    <s v="Victoria"/>
    <x v="4"/>
    <n v="3690"/>
    <s v="Australia"/>
    <s v="Emre Yilmaz"/>
    <x v="2"/>
    <s v="Zanele Mbeki"/>
    <n v="704"/>
  </r>
  <r>
    <d v="2024-09-07T00:00:00"/>
    <n v="2025"/>
    <s v="2024-2025"/>
    <x v="0"/>
    <s v="Burleigh Waters"/>
    <s v="Queensland"/>
    <x v="3"/>
    <n v="4220"/>
    <s v="Australia"/>
    <s v="Kavindi Perera"/>
    <x v="0"/>
    <s v="Caterina Russo"/>
    <n v="123"/>
  </r>
  <r>
    <d v="2025-05-07T00:00:00"/>
    <n v="2025"/>
    <s v="2024-2025"/>
    <x v="0"/>
    <s v="Alice Springs"/>
    <s v="Northern Territory"/>
    <x v="7"/>
    <n v="870"/>
    <s v="Australia"/>
    <s v="Deepa Thapa"/>
    <x v="9"/>
    <s v="Emmanuel Tutu"/>
    <n v="387"/>
  </r>
  <r>
    <d v="2025-09-26T00:00:00"/>
    <n v="2026"/>
    <s v="2025-2026"/>
    <x v="0"/>
    <s v="Burnie"/>
    <s v="Tasmania"/>
    <x v="5"/>
    <n v="7320"/>
    <s v="Australia"/>
    <s v="Veer Malhotra"/>
    <x v="3"/>
    <s v="Ibrahim Khalil"/>
    <n v="380"/>
  </r>
  <r>
    <d v="2025-10-05T00:00:00"/>
    <n v="2026"/>
    <s v="2025-2026"/>
    <x v="0"/>
    <s v="Rydalmere"/>
    <s v="New South Wales"/>
    <x v="1"/>
    <n v="2116"/>
    <s v="Australia"/>
    <s v="Clementine Walsh"/>
    <x v="4"/>
    <s v="Amara Okafor"/>
    <n v="412"/>
  </r>
  <r>
    <d v="2025-06-01T00:00:00"/>
    <n v="2025"/>
    <s v="2024-2025"/>
    <x v="0"/>
    <s v="Ipswich"/>
    <s v="Queensland"/>
    <x v="3"/>
    <n v="4305"/>
    <s v="Australia"/>
    <s v="Kavindi Perera"/>
    <x v="0"/>
    <s v="Caterina Russo"/>
    <n v="601"/>
  </r>
  <r>
    <d v="2024-07-17T00:00:00"/>
    <n v="2025"/>
    <s v="2024-2025"/>
    <x v="0"/>
    <s v="Rockhampton"/>
    <s v="Queensland"/>
    <x v="3"/>
    <n v="4700"/>
    <s v="Australia"/>
    <s v="Harrison Quinn"/>
    <x v="3"/>
    <s v="Ibrahim Khalil"/>
    <n v="461"/>
  </r>
  <r>
    <d v="2025-12-16T00:00:00"/>
    <n v="2026"/>
    <s v="2025-2026"/>
    <x v="0"/>
    <s v="Ballina"/>
    <s v="New South Wales"/>
    <x v="1"/>
    <n v="2478"/>
    <s v="Australia"/>
    <s v="Waru Saunders"/>
    <x v="3"/>
    <s v="Ibrahim Khalil"/>
    <n v="177"/>
  </r>
  <r>
    <d v="2025-12-30T00:00:00"/>
    <n v="2026"/>
    <s v="2025-2026"/>
    <x v="0"/>
    <s v="Albany"/>
    <s v="Western Australia"/>
    <x v="0"/>
    <n v="6330"/>
    <s v="Australia"/>
    <s v="Phoebe Murphy"/>
    <x v="6"/>
    <s v="Lani To’o"/>
    <n v="372"/>
  </r>
  <r>
    <d v="2025-09-09T00:00:00"/>
    <n v="2026"/>
    <s v="2025-2026"/>
    <x v="1"/>
    <s v="Prospect"/>
    <s v="South Australia"/>
    <x v="6"/>
    <n v="5082"/>
    <s v="Australia"/>
    <s v="Mustafa Ali"/>
    <x v="4"/>
    <s v="Amara Okafor"/>
    <n v="565"/>
  </r>
  <r>
    <d v="2025-03-22T00:00:00"/>
    <n v="2025"/>
    <s v="2024-2025"/>
    <x v="1"/>
    <s v="Geraldton"/>
    <s v="Western Australia"/>
    <x v="0"/>
    <n v="6530"/>
    <s v="Australia"/>
    <s v="Isabella Ricci"/>
    <x v="3"/>
    <s v="Ibrahim Khalil"/>
    <n v="670"/>
  </r>
  <r>
    <d v="2025-04-07T00:00:00"/>
    <n v="2025"/>
    <s v="2024-2025"/>
    <x v="1"/>
    <s v="Campbelltown"/>
    <s v="New South Wales"/>
    <x v="1"/>
    <n v="2560"/>
    <s v="Australia"/>
    <s v="Anika Villanueva"/>
    <x v="3"/>
    <s v="Ibrahim Khalil"/>
    <n v="210"/>
  </r>
  <r>
    <d v="2024-10-25T00:00:00"/>
    <n v="2025"/>
    <s v="2024-2025"/>
    <x v="0"/>
    <s v="Bussleton"/>
    <s v="Western Australia"/>
    <x v="0"/>
    <n v="6280"/>
    <s v="Australia"/>
    <s v="Phoebe Murphy"/>
    <x v="1"/>
    <s v="Iluka Langton"/>
    <n v="308"/>
  </r>
  <r>
    <d v="2024-05-27T00:00:00"/>
    <n v="2024"/>
    <s v="2023-2024"/>
    <x v="1"/>
    <s v="Mt Isa"/>
    <s v="Queensland"/>
    <x v="3"/>
    <n v="4825"/>
    <s v="Australia"/>
    <s v="Tiffany Tan"/>
    <x v="7"/>
    <s v="Selam Tesfaye"/>
    <n v="745"/>
  </r>
  <r>
    <d v="2025-10-26T00:00:00"/>
    <n v="2026"/>
    <s v="2025-2026"/>
    <x v="0"/>
    <s v="Geraldton"/>
    <s v="Western Australia"/>
    <x v="0"/>
    <n v="6530"/>
    <s v="Australia"/>
    <s v="Isabella Ricci"/>
    <x v="1"/>
    <s v="Iluka Langton"/>
    <n v="163"/>
  </r>
  <r>
    <d v="2024-03-29T00:00:00"/>
    <n v="2024"/>
    <s v="2023-2024"/>
    <x v="0"/>
    <s v="Bussleton"/>
    <s v="Western Australia"/>
    <x v="0"/>
    <n v="6280"/>
    <s v="Australia"/>
    <s v="Phoebe Murphy"/>
    <x v="2"/>
    <s v="Zanele Mbeki"/>
    <n v="261"/>
  </r>
  <r>
    <d v="2025-10-14T00:00:00"/>
    <n v="2026"/>
    <s v="2025-2026"/>
    <x v="0"/>
    <s v="Alexandria"/>
    <s v="New South Wales"/>
    <x v="1"/>
    <n v="2015"/>
    <s v="Australia"/>
    <s v="Moana Tui"/>
    <x v="1"/>
    <s v="Iluka Langton"/>
    <n v="614"/>
  </r>
  <r>
    <d v="2024-05-19T00:00:00"/>
    <n v="2024"/>
    <s v="2023-2024"/>
    <x v="0"/>
    <s v="Mindarie"/>
    <s v="Western Australia"/>
    <x v="0"/>
    <n v="6030"/>
    <s v="Australia"/>
    <s v="Dragan Novak"/>
    <x v="7"/>
    <s v="Selam Tesfaye"/>
    <n v="31"/>
  </r>
  <r>
    <d v="2025-07-03T00:00:00"/>
    <n v="2026"/>
    <s v="2025-2026"/>
    <x v="0"/>
    <s v="Narrabeen"/>
    <s v="New South Wales"/>
    <x v="1"/>
    <n v="2101"/>
    <s v="Australia"/>
    <s v="Clementine Walsh"/>
    <x v="6"/>
    <s v="Lani To’o"/>
    <n v="388"/>
  </r>
  <r>
    <d v="2025-12-31T00:00:00"/>
    <n v="2026"/>
    <s v="2025-2026"/>
    <x v="0"/>
    <s v="Indooroopilly"/>
    <s v="Queensland"/>
    <x v="3"/>
    <n v="4068"/>
    <s v="Australia"/>
    <s v="Giannis Katsaros"/>
    <x v="4"/>
    <s v="Amara Okafor"/>
    <n v="224"/>
  </r>
  <r>
    <d v="2024-05-10T00:00:00"/>
    <n v="2024"/>
    <s v="2023-2024"/>
    <x v="1"/>
    <s v="Woodville"/>
    <s v="South Australia"/>
    <x v="6"/>
    <n v="5011"/>
    <s v="Australia"/>
    <s v="Mustafa Ali"/>
    <x v="2"/>
    <s v="Zanele Mbeki"/>
    <n v="551"/>
  </r>
  <r>
    <d v="2025-07-03T00:00:00"/>
    <n v="2026"/>
    <s v="2025-2026"/>
    <x v="0"/>
    <s v="Yeppoon"/>
    <s v="Queensland"/>
    <x v="3"/>
    <n v="4703"/>
    <s v="Australia"/>
    <s v="Harrison Quinn"/>
    <x v="9"/>
    <s v="Emmanuel Tutu"/>
    <n v="289"/>
  </r>
  <r>
    <d v="2024-09-05T00:00:00"/>
    <n v="2025"/>
    <s v="2024-2025"/>
    <x v="0"/>
    <s v="Stafford"/>
    <s v="Queensland"/>
    <x v="3"/>
    <n v="4053"/>
    <s v="Australia"/>
    <s v="Giannis Katsaros"/>
    <x v="3"/>
    <s v="Ibrahim Khalil"/>
    <n v="115"/>
  </r>
  <r>
    <d v="2024-07-31T00:00:00"/>
    <n v="2025"/>
    <s v="2024-2025"/>
    <x v="0"/>
    <s v="Stafford"/>
    <s v="Queensland"/>
    <x v="3"/>
    <n v="4053"/>
    <s v="Australia"/>
    <s v="Giannis Katsaros"/>
    <x v="6"/>
    <s v="Lani To’o"/>
    <n v="88"/>
  </r>
  <r>
    <d v="2024-09-04T00:00:00"/>
    <n v="2025"/>
    <s v="2024-2025"/>
    <x v="0"/>
    <s v="Ipswich"/>
    <s v="Queensland"/>
    <x v="3"/>
    <n v="4305"/>
    <s v="Australia"/>
    <s v="Kavindi Perera"/>
    <x v="9"/>
    <s v="Emmanuel Tutu"/>
    <n v="35"/>
  </r>
  <r>
    <d v="2025-12-31T00:00:00"/>
    <n v="2026"/>
    <s v="2025-2026"/>
    <x v="1"/>
    <s v="Balcatta"/>
    <s v="Western Australia"/>
    <x v="0"/>
    <n v="6021"/>
    <s v="Australia"/>
    <s v="Dragan Novak"/>
    <x v="5"/>
    <s v="Marco Lombardi"/>
    <n v="404"/>
  </r>
  <r>
    <d v="2025-08-21T00:00:00"/>
    <n v="2026"/>
    <s v="2025-2026"/>
    <x v="0"/>
    <s v="Lismore"/>
    <s v="New South Wales"/>
    <x v="1"/>
    <n v="2480"/>
    <s v="Australia"/>
    <s v="Waru Saunders"/>
    <x v="2"/>
    <s v="Zanele Mbeki"/>
    <n v="128"/>
  </r>
  <r>
    <d v="2024-01-22T00:00:00"/>
    <n v="2024"/>
    <s v="2023-2024"/>
    <x v="1"/>
    <s v="Fyshwick"/>
    <s v="Australian Capital Territory"/>
    <x v="2"/>
    <n v="2609"/>
    <s v="Australia"/>
    <s v="Anika Villanueva"/>
    <x v="0"/>
    <s v="Caterina Russo"/>
    <n v="574"/>
  </r>
  <r>
    <d v="2024-05-10T00:00:00"/>
    <n v="2024"/>
    <s v="2023-2024"/>
    <x v="0"/>
    <s v="Rockhampton"/>
    <s v="Queensland"/>
    <x v="3"/>
    <n v="4700"/>
    <s v="Australia"/>
    <s v="Harrison Quinn"/>
    <x v="2"/>
    <s v="Zanele Mbeki"/>
    <n v="324"/>
  </r>
  <r>
    <d v="2024-08-14T00:00:00"/>
    <n v="2025"/>
    <s v="2024-2025"/>
    <x v="0"/>
    <s v="Albany"/>
    <s v="Western Australia"/>
    <x v="0"/>
    <n v="6330"/>
    <s v="Australia"/>
    <s v="Phoebe Murphy"/>
    <x v="2"/>
    <s v="Zanele Mbeki"/>
    <n v="348"/>
  </r>
  <r>
    <d v="2024-12-21T00:00:00"/>
    <n v="2025"/>
    <s v="2024-2025"/>
    <x v="1"/>
    <s v="Dandenong"/>
    <s v="Victoria"/>
    <x v="4"/>
    <n v="3175"/>
    <s v="Australia"/>
    <s v="Fatima Saleh"/>
    <x v="6"/>
    <s v="Lani To’o"/>
    <n v="314"/>
  </r>
  <r>
    <d v="2024-05-23T00:00:00"/>
    <n v="2024"/>
    <s v="2023-2024"/>
    <x v="0"/>
    <s v="Caloundra"/>
    <s v="Queensland"/>
    <x v="3"/>
    <n v="4551"/>
    <s v="Australia"/>
    <s v="Viliame Mata"/>
    <x v="6"/>
    <s v="Lani To’o"/>
    <n v="377"/>
  </r>
  <r>
    <d v="2024-06-13T00:00:00"/>
    <n v="2024"/>
    <s v="2023-2024"/>
    <x v="0"/>
    <s v="Broome"/>
    <s v="Western Australia"/>
    <x v="0"/>
    <n v="6725"/>
    <s v="Australia"/>
    <s v="Isabella Ricci"/>
    <x v="9"/>
    <s v="Emmanuel Tutu"/>
    <n v="414"/>
  </r>
  <r>
    <d v="2024-05-22T00:00:00"/>
    <n v="2024"/>
    <s v="2023-2024"/>
    <x v="0"/>
    <s v="Chatswood"/>
    <s v="New South Wales"/>
    <x v="1"/>
    <n v="2067"/>
    <s v="Australia"/>
    <s v="Moana Tui"/>
    <x v="2"/>
    <s v="Zanele Mbeki"/>
    <n v="741"/>
  </r>
  <r>
    <d v="2025-07-02T00:00:00"/>
    <n v="2026"/>
    <s v="2025-2026"/>
    <x v="0"/>
    <s v="Atherton"/>
    <s v="Queensland"/>
    <x v="3"/>
    <n v="4883"/>
    <s v="Australia"/>
    <s v="Tiffany Tan"/>
    <x v="7"/>
    <s v="Selam Tesfaye"/>
    <n v="445"/>
  </r>
  <r>
    <d v="2025-12-18T00:00:00"/>
    <n v="2026"/>
    <s v="2025-2026"/>
    <x v="0"/>
    <s v="Armidale"/>
    <s v="New South Wales"/>
    <x v="1"/>
    <n v="2350"/>
    <s v="Australia"/>
    <s v="Waru Saunders"/>
    <x v="5"/>
    <s v="Marco Lombardi"/>
    <n v="778"/>
  </r>
  <r>
    <d v="2025-12-30T00:00:00"/>
    <n v="2026"/>
    <s v="2025-2026"/>
    <x v="1"/>
    <s v="Ulladulla"/>
    <s v="New South Wales"/>
    <x v="1"/>
    <n v="2539"/>
    <s v="Australia"/>
    <s v="Anika Villanueva"/>
    <x v="9"/>
    <s v="Emmanuel Tutu"/>
    <n v="257"/>
  </r>
  <r>
    <d v="2024-10-09T00:00:00"/>
    <n v="2025"/>
    <s v="2024-2025"/>
    <x v="0"/>
    <s v="Alice Springs"/>
    <s v="Northern Territory"/>
    <x v="7"/>
    <n v="870"/>
    <s v="Australia"/>
    <s v="Deepa Thapa"/>
    <x v="5"/>
    <s v="Marco Lombardi"/>
    <n v="134"/>
  </r>
  <r>
    <d v="2024-04-13T00:00:00"/>
    <n v="2024"/>
    <s v="2023-2024"/>
    <x v="0"/>
    <s v="Noarlunga"/>
    <s v="South Australia"/>
    <x v="6"/>
    <n v="5168"/>
    <s v="Australia"/>
    <s v="Mustafa Ali"/>
    <x v="3"/>
    <s v="Ibrahim Khalil"/>
    <n v="308"/>
  </r>
  <r>
    <d v="2025-09-13T00:00:00"/>
    <n v="2026"/>
    <s v="2025-2026"/>
    <x v="0"/>
    <s v="Belconnen"/>
    <s v="Australian Capital Territory"/>
    <x v="2"/>
    <n v="2617"/>
    <s v="Australia"/>
    <s v="Anika Villanueva"/>
    <x v="2"/>
    <s v="Zanele Mbeki"/>
    <n v="514"/>
  </r>
  <r>
    <d v="2024-08-16T00:00:00"/>
    <n v="2025"/>
    <s v="2024-2025"/>
    <x v="1"/>
    <s v="Hervey Bay"/>
    <s v="Queensland"/>
    <x v="3"/>
    <n v="4655"/>
    <s v="Australia"/>
    <s v="Harrison Quinn"/>
    <x v="3"/>
    <s v="Ibrahim Khalil"/>
    <n v="548"/>
  </r>
  <r>
    <d v="2025-04-02T00:00:00"/>
    <n v="2025"/>
    <s v="2024-2025"/>
    <x v="0"/>
    <s v="Dubbo"/>
    <s v="New South Wales"/>
    <x v="1"/>
    <n v="2830"/>
    <s v="Australia"/>
    <s v="Jedda Kramer"/>
    <x v="5"/>
    <s v="Marco Lombardi"/>
    <n v="506"/>
  </r>
  <r>
    <d v="2024-11-30T00:00:00"/>
    <n v="2025"/>
    <s v="2024-2025"/>
    <x v="1"/>
    <s v="Bathurst"/>
    <s v="New South Wales"/>
    <x v="1"/>
    <n v="2795"/>
    <s v="Australia"/>
    <s v="Jedda Kramer"/>
    <x v="5"/>
    <s v="Marco Lombardi"/>
    <n v="296"/>
  </r>
  <r>
    <d v="2024-08-02T00:00:00"/>
    <n v="2025"/>
    <s v="2024-2025"/>
    <x v="1"/>
    <s v="Stafford"/>
    <s v="Queensland"/>
    <x v="3"/>
    <n v="4053"/>
    <s v="Australia"/>
    <s v="Giannis Katsaros"/>
    <x v="2"/>
    <s v="Zanele Mbeki"/>
    <n v="567"/>
  </r>
  <r>
    <d v="2025-10-20T00:00:00"/>
    <n v="2026"/>
    <s v="2025-2026"/>
    <x v="1"/>
    <s v="Gladstone"/>
    <s v="Queensland"/>
    <x v="3"/>
    <n v="4680"/>
    <s v="Australia"/>
    <s v="Harrison Quinn"/>
    <x v="5"/>
    <s v="Marco Lombardi"/>
    <n v="526"/>
  </r>
  <r>
    <d v="2024-06-21T00:00:00"/>
    <n v="2024"/>
    <s v="2023-2024"/>
    <x v="0"/>
    <s v="Southport"/>
    <s v="Queensland"/>
    <x v="3"/>
    <n v="4215"/>
    <s v="Australia"/>
    <s v="Kavindi Perera"/>
    <x v="2"/>
    <s v="Zanele Mbeki"/>
    <n v="640"/>
  </r>
  <r>
    <d v="2024-06-25T00:00:00"/>
    <n v="2024"/>
    <s v="2023-2024"/>
    <x v="0"/>
    <s v="Narrabeen"/>
    <s v="New South Wales"/>
    <x v="1"/>
    <n v="2101"/>
    <s v="Australia"/>
    <s v="Clementine Walsh"/>
    <x v="2"/>
    <s v="Zanele Mbeki"/>
    <n v="158"/>
  </r>
  <r>
    <d v="2024-10-23T00:00:00"/>
    <n v="2025"/>
    <s v="2024-2025"/>
    <x v="1"/>
    <s v="Horsham"/>
    <s v="Victoria"/>
    <x v="4"/>
    <n v="3400"/>
    <s v="Australia"/>
    <s v="Lucas Le"/>
    <x v="1"/>
    <s v="Iluka Langton"/>
    <n v="312"/>
  </r>
  <r>
    <d v="2025-07-22T00:00:00"/>
    <n v="2026"/>
    <s v="2025-2026"/>
    <x v="0"/>
    <s v="Epsom"/>
    <s v="Victoria"/>
    <x v="4"/>
    <n v="3551"/>
    <s v="Australia"/>
    <s v="Lucas Le"/>
    <x v="5"/>
    <s v="Marco Lombardi"/>
    <n v="776"/>
  </r>
  <r>
    <d v="2024-04-30T00:00:00"/>
    <n v="2024"/>
    <s v="2023-2024"/>
    <x v="1"/>
    <s v="Geraldton"/>
    <s v="Western Australia"/>
    <x v="0"/>
    <n v="6530"/>
    <s v="Australia"/>
    <s v="Isabella Ricci"/>
    <x v="3"/>
    <s v="Ibrahim Khalil"/>
    <n v="216"/>
  </r>
  <r>
    <d v="2024-04-28T00:00:00"/>
    <n v="2024"/>
    <s v="2023-2024"/>
    <x v="0"/>
    <s v="Belconnen"/>
    <s v="Australian Capital Territory"/>
    <x v="2"/>
    <n v="2617"/>
    <s v="Australia"/>
    <s v="Anika Villanueva"/>
    <x v="3"/>
    <s v="Ibrahim Khalil"/>
    <n v="462"/>
  </r>
  <r>
    <d v="2024-05-17T00:00:00"/>
    <n v="2024"/>
    <s v="2023-2024"/>
    <x v="0"/>
    <s v="Alexandria"/>
    <s v="New South Wales"/>
    <x v="1"/>
    <n v="2015"/>
    <s v="Australia"/>
    <s v="Moana Tui"/>
    <x v="6"/>
    <s v="Lani To’o"/>
    <n v="505"/>
  </r>
  <r>
    <d v="2025-12-20T00:00:00"/>
    <n v="2026"/>
    <s v="2025-2026"/>
    <x v="0"/>
    <s v="Mornington"/>
    <s v="Victoria"/>
    <x v="4"/>
    <n v="3931"/>
    <s v="Australia"/>
    <s v="Emre Yilmaz"/>
    <x v="7"/>
    <s v="Selam Tesfaye"/>
    <n v="459"/>
  </r>
  <r>
    <d v="2024-03-17T00:00:00"/>
    <n v="2024"/>
    <s v="2023-2024"/>
    <x v="0"/>
    <s v="Noarlunga"/>
    <s v="South Australia"/>
    <x v="6"/>
    <n v="5168"/>
    <s v="Australia"/>
    <s v="Mustafa Ali"/>
    <x v="7"/>
    <s v="Selam Tesfaye"/>
    <n v="588"/>
  </r>
  <r>
    <d v="2024-08-08T00:00:00"/>
    <n v="2025"/>
    <s v="2024-2025"/>
    <x v="0"/>
    <s v="Scoresby"/>
    <s v="Victoria"/>
    <x v="4"/>
    <n v="3179"/>
    <s v="Australia"/>
    <s v="Fatima Saleh"/>
    <x v="4"/>
    <s v="Amara Okafor"/>
    <n v="608"/>
  </r>
  <r>
    <d v="2025-10-28T00:00:00"/>
    <n v="2026"/>
    <s v="2025-2026"/>
    <x v="1"/>
    <s v="Esperance"/>
    <s v="Western Australia"/>
    <x v="0"/>
    <n v="6450"/>
    <s v="Australia"/>
    <s v="Isabella Ricci"/>
    <x v="3"/>
    <s v="Ibrahim Khalil"/>
    <n v="181"/>
  </r>
  <r>
    <d v="2025-03-20T00:00:00"/>
    <n v="2025"/>
    <s v="2024-2025"/>
    <x v="0"/>
    <s v="Marion"/>
    <s v="South Australia"/>
    <x v="6"/>
    <n v="5043"/>
    <s v="Australia"/>
    <s v="Mustafa Ali"/>
    <x v="7"/>
    <s v="Selam Tesfaye"/>
    <n v="35"/>
  </r>
  <r>
    <d v="2025-06-01T00:00:00"/>
    <n v="2025"/>
    <s v="2024-2025"/>
    <x v="0"/>
    <s v="Ballina"/>
    <s v="New South Wales"/>
    <x v="1"/>
    <n v="2478"/>
    <s v="Australia"/>
    <s v="Waru Saunders"/>
    <x v="7"/>
    <s v="Selam Tesfaye"/>
    <n v="312"/>
  </r>
  <r>
    <d v="2025-05-26T00:00:00"/>
    <n v="2025"/>
    <s v="2024-2025"/>
    <x v="0"/>
    <s v="Collingwood"/>
    <s v="Victoria"/>
    <x v="4"/>
    <n v="3066"/>
    <s v="Australia"/>
    <s v="Alistair Taylor"/>
    <x v="6"/>
    <s v="Lani To’o"/>
    <n v="334"/>
  </r>
  <r>
    <d v="2024-03-10T00:00:00"/>
    <n v="2024"/>
    <s v="2023-2024"/>
    <x v="1"/>
    <s v="Esperance"/>
    <s v="Western Australia"/>
    <x v="0"/>
    <n v="6450"/>
    <s v="Australia"/>
    <s v="Isabella Ricci"/>
    <x v="4"/>
    <s v="Amara Okafor"/>
    <n v="513"/>
  </r>
  <r>
    <d v="2024-02-15T00:00:00"/>
    <n v="2024"/>
    <s v="2023-2024"/>
    <x v="0"/>
    <s v="Burnie"/>
    <s v="Tasmania"/>
    <x v="5"/>
    <n v="7320"/>
    <s v="Australia"/>
    <s v="Veer Malhotra"/>
    <x v="2"/>
    <s v="Zanele Mbeki"/>
    <n v="235"/>
  </r>
  <r>
    <d v="2025-10-14T00:00:00"/>
    <n v="2026"/>
    <s v="2025-2026"/>
    <x v="0"/>
    <s v="Fyshwick"/>
    <s v="Australian Capital Territory"/>
    <x v="2"/>
    <n v="2609"/>
    <s v="Australia"/>
    <s v="Anika Villanueva"/>
    <x v="3"/>
    <s v="Ibrahim Khalil"/>
    <n v="602"/>
  </r>
  <r>
    <d v="2025-12-09T00:00:00"/>
    <n v="2026"/>
    <s v="2025-2026"/>
    <x v="0"/>
    <s v="Albany"/>
    <s v="Western Australia"/>
    <x v="0"/>
    <n v="6330"/>
    <s v="Australia"/>
    <s v="Phoebe Murphy"/>
    <x v="0"/>
    <s v="Caterina Russo"/>
    <n v="567"/>
  </r>
  <r>
    <d v="2024-07-05T00:00:00"/>
    <n v="2025"/>
    <s v="2024-2025"/>
    <x v="0"/>
    <s v="Epsom"/>
    <s v="Victoria"/>
    <x v="4"/>
    <n v="3551"/>
    <s v="Australia"/>
    <s v="Lucas Le"/>
    <x v="9"/>
    <s v="Emmanuel Tutu"/>
    <n v="715"/>
  </r>
  <r>
    <d v="2025-08-11T00:00:00"/>
    <n v="2026"/>
    <s v="2025-2026"/>
    <x v="1"/>
    <s v="Lithgow"/>
    <s v="New South Wales"/>
    <x v="1"/>
    <n v="2790"/>
    <s v="Australia"/>
    <s v="Jedda Kramer"/>
    <x v="2"/>
    <s v="Zanele Mbeki"/>
    <n v="593"/>
  </r>
  <r>
    <d v="2024-03-28T00:00:00"/>
    <n v="2024"/>
    <s v="2023-2024"/>
    <x v="0"/>
    <s v="Narrabeen"/>
    <s v="New South Wales"/>
    <x v="1"/>
    <n v="2101"/>
    <s v="Australia"/>
    <s v="Clementine Walsh"/>
    <x v="5"/>
    <s v="Marco Lombardi"/>
    <n v="755"/>
  </r>
  <r>
    <d v="2024-03-10T00:00:00"/>
    <n v="2024"/>
    <s v="2023-2024"/>
    <x v="0"/>
    <s v="Mindarie"/>
    <s v="Western Australia"/>
    <x v="0"/>
    <n v="6030"/>
    <s v="Australia"/>
    <s v="Dragan Novak"/>
    <x v="5"/>
    <s v="Marco Lombardi"/>
    <n v="130"/>
  </r>
  <r>
    <d v="2024-08-03T00:00:00"/>
    <n v="2025"/>
    <s v="2024-2025"/>
    <x v="0"/>
    <s v="Orange"/>
    <s v="New South Wales"/>
    <x v="1"/>
    <n v="2800"/>
    <s v="Australia"/>
    <s v="Jedda Kramer"/>
    <x v="1"/>
    <s v="Iluka Langton"/>
    <n v="672"/>
  </r>
  <r>
    <d v="2024-11-25T00:00:00"/>
    <n v="2025"/>
    <s v="2024-2025"/>
    <x v="0"/>
    <s v="Randwick"/>
    <s v="New South Wales"/>
    <x v="1"/>
    <n v="2031"/>
    <s v="Australia"/>
    <s v="Moana Tui"/>
    <x v="6"/>
    <s v="Lani To’o"/>
    <n v="198"/>
  </r>
  <r>
    <d v="2025-12-22T00:00:00"/>
    <n v="2026"/>
    <s v="2025-2026"/>
    <x v="0"/>
    <s v="North Lakes"/>
    <s v="Queensland"/>
    <x v="3"/>
    <n v="4509"/>
    <s v="Australia"/>
    <s v="Kavindi Perera"/>
    <x v="1"/>
    <s v="Iluka Langton"/>
    <n v="293"/>
  </r>
  <r>
    <d v="2025-02-16T00:00:00"/>
    <n v="2025"/>
    <s v="2024-2025"/>
    <x v="0"/>
    <s v="Ringwood"/>
    <s v="Victoria"/>
    <x v="4"/>
    <n v="3134"/>
    <s v="Australia"/>
    <s v="Fatima Saleh"/>
    <x v="1"/>
    <s v="Iluka Langton"/>
    <n v="29"/>
  </r>
  <r>
    <d v="2024-08-22T00:00:00"/>
    <n v="2025"/>
    <s v="2024-2025"/>
    <x v="0"/>
    <s v="Croydon"/>
    <s v="Victoria"/>
    <x v="4"/>
    <n v="3136"/>
    <s v="Australia"/>
    <s v="Fatima Saleh"/>
    <x v="4"/>
    <s v="Amara Okafor"/>
    <n v="221"/>
  </r>
  <r>
    <d v="2025-01-26T00:00:00"/>
    <n v="2025"/>
    <s v="2024-2025"/>
    <x v="0"/>
    <s v="Noarlunga"/>
    <s v="South Australia"/>
    <x v="6"/>
    <n v="5168"/>
    <s v="Australia"/>
    <s v="Mustafa Ali"/>
    <x v="0"/>
    <s v="Caterina Russo"/>
    <n v="509"/>
  </r>
  <r>
    <d v="2024-12-26T00:00:00"/>
    <n v="2025"/>
    <s v="2024-2025"/>
    <x v="0"/>
    <s v="Harrisdale"/>
    <s v="Western Australia"/>
    <x v="0"/>
    <n v="6112"/>
    <s v="Australia"/>
    <s v="Phoebe Murphy"/>
    <x v="5"/>
    <s v="Marco Lombardi"/>
    <n v="327"/>
  </r>
  <r>
    <d v="2025-10-06T00:00:00"/>
    <n v="2026"/>
    <s v="2025-2026"/>
    <x v="0"/>
    <s v="Airlie Beach"/>
    <s v="Queensland"/>
    <x v="3"/>
    <n v="4802"/>
    <s v="Australia"/>
    <s v="Tiffany Tan"/>
    <x v="7"/>
    <s v="Selam Tesfaye"/>
    <n v="305"/>
  </r>
  <r>
    <d v="2025-01-07T00:00:00"/>
    <n v="2025"/>
    <s v="2024-2025"/>
    <x v="0"/>
    <s v="Epsom"/>
    <s v="Victoria"/>
    <x v="4"/>
    <n v="3551"/>
    <s v="Australia"/>
    <s v="Lucas Le"/>
    <x v="2"/>
    <s v="Zanele Mbeki"/>
    <n v="177"/>
  </r>
  <r>
    <d v="2025-03-15T00:00:00"/>
    <n v="2025"/>
    <s v="2024-2025"/>
    <x v="0"/>
    <s v="Southport"/>
    <s v="Queensland"/>
    <x v="3"/>
    <n v="4215"/>
    <s v="Australia"/>
    <s v="Kavindi Perera"/>
    <x v="1"/>
    <s v="Iluka Langton"/>
    <n v="775"/>
  </r>
  <r>
    <d v="2024-09-13T00:00:00"/>
    <n v="2025"/>
    <s v="2024-2025"/>
    <x v="1"/>
    <s v="Campbelltown"/>
    <s v="New South Wales"/>
    <x v="1"/>
    <n v="2560"/>
    <s v="Australia"/>
    <s v="Anika Villanueva"/>
    <x v="1"/>
    <s v="Iluka Langton"/>
    <n v="577"/>
  </r>
  <r>
    <d v="2024-07-11T00:00:00"/>
    <n v="2025"/>
    <s v="2024-2025"/>
    <x v="0"/>
    <s v="Orange"/>
    <s v="New South Wales"/>
    <x v="1"/>
    <n v="2800"/>
    <s v="Australia"/>
    <s v="Jedda Kramer"/>
    <x v="3"/>
    <s v="Ibrahim Khalil"/>
    <n v="544"/>
  </r>
  <r>
    <d v="2024-03-10T00:00:00"/>
    <n v="2024"/>
    <s v="2023-2024"/>
    <x v="0"/>
    <s v="Narrabeen"/>
    <s v="New South Wales"/>
    <x v="1"/>
    <n v="2101"/>
    <s v="Australia"/>
    <s v="Clementine Walsh"/>
    <x v="5"/>
    <s v="Marco Lombardi"/>
    <n v="751"/>
  </r>
  <r>
    <d v="2024-07-08T00:00:00"/>
    <n v="2025"/>
    <s v="2024-2025"/>
    <x v="1"/>
    <s v="Epping"/>
    <s v="Victoria"/>
    <x v="4"/>
    <n v="3076"/>
    <s v="Australia"/>
    <s v="Alistair Taylor"/>
    <x v="1"/>
    <s v="Iluka Langton"/>
    <n v="274"/>
  </r>
  <r>
    <d v="2025-05-13T00:00:00"/>
    <n v="2025"/>
    <s v="2024-2025"/>
    <x v="0"/>
    <s v="Inglewood"/>
    <s v="Western Australia"/>
    <x v="0"/>
    <n v="6052"/>
    <s v="Australia"/>
    <s v="Dragan Novak"/>
    <x v="3"/>
    <s v="Ibrahim Khalil"/>
    <n v="364"/>
  </r>
  <r>
    <d v="2025-03-07T00:00:00"/>
    <n v="2025"/>
    <s v="2024-2025"/>
    <x v="0"/>
    <s v="Maroochydore"/>
    <s v="Queensland"/>
    <x v="3"/>
    <n v="4558"/>
    <s v="Australia"/>
    <s v="Viliame Mata"/>
    <x v="5"/>
    <s v="Marco Lombardi"/>
    <n v="556"/>
  </r>
  <r>
    <d v="2024-01-03T00:00:00"/>
    <n v="2024"/>
    <s v="2023-2024"/>
    <x v="0"/>
    <s v="Southport"/>
    <s v="Queensland"/>
    <x v="3"/>
    <n v="4215"/>
    <s v="Australia"/>
    <s v="Kavindi Perera"/>
    <x v="8"/>
    <s v="Anastasia Vlahos"/>
    <n v="743"/>
  </r>
  <r>
    <d v="2025-10-19T00:00:00"/>
    <n v="2026"/>
    <s v="2025-2026"/>
    <x v="0"/>
    <s v="Burleigh Waters"/>
    <s v="Queensland"/>
    <x v="3"/>
    <n v="4220"/>
    <s v="Australia"/>
    <s v="Kavindi Perera"/>
    <x v="2"/>
    <s v="Zanele Mbeki"/>
    <n v="26"/>
  </r>
  <r>
    <d v="2025-09-13T00:00:00"/>
    <n v="2026"/>
    <s v="2025-2026"/>
    <x v="0"/>
    <s v="Inglewood"/>
    <s v="Western Australia"/>
    <x v="0"/>
    <n v="6052"/>
    <s v="Australia"/>
    <s v="Dragan Novak"/>
    <x v="0"/>
    <s v="Caterina Russo"/>
    <n v="337"/>
  </r>
  <r>
    <d v="2025-08-30T00:00:00"/>
    <n v="2026"/>
    <s v="2025-2026"/>
    <x v="0"/>
    <s v="Alexandria"/>
    <s v="New South Wales"/>
    <x v="1"/>
    <n v="2015"/>
    <s v="Australia"/>
    <s v="Moana Tui"/>
    <x v="3"/>
    <s v="Ibrahim Khalil"/>
    <n v="653"/>
  </r>
  <r>
    <d v="2024-10-28T00:00:00"/>
    <n v="2025"/>
    <s v="2024-2025"/>
    <x v="0"/>
    <s v="Inglewood"/>
    <s v="Western Australia"/>
    <x v="0"/>
    <n v="6052"/>
    <s v="Australia"/>
    <s v="Dragan Novak"/>
    <x v="5"/>
    <s v="Marco Lombardi"/>
    <n v="327"/>
  </r>
  <r>
    <d v="2025-09-04T00:00:00"/>
    <n v="2026"/>
    <s v="2025-2026"/>
    <x v="0"/>
    <s v="Maddington"/>
    <s v="Western Australia"/>
    <x v="0"/>
    <n v="6109"/>
    <s v="Australia"/>
    <s v="Phoebe Murphy"/>
    <x v="4"/>
    <s v="Amara Okafor"/>
    <n v="431"/>
  </r>
  <r>
    <d v="2024-04-25T00:00:00"/>
    <n v="2024"/>
    <s v="2023-2024"/>
    <x v="0"/>
    <s v="Indooroopilly"/>
    <s v="Queensland"/>
    <x v="3"/>
    <n v="4068"/>
    <s v="Australia"/>
    <s v="Giannis Katsaros"/>
    <x v="9"/>
    <s v="Emmanuel Tutu"/>
    <n v="121"/>
  </r>
  <r>
    <d v="2024-09-27T00:00:00"/>
    <n v="2025"/>
    <s v="2024-2025"/>
    <x v="0"/>
    <s v="Atherton"/>
    <s v="Queensland"/>
    <x v="3"/>
    <n v="4883"/>
    <s v="Australia"/>
    <s v="Tiffany Tan"/>
    <x v="3"/>
    <s v="Ibrahim Khalil"/>
    <n v="146"/>
  </r>
  <r>
    <d v="2024-11-21T00:00:00"/>
    <n v="2025"/>
    <s v="2024-2025"/>
    <x v="0"/>
    <s v="Southport"/>
    <s v="Queensland"/>
    <x v="3"/>
    <n v="4215"/>
    <s v="Australia"/>
    <s v="Kavindi Perera"/>
    <x v="5"/>
    <s v="Marco Lombardi"/>
    <n v="397"/>
  </r>
  <r>
    <d v="2025-12-03T00:00:00"/>
    <n v="2026"/>
    <s v="2025-2026"/>
    <x v="0"/>
    <s v="Castle Hill"/>
    <s v="New South Wales"/>
    <x v="1"/>
    <n v="2154"/>
    <s v="Australia"/>
    <s v="Clementine Walsh"/>
    <x v="5"/>
    <s v="Marco Lombardi"/>
    <n v="341"/>
  </r>
  <r>
    <d v="2025-04-10T00:00:00"/>
    <n v="2025"/>
    <s v="2024-2025"/>
    <x v="0"/>
    <s v="Indooroopilly"/>
    <s v="Queensland"/>
    <x v="3"/>
    <n v="4068"/>
    <s v="Australia"/>
    <s v="Giannis Katsaros"/>
    <x v="3"/>
    <s v="Ibrahim Khalil"/>
    <n v="430"/>
  </r>
  <r>
    <d v="2025-06-16T00:00:00"/>
    <n v="2025"/>
    <s v="2024-2025"/>
    <x v="1"/>
    <s v="Dubbo"/>
    <s v="New South Wales"/>
    <x v="1"/>
    <n v="2830"/>
    <s v="Australia"/>
    <s v="Jedda Kramer"/>
    <x v="2"/>
    <s v="Zanele Mbeki"/>
    <n v="490"/>
  </r>
  <r>
    <d v="2024-11-03T00:00:00"/>
    <n v="2025"/>
    <s v="2024-2025"/>
    <x v="0"/>
    <s v="Ballarat"/>
    <s v="Victoria"/>
    <x v="4"/>
    <n v="3353"/>
    <s v="Australia"/>
    <s v="Lucas Le"/>
    <x v="1"/>
    <s v="Iluka Langton"/>
    <n v="102"/>
  </r>
  <r>
    <d v="2025-08-06T00:00:00"/>
    <n v="2026"/>
    <s v="2025-2026"/>
    <x v="0"/>
    <s v="Darwin"/>
    <s v="Northern Territory"/>
    <x v="7"/>
    <n v="800"/>
    <s v="Australia"/>
    <s v="Deepa Thapa"/>
    <x v="1"/>
    <s v="Iluka Langton"/>
    <n v="457"/>
  </r>
  <r>
    <d v="2025-11-18T00:00:00"/>
    <n v="2026"/>
    <s v="2025-2026"/>
    <x v="0"/>
    <s v="Alexandria"/>
    <s v="New South Wales"/>
    <x v="1"/>
    <n v="2015"/>
    <s v="Australia"/>
    <s v="Moana Tui"/>
    <x v="1"/>
    <s v="Iluka Langton"/>
    <n v="194"/>
  </r>
  <r>
    <d v="2025-12-04T00:00:00"/>
    <n v="2026"/>
    <s v="2025-2026"/>
    <x v="0"/>
    <s v="Mt Gambier"/>
    <s v="South Australia"/>
    <x v="6"/>
    <n v="5290"/>
    <s v="Australia"/>
    <s v="Marcus Zheng"/>
    <x v="9"/>
    <s v="Emmanuel Tutu"/>
    <n v="688"/>
  </r>
  <r>
    <d v="2024-09-21T00:00:00"/>
    <n v="2025"/>
    <s v="2024-2025"/>
    <x v="0"/>
    <s v="Ipswich"/>
    <s v="Queensland"/>
    <x v="3"/>
    <n v="4305"/>
    <s v="Australia"/>
    <s v="Kavindi Perera"/>
    <x v="4"/>
    <s v="Amara Okafor"/>
    <n v="600"/>
  </r>
  <r>
    <d v="2024-10-13T00:00:00"/>
    <n v="2025"/>
    <s v="2024-2025"/>
    <x v="0"/>
    <s v="Darwin"/>
    <s v="Northern Territory"/>
    <x v="7"/>
    <n v="800"/>
    <s v="Australia"/>
    <s v="Deepa Thapa"/>
    <x v="8"/>
    <s v="Anastasia Vlahos"/>
    <n v="346"/>
  </r>
  <r>
    <d v="2025-09-23T00:00:00"/>
    <n v="2026"/>
    <s v="2025-2026"/>
    <x v="0"/>
    <s v="Southport"/>
    <s v="Queensland"/>
    <x v="3"/>
    <n v="4215"/>
    <s v="Australia"/>
    <s v="Kavindi Perera"/>
    <x v="3"/>
    <s v="Ibrahim Khalil"/>
    <n v="492"/>
  </r>
  <r>
    <d v="2024-06-04T00:00:00"/>
    <n v="2024"/>
    <s v="2023-2024"/>
    <x v="1"/>
    <s v="Tweed Heads"/>
    <s v="New South Wales"/>
    <x v="1"/>
    <n v="2485"/>
    <s v="Australia"/>
    <s v="Waru Saunders"/>
    <x v="7"/>
    <s v="Selam Tesfaye"/>
    <n v="382"/>
  </r>
  <r>
    <d v="2024-11-27T00:00:00"/>
    <n v="2025"/>
    <s v="2024-2025"/>
    <x v="0"/>
    <s v="Woodville"/>
    <s v="South Australia"/>
    <x v="6"/>
    <n v="5011"/>
    <s v="Australia"/>
    <s v="Mustafa Ali"/>
    <x v="4"/>
    <s v="Amara Okafor"/>
    <n v="251"/>
  </r>
  <r>
    <d v="2024-07-30T00:00:00"/>
    <n v="2025"/>
    <s v="2024-2025"/>
    <x v="0"/>
    <s v="Joondalup"/>
    <s v="Western Australia"/>
    <x v="0"/>
    <n v="6027"/>
    <s v="Australia"/>
    <s v="Dragan Novak"/>
    <x v="2"/>
    <s v="Zanele Mbeki"/>
    <n v="293"/>
  </r>
  <r>
    <d v="2024-06-14T00:00:00"/>
    <n v="2024"/>
    <s v="2023-2024"/>
    <x v="0"/>
    <s v="Albany"/>
    <s v="Western Australia"/>
    <x v="0"/>
    <n v="6330"/>
    <s v="Australia"/>
    <s v="Phoebe Murphy"/>
    <x v="4"/>
    <s v="Amara Okafor"/>
    <n v="279"/>
  </r>
  <r>
    <d v="2024-08-08T00:00:00"/>
    <n v="2025"/>
    <s v="2024-2025"/>
    <x v="0"/>
    <s v="Dural"/>
    <s v="New South Wales"/>
    <x v="1"/>
    <n v="2158"/>
    <s v="Australia"/>
    <s v="Clementine Walsh"/>
    <x v="4"/>
    <s v="Amara Okafor"/>
    <n v="210"/>
  </r>
  <r>
    <d v="2025-05-21T00:00:00"/>
    <n v="2025"/>
    <s v="2024-2025"/>
    <x v="0"/>
    <s v="Castle Hill"/>
    <s v="New South Wales"/>
    <x v="1"/>
    <n v="2154"/>
    <s v="Australia"/>
    <s v="Clementine Walsh"/>
    <x v="6"/>
    <s v="Lani To’o"/>
    <n v="241"/>
  </r>
  <r>
    <d v="2025-12-18T00:00:00"/>
    <n v="2026"/>
    <s v="2025-2026"/>
    <x v="0"/>
    <s v="Joondalup"/>
    <s v="Western Australia"/>
    <x v="0"/>
    <n v="6027"/>
    <s v="Australia"/>
    <s v="Dragan Novak"/>
    <x v="4"/>
    <s v="Amara Okafor"/>
    <n v="350"/>
  </r>
  <r>
    <d v="2024-12-26T00:00:00"/>
    <n v="2025"/>
    <s v="2024-2025"/>
    <x v="0"/>
    <s v="Croydon"/>
    <s v="Victoria"/>
    <x v="4"/>
    <n v="3136"/>
    <s v="Australia"/>
    <s v="Fatima Saleh"/>
    <x v="5"/>
    <s v="Marco Lombardi"/>
    <n v="64"/>
  </r>
  <r>
    <d v="2025-04-20T00:00:00"/>
    <n v="2025"/>
    <s v="2024-2025"/>
    <x v="0"/>
    <s v="Armidale"/>
    <s v="New South Wales"/>
    <x v="1"/>
    <n v="2350"/>
    <s v="Australia"/>
    <s v="Waru Saunders"/>
    <x v="9"/>
    <s v="Emmanuel Tutu"/>
    <n v="715"/>
  </r>
  <r>
    <d v="2024-02-28T00:00:00"/>
    <n v="2024"/>
    <s v="2023-2024"/>
    <x v="0"/>
    <s v="Armidale"/>
    <s v="New South Wales"/>
    <x v="1"/>
    <n v="2350"/>
    <s v="Australia"/>
    <s v="Waru Saunders"/>
    <x v="1"/>
    <s v="Iluka Langton"/>
    <n v="372"/>
  </r>
  <r>
    <d v="2025-09-29T00:00:00"/>
    <n v="2026"/>
    <s v="2025-2026"/>
    <x v="1"/>
    <s v="Dandenong"/>
    <s v="Victoria"/>
    <x v="4"/>
    <n v="3175"/>
    <s v="Australia"/>
    <s v="Fatima Saleh"/>
    <x v="5"/>
    <s v="Marco Lombardi"/>
    <n v="342"/>
  </r>
  <r>
    <d v="2024-09-03T00:00:00"/>
    <n v="2025"/>
    <s v="2024-2025"/>
    <x v="1"/>
    <s v="Frankston"/>
    <s v="Victoria"/>
    <x v="4"/>
    <n v="3199"/>
    <s v="Australia"/>
    <s v="Fatima Saleh"/>
    <x v="1"/>
    <s v="Iluka Langton"/>
    <n v="151"/>
  </r>
  <r>
    <d v="2025-03-25T00:00:00"/>
    <n v="2025"/>
    <s v="2024-2025"/>
    <x v="1"/>
    <s v="Scoresby"/>
    <s v="Victoria"/>
    <x v="4"/>
    <n v="3179"/>
    <s v="Australia"/>
    <s v="Fatima Saleh"/>
    <x v="5"/>
    <s v="Marco Lombardi"/>
    <n v="365"/>
  </r>
  <r>
    <d v="2025-10-15T00:00:00"/>
    <n v="2026"/>
    <s v="2025-2026"/>
    <x v="0"/>
    <s v="Bathurst"/>
    <s v="New South Wales"/>
    <x v="1"/>
    <n v="2795"/>
    <s v="Australia"/>
    <s v="Jedda Kramer"/>
    <x v="3"/>
    <s v="Ibrahim Khalil"/>
    <n v="413"/>
  </r>
  <r>
    <d v="2024-01-23T00:00:00"/>
    <n v="2024"/>
    <s v="2023-2024"/>
    <x v="0"/>
    <s v="Fyshwick"/>
    <s v="Australian Capital Territory"/>
    <x v="2"/>
    <n v="2609"/>
    <s v="Australia"/>
    <s v="Anika Villanueva"/>
    <x v="2"/>
    <s v="Zanele Mbeki"/>
    <n v="457"/>
  </r>
  <r>
    <d v="2024-10-28T00:00:00"/>
    <n v="2025"/>
    <s v="2024-2025"/>
    <x v="0"/>
    <s v="Lidcombe"/>
    <s v="New South Wales"/>
    <x v="1"/>
    <n v="2141"/>
    <s v="Australia"/>
    <s v="Clementine Walsh"/>
    <x v="2"/>
    <s v="Zanele Mbeki"/>
    <n v="584"/>
  </r>
  <r>
    <d v="2024-08-09T00:00:00"/>
    <n v="2025"/>
    <s v="2024-2025"/>
    <x v="0"/>
    <s v="Chatswood"/>
    <s v="New South Wales"/>
    <x v="1"/>
    <n v="2067"/>
    <s v="Australia"/>
    <s v="Moana Tui"/>
    <x v="6"/>
    <s v="Lani To’o"/>
    <n v="491"/>
  </r>
  <r>
    <d v="2024-10-17T00:00:00"/>
    <n v="2025"/>
    <s v="2024-2025"/>
    <x v="0"/>
    <s v="Mindarie"/>
    <s v="Western Australia"/>
    <x v="0"/>
    <n v="6030"/>
    <s v="Australia"/>
    <s v="Dragan Novak"/>
    <x v="2"/>
    <s v="Zanele Mbeki"/>
    <n v="751"/>
  </r>
  <r>
    <d v="2024-03-10T00:00:00"/>
    <n v="2024"/>
    <s v="2023-2024"/>
    <x v="1"/>
    <s v="Warrnambool"/>
    <s v="Victoria"/>
    <x v="4"/>
    <n v="3280"/>
    <s v="Australia"/>
    <s v="Lucas Le"/>
    <x v="6"/>
    <s v="Lani To’o"/>
    <n v="675"/>
  </r>
  <r>
    <d v="2025-10-19T00:00:00"/>
    <n v="2026"/>
    <s v="2025-2026"/>
    <x v="1"/>
    <s v="Toombul"/>
    <s v="Queensland"/>
    <x v="3"/>
    <n v="4012"/>
    <s v="Australia"/>
    <s v="Giannis Katsaros"/>
    <x v="7"/>
    <s v="Selam Tesfaye"/>
    <n v="209"/>
  </r>
  <r>
    <d v="2025-11-15T00:00:00"/>
    <n v="2026"/>
    <s v="2025-2026"/>
    <x v="0"/>
    <s v="Harrisdale"/>
    <s v="Western Australia"/>
    <x v="0"/>
    <n v="6112"/>
    <s v="Australia"/>
    <s v="Phoebe Murphy"/>
    <x v="5"/>
    <s v="Marco Lombardi"/>
    <n v="442"/>
  </r>
  <r>
    <d v="2024-03-07T00:00:00"/>
    <n v="2024"/>
    <s v="2023-2024"/>
    <x v="0"/>
    <s v="Lidcombe"/>
    <s v="New South Wales"/>
    <x v="1"/>
    <n v="2141"/>
    <s v="Australia"/>
    <s v="Clementine Walsh"/>
    <x v="7"/>
    <s v="Selam Tesfaye"/>
    <n v="471"/>
  </r>
  <r>
    <d v="2025-10-27T00:00:00"/>
    <n v="2026"/>
    <s v="2025-2026"/>
    <x v="1"/>
    <s v="Wagga Wagga"/>
    <s v="New South Wales"/>
    <x v="1"/>
    <n v="2650"/>
    <s v="Australia"/>
    <s v="Jedda Kramer"/>
    <x v="8"/>
    <s v="Anastasia Vlahos"/>
    <n v="347"/>
  </r>
  <r>
    <d v="2025-10-31T00:00:00"/>
    <n v="2026"/>
    <s v="2025-2026"/>
    <x v="0"/>
    <s v="Stafford"/>
    <s v="Queensland"/>
    <x v="3"/>
    <n v="4053"/>
    <s v="Australia"/>
    <s v="Giannis Katsaros"/>
    <x v="4"/>
    <s v="Amara Okafor"/>
    <n v="553"/>
  </r>
  <r>
    <d v="2025-02-02T00:00:00"/>
    <n v="2025"/>
    <s v="2024-2025"/>
    <x v="0"/>
    <s v="Alice Springs"/>
    <s v="Northern Territory"/>
    <x v="7"/>
    <n v="870"/>
    <s v="Australia"/>
    <s v="Deepa Thapa"/>
    <x v="5"/>
    <s v="Marco Lombardi"/>
    <n v="527"/>
  </r>
  <r>
    <d v="2024-12-07T00:00:00"/>
    <n v="2025"/>
    <s v="2024-2025"/>
    <x v="0"/>
    <s v="Gympie"/>
    <s v="Queensland"/>
    <x v="3"/>
    <n v="4570"/>
    <s v="Australia"/>
    <s v="Viliame Mata"/>
    <x v="3"/>
    <s v="Ibrahim Khalil"/>
    <n v="40"/>
  </r>
  <r>
    <d v="2024-08-18T00:00:00"/>
    <n v="2025"/>
    <s v="2024-2025"/>
    <x v="0"/>
    <s v="Randwick"/>
    <s v="New South Wales"/>
    <x v="1"/>
    <n v="2031"/>
    <s v="Australia"/>
    <s v="Moana Tui"/>
    <x v="2"/>
    <s v="Zanele Mbeki"/>
    <n v="464"/>
  </r>
  <r>
    <d v="2024-08-17T00:00:00"/>
    <n v="2025"/>
    <s v="2024-2025"/>
    <x v="0"/>
    <s v="Nunawading"/>
    <s v="Victoria"/>
    <x v="4"/>
    <n v="3131"/>
    <s v="Australia"/>
    <s v="Fatima Saleh"/>
    <x v="7"/>
    <s v="Selam Tesfaye"/>
    <n v="723"/>
  </r>
  <r>
    <d v="2025-01-21T00:00:00"/>
    <n v="2025"/>
    <s v="2024-2025"/>
    <x v="0"/>
    <s v="Bathurst"/>
    <s v="New South Wales"/>
    <x v="1"/>
    <n v="2795"/>
    <s v="Australia"/>
    <s v="Jedda Kramer"/>
    <x v="9"/>
    <s v="Emmanuel Tutu"/>
    <n v="426"/>
  </r>
  <r>
    <d v="2024-10-06T00:00:00"/>
    <n v="2025"/>
    <s v="2024-2025"/>
    <x v="1"/>
    <s v="Mackay"/>
    <s v="Queensland"/>
    <x v="3"/>
    <n v="4740"/>
    <s v="Australia"/>
    <s v="Harrison Quinn"/>
    <x v="4"/>
    <s v="Amara Okafor"/>
    <n v="306"/>
  </r>
  <r>
    <d v="2025-01-22T00:00:00"/>
    <n v="2025"/>
    <s v="2024-2025"/>
    <x v="0"/>
    <s v="Joondalup"/>
    <s v="Western Australia"/>
    <x v="0"/>
    <n v="6027"/>
    <s v="Australia"/>
    <s v="Dragan Novak"/>
    <x v="0"/>
    <s v="Caterina Russo"/>
    <n v="426"/>
  </r>
  <r>
    <d v="2025-01-06T00:00:00"/>
    <n v="2025"/>
    <s v="2024-2025"/>
    <x v="1"/>
    <s v="Balcatta"/>
    <s v="Western Australia"/>
    <x v="0"/>
    <n v="6021"/>
    <s v="Australia"/>
    <s v="Dragan Novak"/>
    <x v="5"/>
    <s v="Marco Lombardi"/>
    <n v="515"/>
  </r>
  <r>
    <d v="2025-07-22T00:00:00"/>
    <n v="2026"/>
    <s v="2025-2026"/>
    <x v="0"/>
    <s v="Nowra"/>
    <s v="New South Wales"/>
    <x v="1"/>
    <n v="2541"/>
    <s v="Australia"/>
    <s v="Anika Villanueva"/>
    <x v="2"/>
    <s v="Zanele Mbeki"/>
    <n v="482"/>
  </r>
  <r>
    <d v="2025-05-01T00:00:00"/>
    <n v="2025"/>
    <s v="2024-2025"/>
    <x v="0"/>
    <s v="Bussleton"/>
    <s v="Western Australia"/>
    <x v="0"/>
    <n v="6280"/>
    <s v="Australia"/>
    <s v="Phoebe Murphy"/>
    <x v="5"/>
    <s v="Marco Lombardi"/>
    <n v="596"/>
  </r>
  <r>
    <d v="2024-01-11T00:00:00"/>
    <n v="2024"/>
    <s v="2023-2024"/>
    <x v="0"/>
    <s v="Caloundra"/>
    <s v="Queensland"/>
    <x v="3"/>
    <n v="4551"/>
    <s v="Australia"/>
    <s v="Viliame Mata"/>
    <x v="2"/>
    <s v="Zanele Mbeki"/>
    <n v="351"/>
  </r>
  <r>
    <d v="2024-08-04T00:00:00"/>
    <n v="2025"/>
    <s v="2024-2025"/>
    <x v="0"/>
    <s v="Scoresby"/>
    <s v="Victoria"/>
    <x v="4"/>
    <n v="3179"/>
    <s v="Australia"/>
    <s v="Fatima Saleh"/>
    <x v="7"/>
    <s v="Selam Tesfaye"/>
    <n v="159"/>
  </r>
  <r>
    <d v="2025-04-18T00:00:00"/>
    <n v="2025"/>
    <s v="2024-2025"/>
    <x v="0"/>
    <s v="Narrabeen"/>
    <s v="New South Wales"/>
    <x v="1"/>
    <n v="2101"/>
    <s v="Australia"/>
    <s v="Clementine Walsh"/>
    <x v="3"/>
    <s v="Ibrahim Khalil"/>
    <n v="659"/>
  </r>
  <r>
    <d v="2024-11-16T00:00:00"/>
    <n v="2025"/>
    <s v="2024-2025"/>
    <x v="0"/>
    <s v="North Lakes"/>
    <s v="Queensland"/>
    <x v="3"/>
    <n v="4509"/>
    <s v="Australia"/>
    <s v="Kavindi Perera"/>
    <x v="2"/>
    <s v="Zanele Mbeki"/>
    <n v="438"/>
  </r>
  <r>
    <d v="2024-11-22T00:00:00"/>
    <n v="2025"/>
    <s v="2024-2025"/>
    <x v="1"/>
    <s v="Tweed Heads"/>
    <s v="New South Wales"/>
    <x v="1"/>
    <n v="2485"/>
    <s v="Australia"/>
    <s v="Waru Saunders"/>
    <x v="3"/>
    <s v="Ibrahim Khalil"/>
    <n v="103"/>
  </r>
  <r>
    <d v="2025-07-01T00:00:00"/>
    <n v="2026"/>
    <s v="2025-2026"/>
    <x v="0"/>
    <s v="Underwood"/>
    <s v="Queensland"/>
    <x v="3"/>
    <n v="4119"/>
    <s v="Australia"/>
    <s v="Giannis Katsaros"/>
    <x v="9"/>
    <s v="Emmanuel Tutu"/>
    <n v="511"/>
  </r>
  <r>
    <d v="2025-01-14T00:00:00"/>
    <n v="2025"/>
    <s v="2024-2025"/>
    <x v="0"/>
    <s v="Rockhampton"/>
    <s v="Queensland"/>
    <x v="3"/>
    <n v="4700"/>
    <s v="Australia"/>
    <s v="Harrison Quinn"/>
    <x v="1"/>
    <s v="Iluka Langton"/>
    <n v="515"/>
  </r>
  <r>
    <d v="2024-03-24T00:00:00"/>
    <n v="2024"/>
    <s v="2023-2024"/>
    <x v="0"/>
    <s v="Croydon"/>
    <s v="Victoria"/>
    <x v="4"/>
    <n v="3136"/>
    <s v="Australia"/>
    <s v="Fatima Saleh"/>
    <x v="1"/>
    <s v="Iluka Langton"/>
    <n v="540"/>
  </r>
  <r>
    <d v="2024-07-05T00:00:00"/>
    <n v="2025"/>
    <s v="2024-2025"/>
    <x v="0"/>
    <s v="Fyshwick"/>
    <s v="Australian Capital Territory"/>
    <x v="2"/>
    <n v="2609"/>
    <s v="Australia"/>
    <s v="Anika Villanueva"/>
    <x v="4"/>
    <s v="Amara Okafor"/>
    <n v="604"/>
  </r>
  <r>
    <d v="2025-03-01T00:00:00"/>
    <n v="2025"/>
    <s v="2024-2025"/>
    <x v="0"/>
    <s v="Underwood"/>
    <s v="Queensland"/>
    <x v="3"/>
    <n v="4119"/>
    <s v="Australia"/>
    <s v="Giannis Katsaros"/>
    <x v="6"/>
    <s v="Lani To’o"/>
    <n v="253"/>
  </r>
  <r>
    <d v="2024-01-08T00:00:00"/>
    <n v="2024"/>
    <s v="2023-2024"/>
    <x v="0"/>
    <s v="Epping"/>
    <s v="Victoria"/>
    <x v="4"/>
    <n v="3076"/>
    <s v="Australia"/>
    <s v="Alistair Taylor"/>
    <x v="4"/>
    <s v="Amara Okafor"/>
    <n v="328"/>
  </r>
  <r>
    <d v="2025-12-04T00:00:00"/>
    <n v="2026"/>
    <s v="2025-2026"/>
    <x v="1"/>
    <s v="Dandenong"/>
    <s v="Victoria"/>
    <x v="4"/>
    <n v="3175"/>
    <s v="Australia"/>
    <s v="Fatima Saleh"/>
    <x v="6"/>
    <s v="Lani To’o"/>
    <n v="617"/>
  </r>
  <r>
    <d v="2025-02-28T00:00:00"/>
    <n v="2025"/>
    <s v="2024-2025"/>
    <x v="1"/>
    <s v="Airlie Beach"/>
    <s v="Queensland"/>
    <x v="3"/>
    <n v="4802"/>
    <s v="Australia"/>
    <s v="Tiffany Tan"/>
    <x v="6"/>
    <s v="Lani To’o"/>
    <n v="517"/>
  </r>
  <r>
    <d v="2024-08-24T00:00:00"/>
    <n v="2025"/>
    <s v="2024-2025"/>
    <x v="0"/>
    <s v="Ashfield"/>
    <s v="New South Wales"/>
    <x v="1"/>
    <n v="2131"/>
    <s v="Australia"/>
    <s v="Clementine Walsh"/>
    <x v="4"/>
    <s v="Amara Okafor"/>
    <n v="275"/>
  </r>
  <r>
    <d v="2025-02-25T00:00:00"/>
    <n v="2025"/>
    <s v="2024-2025"/>
    <x v="0"/>
    <s v="Caloundra"/>
    <s v="Queensland"/>
    <x v="3"/>
    <n v="4551"/>
    <s v="Australia"/>
    <s v="Viliame Mata"/>
    <x v="3"/>
    <s v="Ibrahim Khalil"/>
    <n v="300"/>
  </r>
  <r>
    <d v="2025-03-21T00:00:00"/>
    <n v="2025"/>
    <s v="2024-2025"/>
    <x v="0"/>
    <s v="Penrith"/>
    <s v="New South Wales"/>
    <x v="1"/>
    <n v="2750"/>
    <s v="Australia"/>
    <s v="Jedda Kramer"/>
    <x v="6"/>
    <s v="Lani To’o"/>
    <n v="262"/>
  </r>
  <r>
    <d v="2025-03-29T00:00:00"/>
    <n v="2025"/>
    <s v="2024-2025"/>
    <x v="0"/>
    <s v="Broome"/>
    <s v="Western Australia"/>
    <x v="0"/>
    <n v="6725"/>
    <s v="Australia"/>
    <s v="Isabella Ricci"/>
    <x v="9"/>
    <s v="Emmanuel Tutu"/>
    <n v="24"/>
  </r>
  <r>
    <d v="2025-01-24T00:00:00"/>
    <n v="2025"/>
    <s v="2024-2025"/>
    <x v="0"/>
    <s v="Maroochydore"/>
    <s v="Queensland"/>
    <x v="3"/>
    <n v="4558"/>
    <s v="Australia"/>
    <s v="Viliame Mata"/>
    <x v="3"/>
    <s v="Ibrahim Khalil"/>
    <n v="164"/>
  </r>
  <r>
    <d v="2024-12-02T00:00:00"/>
    <n v="2025"/>
    <s v="2024-2025"/>
    <x v="0"/>
    <s v="Burnie"/>
    <s v="Tasmania"/>
    <x v="5"/>
    <n v="7320"/>
    <s v="Australia"/>
    <s v="Veer Malhotra"/>
    <x v="7"/>
    <s v="Selam Tesfaye"/>
    <n v="778"/>
  </r>
  <r>
    <d v="2025-08-28T00:00:00"/>
    <n v="2026"/>
    <s v="2025-2026"/>
    <x v="0"/>
    <s v="Chadstone"/>
    <s v="Victoria"/>
    <x v="4"/>
    <n v="3148"/>
    <s v="Australia"/>
    <s v="Fatima Saleh"/>
    <x v="1"/>
    <s v="Iluka Langton"/>
    <n v="534"/>
  </r>
  <r>
    <d v="2024-08-16T00:00:00"/>
    <n v="2025"/>
    <s v="2024-2025"/>
    <x v="0"/>
    <s v="Indooroopilly"/>
    <s v="Queensland"/>
    <x v="3"/>
    <n v="4068"/>
    <s v="Australia"/>
    <s v="Giannis Katsaros"/>
    <x v="1"/>
    <s v="Iluka Langton"/>
    <n v="91"/>
  </r>
  <r>
    <d v="2024-07-25T00:00:00"/>
    <n v="2025"/>
    <s v="2024-2025"/>
    <x v="0"/>
    <s v="Artarmon"/>
    <s v="New South Wales"/>
    <x v="1"/>
    <n v="2064"/>
    <s v="Australia"/>
    <s v="Moana Tui"/>
    <x v="7"/>
    <s v="Selam Tesfaye"/>
    <n v="189"/>
  </r>
  <r>
    <d v="2024-08-16T00:00:00"/>
    <n v="2025"/>
    <s v="2024-2025"/>
    <x v="0"/>
    <s v="Chadstone"/>
    <s v="Victoria"/>
    <x v="4"/>
    <n v="3148"/>
    <s v="Australia"/>
    <s v="Fatima Saleh"/>
    <x v="3"/>
    <s v="Ibrahim Khalil"/>
    <n v="301"/>
  </r>
  <r>
    <d v="2025-08-03T00:00:00"/>
    <n v="2026"/>
    <s v="2025-2026"/>
    <x v="0"/>
    <s v="Cranbourne"/>
    <s v="Victoria"/>
    <x v="4"/>
    <n v="3977"/>
    <s v="Australia"/>
    <s v="Emre Yilmaz"/>
    <x v="5"/>
    <s v="Marco Lombardi"/>
    <n v="44"/>
  </r>
  <r>
    <d v="2025-03-31T00:00:00"/>
    <n v="2025"/>
    <s v="2024-2025"/>
    <x v="0"/>
    <s v="Mt Gambier"/>
    <s v="South Australia"/>
    <x v="6"/>
    <n v="5290"/>
    <s v="Australia"/>
    <s v="Marcus Zheng"/>
    <x v="4"/>
    <s v="Amara Okafor"/>
    <n v="417"/>
  </r>
  <r>
    <d v="2025-09-09T00:00:00"/>
    <n v="2026"/>
    <s v="2025-2026"/>
    <x v="0"/>
    <s v="Rosny Park"/>
    <s v="Tasmania"/>
    <x v="5"/>
    <n v="7018"/>
    <s v="Australia"/>
    <s v="Veer Malhotra"/>
    <x v="9"/>
    <s v="Emmanuel Tutu"/>
    <n v="441"/>
  </r>
  <r>
    <d v="2025-02-02T00:00:00"/>
    <n v="2025"/>
    <s v="2024-2025"/>
    <x v="1"/>
    <s v="Esperance"/>
    <s v="Western Australia"/>
    <x v="0"/>
    <n v="6450"/>
    <s v="Australia"/>
    <s v="Isabella Ricci"/>
    <x v="7"/>
    <s v="Selam Tesfaye"/>
    <n v="740"/>
  </r>
  <r>
    <d v="2025-01-28T00:00:00"/>
    <n v="2025"/>
    <s v="2024-2025"/>
    <x v="0"/>
    <s v="Rockhampton"/>
    <s v="Queensland"/>
    <x v="3"/>
    <n v="4700"/>
    <s v="Australia"/>
    <s v="Harrison Quinn"/>
    <x v="4"/>
    <s v="Amara Okafor"/>
    <n v="429"/>
  </r>
  <r>
    <d v="2024-08-04T00:00:00"/>
    <n v="2025"/>
    <s v="2024-2025"/>
    <x v="0"/>
    <s v="Fyshwick"/>
    <s v="Australian Capital Territory"/>
    <x v="2"/>
    <n v="2609"/>
    <s v="Australia"/>
    <s v="Anika Villanueva"/>
    <x v="3"/>
    <s v="Ibrahim Khalil"/>
    <n v="65"/>
  </r>
  <r>
    <d v="2025-11-02T00:00:00"/>
    <n v="2026"/>
    <s v="2025-2026"/>
    <x v="0"/>
    <s v="Lismore"/>
    <s v="New South Wales"/>
    <x v="1"/>
    <n v="2480"/>
    <s v="Australia"/>
    <s v="Waru Saunders"/>
    <x v="3"/>
    <s v="Ibrahim Khalil"/>
    <n v="729"/>
  </r>
  <r>
    <d v="2025-03-05T00:00:00"/>
    <n v="2025"/>
    <s v="2024-2025"/>
    <x v="0"/>
    <s v="Rydalmere"/>
    <s v="New South Wales"/>
    <x v="1"/>
    <n v="2116"/>
    <s v="Australia"/>
    <s v="Clementine Walsh"/>
    <x v="1"/>
    <s v="Iluka Langton"/>
    <n v="79"/>
  </r>
  <r>
    <d v="2025-10-05T00:00:00"/>
    <n v="2026"/>
    <s v="2025-2026"/>
    <x v="0"/>
    <s v="Inglewood"/>
    <s v="Western Australia"/>
    <x v="0"/>
    <n v="6052"/>
    <s v="Australia"/>
    <s v="Dragan Novak"/>
    <x v="1"/>
    <s v="Iluka Langton"/>
    <n v="693"/>
  </r>
  <r>
    <d v="2024-11-03T00:00:00"/>
    <n v="2025"/>
    <s v="2024-2025"/>
    <x v="1"/>
    <s v="Geraldton"/>
    <s v="Western Australia"/>
    <x v="0"/>
    <n v="6530"/>
    <s v="Australia"/>
    <s v="Isabella Ricci"/>
    <x v="5"/>
    <s v="Marco Lombardi"/>
    <n v="763"/>
  </r>
  <r>
    <d v="2024-07-03T00:00:00"/>
    <n v="2025"/>
    <s v="2024-2025"/>
    <x v="0"/>
    <s v="Wagga Wagga"/>
    <s v="New South Wales"/>
    <x v="1"/>
    <n v="2650"/>
    <s v="Australia"/>
    <s v="Jedda Kramer"/>
    <x v="4"/>
    <s v="Amara Okafor"/>
    <n v="52"/>
  </r>
  <r>
    <d v="2024-06-22T00:00:00"/>
    <n v="2024"/>
    <s v="2023-2024"/>
    <x v="0"/>
    <s v="Ballarat"/>
    <s v="Victoria"/>
    <x v="4"/>
    <n v="3353"/>
    <s v="Australia"/>
    <s v="Lucas Le"/>
    <x v="2"/>
    <s v="Zanele Mbeki"/>
    <n v="404"/>
  </r>
  <r>
    <d v="2025-04-05T00:00:00"/>
    <n v="2025"/>
    <s v="2024-2025"/>
    <x v="1"/>
    <s v="Burleigh Waters"/>
    <s v="Queensland"/>
    <x v="3"/>
    <n v="4220"/>
    <s v="Australia"/>
    <s v="Kavindi Perera"/>
    <x v="0"/>
    <s v="Caterina Russo"/>
    <n v="707"/>
  </r>
  <r>
    <d v="2024-09-05T00:00:00"/>
    <n v="2025"/>
    <s v="2024-2025"/>
    <x v="0"/>
    <s v="Horsham"/>
    <s v="Victoria"/>
    <x v="4"/>
    <n v="3400"/>
    <s v="Australia"/>
    <s v="Lucas Le"/>
    <x v="9"/>
    <s v="Emmanuel Tutu"/>
    <n v="209"/>
  </r>
  <r>
    <d v="2025-05-08T00:00:00"/>
    <n v="2025"/>
    <s v="2024-2025"/>
    <x v="0"/>
    <s v="Prospect"/>
    <s v="South Australia"/>
    <x v="6"/>
    <n v="5082"/>
    <s v="Australia"/>
    <s v="Mustafa Ali"/>
    <x v="7"/>
    <s v="Selam Tesfaye"/>
    <n v="128"/>
  </r>
  <r>
    <d v="2025-02-11T00:00:00"/>
    <n v="2025"/>
    <s v="2024-2025"/>
    <x v="0"/>
    <s v="Rockhampton"/>
    <s v="Queensland"/>
    <x v="3"/>
    <n v="4700"/>
    <s v="Australia"/>
    <s v="Harrison Quinn"/>
    <x v="0"/>
    <s v="Caterina Russo"/>
    <n v="733"/>
  </r>
  <r>
    <d v="2024-07-31T00:00:00"/>
    <n v="2025"/>
    <s v="2024-2025"/>
    <x v="0"/>
    <s v="Ballina"/>
    <s v="New South Wales"/>
    <x v="1"/>
    <n v="2478"/>
    <s v="Australia"/>
    <s v="Waru Saunders"/>
    <x v="3"/>
    <s v="Ibrahim Khalil"/>
    <n v="497"/>
  </r>
  <r>
    <d v="2025-07-08T00:00:00"/>
    <n v="2026"/>
    <s v="2025-2026"/>
    <x v="1"/>
    <s v="Toombul"/>
    <s v="Queensland"/>
    <x v="3"/>
    <n v="4012"/>
    <s v="Australia"/>
    <s v="Giannis Katsaros"/>
    <x v="4"/>
    <s v="Amara Okafor"/>
    <n v="763"/>
  </r>
  <r>
    <d v="2024-01-28T00:00:00"/>
    <n v="2024"/>
    <s v="2023-2024"/>
    <x v="0"/>
    <s v="Maddington"/>
    <s v="Western Australia"/>
    <x v="0"/>
    <n v="6109"/>
    <s v="Australia"/>
    <s v="Phoebe Murphy"/>
    <x v="7"/>
    <s v="Selam Tesfaye"/>
    <n v="404"/>
  </r>
  <r>
    <d v="2024-08-08T00:00:00"/>
    <n v="2025"/>
    <s v="2024-2025"/>
    <x v="0"/>
    <s v="Altona"/>
    <s v="Victoria"/>
    <x v="4"/>
    <n v="3018"/>
    <s v="Australia"/>
    <s v="Alistair Taylor"/>
    <x v="3"/>
    <s v="Ibrahim Khalil"/>
    <n v="87"/>
  </r>
  <r>
    <d v="2025-04-14T00:00:00"/>
    <n v="2025"/>
    <s v="2024-2025"/>
    <x v="0"/>
    <s v="Orange"/>
    <s v="New South Wales"/>
    <x v="1"/>
    <n v="2800"/>
    <s v="Australia"/>
    <s v="Jedda Kramer"/>
    <x v="1"/>
    <s v="Iluka Langton"/>
    <n v="297"/>
  </r>
  <r>
    <d v="2025-03-08T00:00:00"/>
    <n v="2025"/>
    <s v="2024-2025"/>
    <x v="0"/>
    <s v="Orange"/>
    <s v="New South Wales"/>
    <x v="1"/>
    <n v="2800"/>
    <s v="Australia"/>
    <s v="Jedda Kramer"/>
    <x v="5"/>
    <s v="Marco Lombardi"/>
    <n v="693"/>
  </r>
  <r>
    <d v="2024-07-01T00:00:00"/>
    <n v="2025"/>
    <s v="2024-2025"/>
    <x v="1"/>
    <s v="Esperance"/>
    <s v="Western Australia"/>
    <x v="0"/>
    <n v="6450"/>
    <s v="Australia"/>
    <s v="Isabella Ricci"/>
    <x v="3"/>
    <s v="Ibrahim Khalil"/>
    <n v="61"/>
  </r>
  <r>
    <d v="2024-12-03T00:00:00"/>
    <n v="2025"/>
    <s v="2024-2025"/>
    <x v="0"/>
    <s v="Ashfield"/>
    <s v="New South Wales"/>
    <x v="1"/>
    <n v="2131"/>
    <s v="Australia"/>
    <s v="Clementine Walsh"/>
    <x v="7"/>
    <s v="Selam Tesfaye"/>
    <n v="579"/>
  </r>
  <r>
    <d v="2024-10-31T00:00:00"/>
    <n v="2025"/>
    <s v="2024-2025"/>
    <x v="1"/>
    <s v="Gladstone"/>
    <s v="Queensland"/>
    <x v="3"/>
    <n v="4680"/>
    <s v="Australia"/>
    <s v="Harrison Quinn"/>
    <x v="0"/>
    <s v="Caterina Russo"/>
    <n v="709"/>
  </r>
  <r>
    <d v="2024-09-27T00:00:00"/>
    <n v="2025"/>
    <s v="2024-2025"/>
    <x v="0"/>
    <s v="Armidale"/>
    <s v="New South Wales"/>
    <x v="1"/>
    <n v="2350"/>
    <s v="Australia"/>
    <s v="Waru Saunders"/>
    <x v="3"/>
    <s v="Ibrahim Khalil"/>
    <n v="82"/>
  </r>
  <r>
    <d v="2024-07-19T00:00:00"/>
    <n v="2025"/>
    <s v="2024-2025"/>
    <x v="0"/>
    <s v="Bathurst"/>
    <s v="New South Wales"/>
    <x v="1"/>
    <n v="2795"/>
    <s v="Australia"/>
    <s v="Jedda Kramer"/>
    <x v="6"/>
    <s v="Lani To’o"/>
    <n v="744"/>
  </r>
  <r>
    <d v="2025-02-20T00:00:00"/>
    <n v="2025"/>
    <s v="2024-2025"/>
    <x v="0"/>
    <s v="Noosaville"/>
    <s v="Queensland"/>
    <x v="3"/>
    <n v="4566"/>
    <s v="Australia"/>
    <s v="Viliame Mata"/>
    <x v="1"/>
    <s v="Iluka Langton"/>
    <n v="442"/>
  </r>
  <r>
    <d v="2025-07-01T00:00:00"/>
    <n v="2026"/>
    <s v="2025-2026"/>
    <x v="1"/>
    <s v="Geraldton"/>
    <s v="Western Australia"/>
    <x v="0"/>
    <n v="6530"/>
    <s v="Australia"/>
    <s v="Isabella Ricci"/>
    <x v="0"/>
    <s v="Caterina Russo"/>
    <n v="473"/>
  </r>
  <r>
    <d v="2025-03-17T00:00:00"/>
    <n v="2025"/>
    <s v="2024-2025"/>
    <x v="0"/>
    <s v="North Lakes"/>
    <s v="Queensland"/>
    <x v="3"/>
    <n v="4509"/>
    <s v="Australia"/>
    <s v="Kavindi Perera"/>
    <x v="5"/>
    <s v="Marco Lombardi"/>
    <n v="534"/>
  </r>
  <r>
    <d v="2024-11-20T00:00:00"/>
    <n v="2025"/>
    <s v="2024-2025"/>
    <x v="0"/>
    <s v="Belconnen"/>
    <s v="Australian Capital Territory"/>
    <x v="2"/>
    <n v="2617"/>
    <s v="Australia"/>
    <s v="Anika Villanueva"/>
    <x v="3"/>
    <s v="Ibrahim Khalil"/>
    <n v="51"/>
  </r>
  <r>
    <d v="2024-11-10T00:00:00"/>
    <n v="2025"/>
    <s v="2024-2025"/>
    <x v="1"/>
    <s v="Fyshwick"/>
    <s v="Australian Capital Territory"/>
    <x v="2"/>
    <n v="2609"/>
    <s v="Australia"/>
    <s v="Anika Villanueva"/>
    <x v="1"/>
    <s v="Iluka Langton"/>
    <n v="592"/>
  </r>
  <r>
    <d v="2024-08-31T00:00:00"/>
    <n v="2025"/>
    <s v="2024-2025"/>
    <x v="0"/>
    <s v="Epsom"/>
    <s v="Victoria"/>
    <x v="4"/>
    <n v="3551"/>
    <s v="Australia"/>
    <s v="Lucas Le"/>
    <x v="2"/>
    <s v="Zanele Mbeki"/>
    <n v="54"/>
  </r>
  <r>
    <d v="2024-06-11T00:00:00"/>
    <n v="2024"/>
    <s v="2023-2024"/>
    <x v="1"/>
    <s v="Castle Hill"/>
    <s v="New South Wales"/>
    <x v="1"/>
    <n v="2154"/>
    <s v="Australia"/>
    <s v="Clementine Walsh"/>
    <x v="5"/>
    <s v="Marco Lombardi"/>
    <n v="264"/>
  </r>
  <r>
    <d v="2024-12-13T00:00:00"/>
    <n v="2025"/>
    <s v="2024-2025"/>
    <x v="1"/>
    <s v="Tweed Heads"/>
    <s v="New South Wales"/>
    <x v="1"/>
    <n v="2485"/>
    <s v="Australia"/>
    <s v="Waru Saunders"/>
    <x v="4"/>
    <s v="Amara Okafor"/>
    <n v="434"/>
  </r>
  <r>
    <d v="2024-03-22T00:00:00"/>
    <n v="2024"/>
    <s v="2023-2024"/>
    <x v="1"/>
    <s v="Castle Hill"/>
    <s v="New South Wales"/>
    <x v="1"/>
    <n v="2154"/>
    <s v="Australia"/>
    <s v="Clementine Walsh"/>
    <x v="2"/>
    <s v="Zanele Mbeki"/>
    <n v="335"/>
  </r>
  <r>
    <d v="2024-12-27T00:00:00"/>
    <n v="2025"/>
    <s v="2024-2025"/>
    <x v="0"/>
    <s v="Atherton"/>
    <s v="Queensland"/>
    <x v="3"/>
    <n v="4883"/>
    <s v="Australia"/>
    <s v="Tiffany Tan"/>
    <x v="7"/>
    <s v="Selam Tesfaye"/>
    <n v="743"/>
  </r>
  <r>
    <d v="2024-07-27T00:00:00"/>
    <n v="2025"/>
    <s v="2024-2025"/>
    <x v="1"/>
    <s v="Toombul"/>
    <s v="Queensland"/>
    <x v="3"/>
    <n v="4012"/>
    <s v="Australia"/>
    <s v="Giannis Katsaros"/>
    <x v="2"/>
    <s v="Zanele Mbeki"/>
    <n v="543"/>
  </r>
  <r>
    <d v="2025-01-28T00:00:00"/>
    <n v="2025"/>
    <s v="2024-2025"/>
    <x v="0"/>
    <s v="Broome"/>
    <s v="Western Australia"/>
    <x v="0"/>
    <n v="6725"/>
    <s v="Australia"/>
    <s v="Isabella Ricci"/>
    <x v="7"/>
    <s v="Selam Tesfaye"/>
    <n v="617"/>
  </r>
  <r>
    <d v="2025-01-27T00:00:00"/>
    <n v="2025"/>
    <s v="2024-2025"/>
    <x v="0"/>
    <s v="Underwood"/>
    <s v="Queensland"/>
    <x v="3"/>
    <n v="4119"/>
    <s v="Australia"/>
    <s v="Giannis Katsaros"/>
    <x v="1"/>
    <s v="Iluka Langton"/>
    <n v="351"/>
  </r>
  <r>
    <d v="2024-05-01T00:00:00"/>
    <n v="2024"/>
    <s v="2023-2024"/>
    <x v="0"/>
    <s v="Burleigh Waters"/>
    <s v="Queensland"/>
    <x v="3"/>
    <n v="4220"/>
    <s v="Australia"/>
    <s v="Kavindi Perera"/>
    <x v="3"/>
    <s v="Ibrahim Khalil"/>
    <n v="538"/>
  </r>
  <r>
    <d v="2024-12-30T00:00:00"/>
    <n v="2025"/>
    <s v="2024-2025"/>
    <x v="1"/>
    <s v="Darwin"/>
    <s v="Northern Territory"/>
    <x v="7"/>
    <n v="800"/>
    <s v="Australia"/>
    <s v="Deepa Thapa"/>
    <x v="3"/>
    <s v="Ibrahim Khalil"/>
    <n v="103"/>
  </r>
  <r>
    <d v="2025-06-29T00:00:00"/>
    <n v="2025"/>
    <s v="2024-2025"/>
    <x v="1"/>
    <s v="Epping"/>
    <s v="Victoria"/>
    <x v="4"/>
    <n v="3076"/>
    <s v="Australia"/>
    <s v="Alistair Taylor"/>
    <x v="8"/>
    <s v="Anastasia Vlahos"/>
    <n v="277"/>
  </r>
  <r>
    <d v="2025-09-04T00:00:00"/>
    <n v="2026"/>
    <s v="2025-2026"/>
    <x v="0"/>
    <s v="Alexandria"/>
    <s v="New South Wales"/>
    <x v="1"/>
    <n v="2015"/>
    <s v="Australia"/>
    <s v="Moana Tui"/>
    <x v="3"/>
    <s v="Ibrahim Khalil"/>
    <n v="664"/>
  </r>
  <r>
    <d v="2024-09-16T00:00:00"/>
    <n v="2025"/>
    <s v="2024-2025"/>
    <x v="0"/>
    <s v="Ipswich"/>
    <s v="Queensland"/>
    <x v="3"/>
    <n v="4305"/>
    <s v="Australia"/>
    <s v="Kavindi Perera"/>
    <x v="1"/>
    <s v="Iluka Langton"/>
    <n v="98"/>
  </r>
  <r>
    <d v="2025-07-02T00:00:00"/>
    <n v="2026"/>
    <s v="2025-2026"/>
    <x v="1"/>
    <s v="Glenorchy"/>
    <s v="Tasmania"/>
    <x v="5"/>
    <n v="7010"/>
    <s v="Australia"/>
    <s v="Veer Malhotra"/>
    <x v="0"/>
    <s v="Caterina Russo"/>
    <n v="759"/>
  </r>
  <r>
    <d v="2025-02-11T00:00:00"/>
    <n v="2025"/>
    <s v="2024-2025"/>
    <x v="0"/>
    <s v="Narrabeen"/>
    <s v="New South Wales"/>
    <x v="1"/>
    <n v="2101"/>
    <s v="Australia"/>
    <s v="Clementine Walsh"/>
    <x v="1"/>
    <s v="Iluka Langton"/>
    <n v="422"/>
  </r>
  <r>
    <d v="2024-11-12T00:00:00"/>
    <n v="2025"/>
    <s v="2024-2025"/>
    <x v="1"/>
    <s v="Thornleigh"/>
    <s v="New South Wales"/>
    <x v="1"/>
    <n v="2120"/>
    <s v="Australia"/>
    <s v="Clementine Walsh"/>
    <x v="7"/>
    <s v="Selam Tesfaye"/>
    <n v="674"/>
  </r>
  <r>
    <d v="2025-11-03T00:00:00"/>
    <n v="2026"/>
    <s v="2025-2026"/>
    <x v="0"/>
    <s v="Artarmon"/>
    <s v="New South Wales"/>
    <x v="1"/>
    <n v="2064"/>
    <s v="Australia"/>
    <s v="Moana Tui"/>
    <x v="0"/>
    <s v="Caterina Russo"/>
    <n v="712"/>
  </r>
  <r>
    <d v="2025-12-16T00:00:00"/>
    <n v="2026"/>
    <s v="2025-2026"/>
    <x v="0"/>
    <s v="Randwick"/>
    <s v="New South Wales"/>
    <x v="1"/>
    <n v="2031"/>
    <s v="Australia"/>
    <s v="Moana Tui"/>
    <x v="3"/>
    <s v="Ibrahim Khalil"/>
    <n v="343"/>
  </r>
  <r>
    <d v="2025-01-02T00:00:00"/>
    <n v="2025"/>
    <s v="2024-2025"/>
    <x v="0"/>
    <s v="Chadstone"/>
    <s v="Victoria"/>
    <x v="4"/>
    <n v="3148"/>
    <s v="Australia"/>
    <s v="Fatima Saleh"/>
    <x v="0"/>
    <s v="Caterina Russo"/>
    <n v="306"/>
  </r>
  <r>
    <d v="2024-05-03T00:00:00"/>
    <n v="2024"/>
    <s v="2023-2024"/>
    <x v="1"/>
    <s v="Castle Hill"/>
    <s v="New South Wales"/>
    <x v="1"/>
    <n v="2154"/>
    <s v="Australia"/>
    <s v="Clementine Walsh"/>
    <x v="9"/>
    <s v="Emmanuel Tutu"/>
    <n v="408"/>
  </r>
  <r>
    <d v="2024-11-18T00:00:00"/>
    <n v="2025"/>
    <s v="2024-2025"/>
    <x v="0"/>
    <s v="Underwood"/>
    <s v="Queensland"/>
    <x v="3"/>
    <n v="4119"/>
    <s v="Australia"/>
    <s v="Giannis Katsaros"/>
    <x v="5"/>
    <s v="Marco Lombardi"/>
    <n v="428"/>
  </r>
  <r>
    <d v="2025-03-25T00:00:00"/>
    <n v="2025"/>
    <s v="2024-2025"/>
    <x v="1"/>
    <s v="Dubbo"/>
    <s v="New South Wales"/>
    <x v="1"/>
    <n v="2830"/>
    <s v="Australia"/>
    <s v="Jedda Kramer"/>
    <x v="3"/>
    <s v="Ibrahim Khalil"/>
    <n v="341"/>
  </r>
  <r>
    <d v="2024-08-13T00:00:00"/>
    <n v="2025"/>
    <s v="2024-2025"/>
    <x v="0"/>
    <s v="Port Lincoln"/>
    <s v="South Australia"/>
    <x v="6"/>
    <n v="5607"/>
    <s v="Australia"/>
    <s v="Marcus Zheng"/>
    <x v="0"/>
    <s v="Caterina Russo"/>
    <n v="734"/>
  </r>
  <r>
    <d v="2024-09-06T00:00:00"/>
    <n v="2025"/>
    <s v="2024-2025"/>
    <x v="0"/>
    <s v="Narrabeen"/>
    <s v="New South Wales"/>
    <x v="1"/>
    <n v="2101"/>
    <s v="Australia"/>
    <s v="Clementine Walsh"/>
    <x v="6"/>
    <s v="Lani To’o"/>
    <n v="167"/>
  </r>
  <r>
    <d v="2024-08-21T00:00:00"/>
    <n v="2025"/>
    <s v="2024-2025"/>
    <x v="0"/>
    <s v="Yeppoon"/>
    <s v="Queensland"/>
    <x v="3"/>
    <n v="4703"/>
    <s v="Australia"/>
    <s v="Harrison Quinn"/>
    <x v="3"/>
    <s v="Ibrahim Khalil"/>
    <n v="116"/>
  </r>
  <r>
    <d v="2024-09-10T00:00:00"/>
    <n v="2025"/>
    <s v="2024-2025"/>
    <x v="0"/>
    <s v="Werribee"/>
    <s v="Victoria"/>
    <x v="4"/>
    <n v="3030"/>
    <s v="Australia"/>
    <s v="Alistair Taylor"/>
    <x v="4"/>
    <s v="Amara Okafor"/>
    <n v="55"/>
  </r>
  <r>
    <d v="2025-08-04T00:00:00"/>
    <n v="2026"/>
    <s v="2025-2026"/>
    <x v="0"/>
    <s v="Rydalmere"/>
    <s v="New South Wales"/>
    <x v="1"/>
    <n v="2116"/>
    <s v="Australia"/>
    <s v="Clementine Walsh"/>
    <x v="3"/>
    <s v="Ibrahim Khalil"/>
    <n v="733"/>
  </r>
  <r>
    <d v="2025-08-05T00:00:00"/>
    <n v="2026"/>
    <s v="2025-2026"/>
    <x v="0"/>
    <s v="Lismore"/>
    <s v="New South Wales"/>
    <x v="1"/>
    <n v="2480"/>
    <s v="Australia"/>
    <s v="Waru Saunders"/>
    <x v="1"/>
    <s v="Iluka Langton"/>
    <n v="359"/>
  </r>
  <r>
    <d v="2024-01-10T00:00:00"/>
    <n v="2024"/>
    <s v="2023-2024"/>
    <x v="1"/>
    <s v="Ulladulla"/>
    <s v="New South Wales"/>
    <x v="1"/>
    <n v="2539"/>
    <s v="Australia"/>
    <s v="Anika Villanueva"/>
    <x v="4"/>
    <s v="Amara Okafor"/>
    <n v="600"/>
  </r>
  <r>
    <d v="2025-12-21T00:00:00"/>
    <n v="2026"/>
    <s v="2025-2026"/>
    <x v="0"/>
    <s v="Bathurst"/>
    <s v="New South Wales"/>
    <x v="1"/>
    <n v="2795"/>
    <s v="Australia"/>
    <s v="Jedda Kramer"/>
    <x v="1"/>
    <s v="Iluka Langton"/>
    <n v="592"/>
  </r>
  <r>
    <d v="2024-12-18T00:00:00"/>
    <n v="2025"/>
    <s v="2024-2025"/>
    <x v="0"/>
    <s v="Noosaville"/>
    <s v="Queensland"/>
    <x v="3"/>
    <n v="4566"/>
    <s v="Australia"/>
    <s v="Viliame Mata"/>
    <x v="9"/>
    <s v="Emmanuel Tutu"/>
    <n v="441"/>
  </r>
  <r>
    <d v="2024-07-24T00:00:00"/>
    <n v="2025"/>
    <s v="2024-2025"/>
    <x v="1"/>
    <s v="Wodonga"/>
    <s v="Victoria"/>
    <x v="4"/>
    <n v="3690"/>
    <s v="Australia"/>
    <s v="Emre Yilmaz"/>
    <x v="4"/>
    <s v="Amara Okafor"/>
    <n v="115"/>
  </r>
  <r>
    <d v="2024-09-04T00:00:00"/>
    <n v="2025"/>
    <s v="2024-2025"/>
    <x v="0"/>
    <s v="Ballina"/>
    <s v="New South Wales"/>
    <x v="1"/>
    <n v="2478"/>
    <s v="Australia"/>
    <s v="Waru Saunders"/>
    <x v="5"/>
    <s v="Marco Lombardi"/>
    <n v="451"/>
  </r>
  <r>
    <d v="2024-09-25T00:00:00"/>
    <n v="2025"/>
    <s v="2024-2025"/>
    <x v="0"/>
    <s v="Seaford"/>
    <s v="South Australia"/>
    <x v="6"/>
    <n v="5169"/>
    <s v="Australia"/>
    <s v="Mustafa Ali"/>
    <x v="9"/>
    <s v="Emmanuel Tutu"/>
    <n v="363"/>
  </r>
  <r>
    <d v="2025-11-13T00:00:00"/>
    <n v="2026"/>
    <s v="2025-2026"/>
    <x v="0"/>
    <s v="Lidcombe"/>
    <s v="New South Wales"/>
    <x v="1"/>
    <n v="2141"/>
    <s v="Australia"/>
    <s v="Clementine Walsh"/>
    <x v="3"/>
    <s v="Ibrahim Khalil"/>
    <n v="221"/>
  </r>
  <r>
    <d v="2025-06-11T00:00:00"/>
    <n v="2025"/>
    <s v="2024-2025"/>
    <x v="0"/>
    <s v="Collingwood"/>
    <s v="Victoria"/>
    <x v="4"/>
    <n v="3066"/>
    <s v="Australia"/>
    <s v="Alistair Taylor"/>
    <x v="5"/>
    <s v="Marco Lombardi"/>
    <n v="262"/>
  </r>
  <r>
    <d v="2025-10-19T00:00:00"/>
    <n v="2026"/>
    <s v="2025-2026"/>
    <x v="0"/>
    <s v="Nowra"/>
    <s v="New South Wales"/>
    <x v="1"/>
    <n v="2541"/>
    <s v="Australia"/>
    <s v="Anika Villanueva"/>
    <x v="1"/>
    <s v="Iluka Langton"/>
    <n v="744"/>
  </r>
  <r>
    <d v="2025-03-22T00:00:00"/>
    <n v="2025"/>
    <s v="2024-2025"/>
    <x v="1"/>
    <s v="Randwick"/>
    <s v="New South Wales"/>
    <x v="1"/>
    <n v="2031"/>
    <s v="Australia"/>
    <s v="Moana Tui"/>
    <x v="1"/>
    <s v="Iluka Langton"/>
    <n v="30"/>
  </r>
  <r>
    <d v="2025-02-21T00:00:00"/>
    <n v="2025"/>
    <s v="2024-2025"/>
    <x v="0"/>
    <s v="Southport"/>
    <s v="Queensland"/>
    <x v="3"/>
    <n v="4215"/>
    <s v="Australia"/>
    <s v="Kavindi Perera"/>
    <x v="7"/>
    <s v="Selam Tesfaye"/>
    <n v="265"/>
  </r>
  <r>
    <d v="2024-11-12T00:00:00"/>
    <n v="2025"/>
    <s v="2024-2025"/>
    <x v="1"/>
    <s v="Thornleigh"/>
    <s v="New South Wales"/>
    <x v="1"/>
    <n v="2120"/>
    <s v="Australia"/>
    <s v="Clementine Walsh"/>
    <x v="0"/>
    <s v="Caterina Russo"/>
    <n v="317"/>
  </r>
  <r>
    <d v="2025-09-29T00:00:00"/>
    <n v="2026"/>
    <s v="2025-2026"/>
    <x v="0"/>
    <s v="Nowra"/>
    <s v="New South Wales"/>
    <x v="1"/>
    <n v="2541"/>
    <s v="Australia"/>
    <s v="Anika Villanueva"/>
    <x v="7"/>
    <s v="Selam Tesfaye"/>
    <n v="401"/>
  </r>
  <r>
    <d v="2025-06-25T00:00:00"/>
    <n v="2025"/>
    <s v="2024-2025"/>
    <x v="0"/>
    <s v="Narrabeen"/>
    <s v="New South Wales"/>
    <x v="1"/>
    <n v="2101"/>
    <s v="Australia"/>
    <s v="Clementine Walsh"/>
    <x v="2"/>
    <s v="Zanele Mbeki"/>
    <n v="374"/>
  </r>
  <r>
    <d v="2024-12-26T00:00:00"/>
    <n v="2025"/>
    <s v="2024-2025"/>
    <x v="1"/>
    <s v="Ballarat"/>
    <s v="Victoria"/>
    <x v="4"/>
    <n v="3353"/>
    <s v="Australia"/>
    <s v="Lucas Le"/>
    <x v="3"/>
    <s v="Ibrahim Khalil"/>
    <n v="521"/>
  </r>
  <r>
    <d v="2024-05-16T00:00:00"/>
    <n v="2024"/>
    <s v="2023-2024"/>
    <x v="0"/>
    <s v="Orange"/>
    <s v="New South Wales"/>
    <x v="1"/>
    <n v="2800"/>
    <s v="Australia"/>
    <s v="Jedda Kramer"/>
    <x v="3"/>
    <s v="Ibrahim Khalil"/>
    <n v="699"/>
  </r>
  <r>
    <d v="2024-03-06T00:00:00"/>
    <n v="2024"/>
    <s v="2023-2024"/>
    <x v="0"/>
    <s v="Ballarat"/>
    <s v="Victoria"/>
    <x v="4"/>
    <n v="3353"/>
    <s v="Australia"/>
    <s v="Lucas Le"/>
    <x v="1"/>
    <s v="Iluka Langton"/>
    <n v="188"/>
  </r>
  <r>
    <d v="2024-05-23T00:00:00"/>
    <n v="2024"/>
    <s v="2023-2024"/>
    <x v="0"/>
    <s v="Wagga Wagga"/>
    <s v="New South Wales"/>
    <x v="1"/>
    <n v="2650"/>
    <s v="Australia"/>
    <s v="Jedda Kramer"/>
    <x v="6"/>
    <s v="Lani To’o"/>
    <n v="177"/>
  </r>
  <r>
    <d v="2025-10-16T00:00:00"/>
    <n v="2026"/>
    <s v="2025-2026"/>
    <x v="1"/>
    <s v="Ashfield"/>
    <s v="New South Wales"/>
    <x v="1"/>
    <n v="2131"/>
    <s v="Australia"/>
    <s v="Clementine Walsh"/>
    <x v="5"/>
    <s v="Marco Lombardi"/>
    <n v="137"/>
  </r>
  <r>
    <d v="2025-09-21T00:00:00"/>
    <n v="2026"/>
    <s v="2025-2026"/>
    <x v="0"/>
    <s v="Randwick"/>
    <s v="New South Wales"/>
    <x v="1"/>
    <n v="2031"/>
    <s v="Australia"/>
    <s v="Moana Tui"/>
    <x v="9"/>
    <s v="Emmanuel Tutu"/>
    <n v="737"/>
  </r>
  <r>
    <d v="2025-08-20T00:00:00"/>
    <n v="2026"/>
    <s v="2025-2026"/>
    <x v="0"/>
    <s v="Lidcombe"/>
    <s v="New South Wales"/>
    <x v="1"/>
    <n v="2141"/>
    <s v="Australia"/>
    <s v="Clementine Walsh"/>
    <x v="1"/>
    <s v="Iluka Langton"/>
    <n v="734"/>
  </r>
  <r>
    <d v="2024-03-15T00:00:00"/>
    <n v="2024"/>
    <s v="2023-2024"/>
    <x v="0"/>
    <s v="Rockhampton"/>
    <s v="Queensland"/>
    <x v="3"/>
    <n v="4700"/>
    <s v="Australia"/>
    <s v="Harrison Quinn"/>
    <x v="3"/>
    <s v="Ibrahim Khalil"/>
    <n v="131"/>
  </r>
  <r>
    <d v="2025-03-14T00:00:00"/>
    <n v="2025"/>
    <s v="2024-2025"/>
    <x v="0"/>
    <s v="Ballina"/>
    <s v="New South Wales"/>
    <x v="1"/>
    <n v="2478"/>
    <s v="Australia"/>
    <s v="Waru Saunders"/>
    <x v="6"/>
    <s v="Lani To’o"/>
    <n v="215"/>
  </r>
  <r>
    <d v="2024-11-25T00:00:00"/>
    <n v="2025"/>
    <s v="2024-2025"/>
    <x v="1"/>
    <s v="Mildura"/>
    <s v="Victoria"/>
    <x v="4"/>
    <n v="3500"/>
    <s v="Australia"/>
    <s v="Lucas Le"/>
    <x v="3"/>
    <s v="Ibrahim Khalil"/>
    <n v="223"/>
  </r>
  <r>
    <d v="2024-04-30T00:00:00"/>
    <n v="2024"/>
    <s v="2023-2024"/>
    <x v="1"/>
    <s v="Glenorchy"/>
    <s v="Tasmania"/>
    <x v="5"/>
    <n v="7010"/>
    <s v="Australia"/>
    <s v="Veer Malhotra"/>
    <x v="4"/>
    <s v="Amara Okafor"/>
    <n v="591"/>
  </r>
  <r>
    <d v="2024-11-15T00:00:00"/>
    <n v="2025"/>
    <s v="2024-2025"/>
    <x v="0"/>
    <s v="Bathurst"/>
    <s v="New South Wales"/>
    <x v="1"/>
    <n v="2795"/>
    <s v="Australia"/>
    <s v="Jedda Kramer"/>
    <x v="1"/>
    <s v="Iluka Langton"/>
    <n v="535"/>
  </r>
  <r>
    <d v="2024-08-13T00:00:00"/>
    <n v="2025"/>
    <s v="2024-2025"/>
    <x v="0"/>
    <s v="Maddington"/>
    <s v="Western Australia"/>
    <x v="0"/>
    <n v="6109"/>
    <s v="Australia"/>
    <s v="Phoebe Murphy"/>
    <x v="3"/>
    <s v="Ibrahim Khalil"/>
    <n v="783"/>
  </r>
  <r>
    <d v="2025-07-05T00:00:00"/>
    <n v="2026"/>
    <s v="2025-2026"/>
    <x v="0"/>
    <s v="Albany"/>
    <s v="Western Australia"/>
    <x v="0"/>
    <n v="6330"/>
    <s v="Australia"/>
    <s v="Phoebe Murphy"/>
    <x v="4"/>
    <s v="Amara Okafor"/>
    <n v="572"/>
  </r>
  <r>
    <d v="2025-12-28T00:00:00"/>
    <n v="2026"/>
    <s v="2025-2026"/>
    <x v="0"/>
    <s v="Horsham"/>
    <s v="Victoria"/>
    <x v="4"/>
    <n v="3400"/>
    <s v="Australia"/>
    <s v="Lucas Le"/>
    <x v="4"/>
    <s v="Amara Okafor"/>
    <n v="197"/>
  </r>
  <r>
    <d v="2025-06-24T00:00:00"/>
    <n v="2025"/>
    <s v="2024-2025"/>
    <x v="0"/>
    <s v="Shepparton"/>
    <s v="Victoria"/>
    <x v="4"/>
    <n v="3630"/>
    <s v="Australia"/>
    <s v="Emre Yilmaz"/>
    <x v="9"/>
    <s v="Emmanuel Tutu"/>
    <n v="240"/>
  </r>
  <r>
    <d v="2024-05-16T00:00:00"/>
    <n v="2024"/>
    <s v="2023-2024"/>
    <x v="1"/>
    <s v="Ashfield"/>
    <s v="New South Wales"/>
    <x v="1"/>
    <n v="2131"/>
    <s v="Australia"/>
    <s v="Clementine Walsh"/>
    <x v="3"/>
    <s v="Ibrahim Khalil"/>
    <n v="585"/>
  </r>
  <r>
    <d v="2025-12-06T00:00:00"/>
    <n v="2026"/>
    <s v="2025-2026"/>
    <x v="0"/>
    <s v="Collingwood"/>
    <s v="Victoria"/>
    <x v="4"/>
    <n v="3066"/>
    <s v="Australia"/>
    <s v="Alistair Taylor"/>
    <x v="3"/>
    <s v="Ibrahim Khalil"/>
    <n v="32"/>
  </r>
  <r>
    <d v="2024-05-23T00:00:00"/>
    <n v="2024"/>
    <s v="2023-2024"/>
    <x v="0"/>
    <s v="Yeppoon"/>
    <s v="Queensland"/>
    <x v="3"/>
    <n v="4703"/>
    <s v="Australia"/>
    <s v="Harrison Quinn"/>
    <x v="9"/>
    <s v="Emmanuel Tutu"/>
    <n v="168"/>
  </r>
  <r>
    <d v="2025-08-08T00:00:00"/>
    <n v="2026"/>
    <s v="2025-2026"/>
    <x v="1"/>
    <s v="Toombul"/>
    <s v="Queensland"/>
    <x v="3"/>
    <n v="4012"/>
    <s v="Australia"/>
    <s v="Giannis Katsaros"/>
    <x v="4"/>
    <s v="Amara Okafor"/>
    <n v="724"/>
  </r>
  <r>
    <d v="2025-11-28T00:00:00"/>
    <n v="2026"/>
    <s v="2025-2026"/>
    <x v="0"/>
    <s v="Mascot"/>
    <s v="New South Wales"/>
    <x v="1"/>
    <n v="2020"/>
    <s v="Australia"/>
    <s v="Moana Tui"/>
    <x v="2"/>
    <s v="Zanele Mbeki"/>
    <n v="51"/>
  </r>
  <r>
    <d v="2024-01-20T00:00:00"/>
    <n v="2024"/>
    <s v="2023-2024"/>
    <x v="0"/>
    <s v="Mascot"/>
    <s v="New South Wales"/>
    <x v="1"/>
    <n v="2020"/>
    <s v="Australia"/>
    <s v="Moana Tui"/>
    <x v="7"/>
    <s v="Selam Tesfaye"/>
    <n v="356"/>
  </r>
  <r>
    <d v="2024-08-23T00:00:00"/>
    <n v="2025"/>
    <s v="2024-2025"/>
    <x v="1"/>
    <s v="Esperance"/>
    <s v="Western Australia"/>
    <x v="0"/>
    <n v="6450"/>
    <s v="Australia"/>
    <s v="Isabella Ricci"/>
    <x v="0"/>
    <s v="Caterina Russo"/>
    <n v="568"/>
  </r>
  <r>
    <d v="2025-09-13T00:00:00"/>
    <n v="2026"/>
    <s v="2025-2026"/>
    <x v="0"/>
    <s v="Maddington"/>
    <s v="Western Australia"/>
    <x v="0"/>
    <n v="6109"/>
    <s v="Australia"/>
    <s v="Phoebe Murphy"/>
    <x v="4"/>
    <s v="Amara Okafor"/>
    <n v="311"/>
  </r>
  <r>
    <d v="2025-09-20T00:00:00"/>
    <n v="2026"/>
    <s v="2025-2026"/>
    <x v="0"/>
    <s v="Seaford"/>
    <s v="South Australia"/>
    <x v="6"/>
    <n v="5169"/>
    <s v="Australia"/>
    <s v="Mustafa Ali"/>
    <x v="3"/>
    <s v="Ibrahim Khalil"/>
    <n v="172"/>
  </r>
  <r>
    <d v="2025-02-19T00:00:00"/>
    <n v="2025"/>
    <s v="2024-2025"/>
    <x v="1"/>
    <s v="Glenorchy"/>
    <s v="Tasmania"/>
    <x v="5"/>
    <n v="7010"/>
    <s v="Australia"/>
    <s v="Veer Malhotra"/>
    <x v="9"/>
    <s v="Emmanuel Tutu"/>
    <n v="435"/>
  </r>
  <r>
    <d v="2025-11-29T00:00:00"/>
    <n v="2026"/>
    <s v="2025-2026"/>
    <x v="0"/>
    <s v="Rosny Park"/>
    <s v="Tasmania"/>
    <x v="5"/>
    <n v="7018"/>
    <s v="Australia"/>
    <s v="Veer Malhotra"/>
    <x v="4"/>
    <s v="Amara Okafor"/>
    <n v="795"/>
  </r>
  <r>
    <d v="2025-11-18T00:00:00"/>
    <n v="2026"/>
    <s v="2025-2026"/>
    <x v="1"/>
    <s v="Mildura"/>
    <s v="Victoria"/>
    <x v="4"/>
    <n v="3500"/>
    <s v="Australia"/>
    <s v="Lucas Le"/>
    <x v="0"/>
    <s v="Caterina Russo"/>
    <n v="368"/>
  </r>
  <r>
    <d v="2025-07-08T00:00:00"/>
    <n v="2026"/>
    <s v="2025-2026"/>
    <x v="1"/>
    <s v="Lithgow"/>
    <s v="New South Wales"/>
    <x v="1"/>
    <n v="2790"/>
    <s v="Australia"/>
    <s v="Jedda Kramer"/>
    <x v="4"/>
    <s v="Amara Okafor"/>
    <n v="314"/>
  </r>
  <r>
    <d v="2024-06-06T00:00:00"/>
    <n v="2024"/>
    <s v="2023-2024"/>
    <x v="0"/>
    <s v="Scoresby"/>
    <s v="Victoria"/>
    <x v="4"/>
    <n v="3179"/>
    <s v="Australia"/>
    <s v="Fatima Saleh"/>
    <x v="3"/>
    <s v="Ibrahim Khalil"/>
    <n v="720"/>
  </r>
  <r>
    <d v="2025-11-12T00:00:00"/>
    <n v="2026"/>
    <s v="2025-2026"/>
    <x v="0"/>
    <s v="Gympie"/>
    <s v="Queensland"/>
    <x v="3"/>
    <n v="4570"/>
    <s v="Australia"/>
    <s v="Viliame Mata"/>
    <x v="9"/>
    <s v="Emmanuel Tutu"/>
    <n v="673"/>
  </r>
  <r>
    <d v="2025-04-04T00:00:00"/>
    <n v="2025"/>
    <s v="2024-2025"/>
    <x v="0"/>
    <s v="Gympie"/>
    <s v="Queensland"/>
    <x v="3"/>
    <n v="4570"/>
    <s v="Australia"/>
    <s v="Viliame Mata"/>
    <x v="5"/>
    <s v="Marco Lombardi"/>
    <n v="747"/>
  </r>
  <r>
    <d v="2024-02-05T00:00:00"/>
    <n v="2024"/>
    <s v="2023-2024"/>
    <x v="0"/>
    <s v="Launceston"/>
    <s v="Tasmania"/>
    <x v="5"/>
    <n v="7250"/>
    <s v="Australia"/>
    <s v="Veer Malhotra"/>
    <x v="7"/>
    <s v="Selam Tesfaye"/>
    <n v="164"/>
  </r>
  <r>
    <d v="2025-06-29T00:00:00"/>
    <n v="2025"/>
    <s v="2024-2025"/>
    <x v="0"/>
    <s v="Maddington"/>
    <s v="Western Australia"/>
    <x v="0"/>
    <n v="6109"/>
    <s v="Australia"/>
    <s v="Phoebe Murphy"/>
    <x v="5"/>
    <s v="Marco Lombardi"/>
    <n v="146"/>
  </r>
  <r>
    <d v="2025-03-13T00:00:00"/>
    <n v="2025"/>
    <s v="2024-2025"/>
    <x v="0"/>
    <s v="Nowra"/>
    <s v="New South Wales"/>
    <x v="1"/>
    <n v="2541"/>
    <s v="Australia"/>
    <s v="Anika Villanueva"/>
    <x v="5"/>
    <s v="Marco Lombardi"/>
    <n v="99"/>
  </r>
  <r>
    <d v="2024-12-02T00:00:00"/>
    <n v="2025"/>
    <s v="2024-2025"/>
    <x v="0"/>
    <s v="Armidale"/>
    <s v="New South Wales"/>
    <x v="1"/>
    <n v="2350"/>
    <s v="Australia"/>
    <s v="Waru Saunders"/>
    <x v="6"/>
    <s v="Lani To’o"/>
    <n v="36"/>
  </r>
  <r>
    <d v="2024-08-24T00:00:00"/>
    <n v="2025"/>
    <s v="2024-2025"/>
    <x v="0"/>
    <s v="Alexandria"/>
    <s v="New South Wales"/>
    <x v="1"/>
    <n v="2015"/>
    <s v="Australia"/>
    <s v="Moana Tui"/>
    <x v="6"/>
    <s v="Lani To’o"/>
    <n v="432"/>
  </r>
  <r>
    <d v="2025-12-08T00:00:00"/>
    <n v="2026"/>
    <s v="2025-2026"/>
    <x v="1"/>
    <s v="Wodonga"/>
    <s v="Victoria"/>
    <x v="4"/>
    <n v="3690"/>
    <s v="Australia"/>
    <s v="Emre Yilmaz"/>
    <x v="3"/>
    <s v="Ibrahim Khalil"/>
    <n v="59"/>
  </r>
  <r>
    <d v="2025-07-15T00:00:00"/>
    <n v="2026"/>
    <s v="2025-2026"/>
    <x v="0"/>
    <s v="Joondalup"/>
    <s v="Western Australia"/>
    <x v="0"/>
    <n v="6027"/>
    <s v="Australia"/>
    <s v="Dragan Novak"/>
    <x v="3"/>
    <s v="Ibrahim Khalil"/>
    <n v="472"/>
  </r>
  <r>
    <d v="2024-12-11T00:00:00"/>
    <n v="2025"/>
    <s v="2024-2025"/>
    <x v="0"/>
    <s v="Rosny Park"/>
    <s v="Tasmania"/>
    <x v="5"/>
    <n v="7018"/>
    <s v="Australia"/>
    <s v="Veer Malhotra"/>
    <x v="0"/>
    <s v="Caterina Russo"/>
    <n v="638"/>
  </r>
  <r>
    <d v="2024-04-01T00:00:00"/>
    <n v="2024"/>
    <s v="2023-2024"/>
    <x v="0"/>
    <s v="Harrisdale"/>
    <s v="Western Australia"/>
    <x v="0"/>
    <n v="6112"/>
    <s v="Australia"/>
    <s v="Phoebe Murphy"/>
    <x v="0"/>
    <s v="Caterina Russo"/>
    <n v="160"/>
  </r>
  <r>
    <d v="2025-11-30T00:00:00"/>
    <n v="2026"/>
    <s v="2025-2026"/>
    <x v="1"/>
    <s v="Ballarat"/>
    <s v="Victoria"/>
    <x v="4"/>
    <n v="3353"/>
    <s v="Australia"/>
    <s v="Lucas Le"/>
    <x v="5"/>
    <s v="Marco Lombardi"/>
    <n v="769"/>
  </r>
  <r>
    <d v="2025-02-18T00:00:00"/>
    <n v="2025"/>
    <s v="2024-2025"/>
    <x v="0"/>
    <s v="Underwood"/>
    <s v="Queensland"/>
    <x v="3"/>
    <n v="4119"/>
    <s v="Australia"/>
    <s v="Giannis Katsaros"/>
    <x v="2"/>
    <s v="Zanele Mbeki"/>
    <n v="126"/>
  </r>
  <r>
    <d v="2025-03-10T00:00:00"/>
    <n v="2025"/>
    <s v="2024-2025"/>
    <x v="1"/>
    <s v="Bendigo"/>
    <s v="Victoria"/>
    <x v="4"/>
    <n v="3550"/>
    <s v="Australia"/>
    <s v="Lucas Le"/>
    <x v="2"/>
    <s v="Zanele Mbeki"/>
    <n v="394"/>
  </r>
  <r>
    <d v="2024-06-12T00:00:00"/>
    <n v="2024"/>
    <s v="2023-2024"/>
    <x v="0"/>
    <s v="Campbelltown"/>
    <s v="New South Wales"/>
    <x v="1"/>
    <n v="2560"/>
    <s v="Australia"/>
    <s v="Anika Villanueva"/>
    <x v="5"/>
    <s v="Marco Lombardi"/>
    <n v="183"/>
  </r>
  <r>
    <d v="2024-04-26T00:00:00"/>
    <n v="2024"/>
    <s v="2023-2024"/>
    <x v="0"/>
    <s v="Epsom"/>
    <s v="Victoria"/>
    <x v="4"/>
    <n v="3551"/>
    <s v="Australia"/>
    <s v="Lucas Le"/>
    <x v="7"/>
    <s v="Selam Tesfaye"/>
    <n v="245"/>
  </r>
  <r>
    <d v="2024-08-28T00:00:00"/>
    <n v="2025"/>
    <s v="2024-2025"/>
    <x v="1"/>
    <s v="Geraldton"/>
    <s v="Western Australia"/>
    <x v="0"/>
    <n v="6530"/>
    <s v="Australia"/>
    <s v="Isabella Ricci"/>
    <x v="7"/>
    <s v="Selam Tesfaye"/>
    <n v="89"/>
  </r>
  <r>
    <d v="2025-08-15T00:00:00"/>
    <n v="2026"/>
    <s v="2025-2026"/>
    <x v="1"/>
    <s v="Epping"/>
    <s v="Victoria"/>
    <x v="4"/>
    <n v="3076"/>
    <s v="Australia"/>
    <s v="Alistair Taylor"/>
    <x v="3"/>
    <s v="Ibrahim Khalil"/>
    <n v="684"/>
  </r>
  <r>
    <d v="2024-02-19T00:00:00"/>
    <n v="2024"/>
    <s v="2023-2024"/>
    <x v="1"/>
    <s v="Woodville"/>
    <s v="South Australia"/>
    <x v="6"/>
    <n v="5011"/>
    <s v="Australia"/>
    <s v="Mustafa Ali"/>
    <x v="0"/>
    <s v="Caterina Russo"/>
    <n v="46"/>
  </r>
  <r>
    <d v="2025-09-07T00:00:00"/>
    <n v="2026"/>
    <s v="2025-2026"/>
    <x v="0"/>
    <s v="Altona"/>
    <s v="Victoria"/>
    <x v="4"/>
    <n v="3018"/>
    <s v="Australia"/>
    <s v="Alistair Taylor"/>
    <x v="1"/>
    <s v="Iluka Langton"/>
    <n v="583"/>
  </r>
  <r>
    <d v="2025-11-24T00:00:00"/>
    <n v="2026"/>
    <s v="2025-2026"/>
    <x v="0"/>
    <s v="Underwood"/>
    <s v="Queensland"/>
    <x v="3"/>
    <n v="4119"/>
    <s v="Australia"/>
    <s v="Giannis Katsaros"/>
    <x v="1"/>
    <s v="Iluka Langton"/>
    <n v="500"/>
  </r>
  <r>
    <d v="2024-09-10T00:00:00"/>
    <n v="2025"/>
    <s v="2024-2025"/>
    <x v="0"/>
    <s v="Alice Springs"/>
    <s v="Northern Territory"/>
    <x v="7"/>
    <n v="870"/>
    <s v="Australia"/>
    <s v="Deepa Thapa"/>
    <x v="0"/>
    <s v="Caterina Russo"/>
    <n v="228"/>
  </r>
  <r>
    <d v="2025-10-19T00:00:00"/>
    <n v="2026"/>
    <s v="2025-2026"/>
    <x v="1"/>
    <s v="Epping"/>
    <s v="Victoria"/>
    <x v="4"/>
    <n v="3076"/>
    <s v="Australia"/>
    <s v="Alistair Taylor"/>
    <x v="3"/>
    <s v="Ibrahim Khalil"/>
    <n v="147"/>
  </r>
  <r>
    <d v="2024-11-04T00:00:00"/>
    <n v="2025"/>
    <s v="2024-2025"/>
    <x v="0"/>
    <s v="Alexandria"/>
    <s v="New South Wales"/>
    <x v="1"/>
    <n v="2015"/>
    <s v="Australia"/>
    <s v="Moana Tui"/>
    <x v="3"/>
    <s v="Ibrahim Khalil"/>
    <n v="519"/>
  </r>
  <r>
    <d v="2025-01-01T00:00:00"/>
    <n v="2025"/>
    <s v="2024-2025"/>
    <x v="1"/>
    <s v="Glenorchy"/>
    <s v="Tasmania"/>
    <x v="5"/>
    <n v="7010"/>
    <s v="Australia"/>
    <s v="Veer Malhotra"/>
    <x v="2"/>
    <s v="Zanele Mbeki"/>
    <n v="480"/>
  </r>
  <r>
    <d v="2024-12-31T00:00:00"/>
    <n v="2025"/>
    <s v="2024-2025"/>
    <x v="0"/>
    <s v="Stafford"/>
    <s v="Queensland"/>
    <x v="3"/>
    <n v="4053"/>
    <s v="Australia"/>
    <s v="Giannis Katsaros"/>
    <x v="3"/>
    <s v="Ibrahim Khalil"/>
    <n v="307"/>
  </r>
  <r>
    <d v="2024-04-06T00:00:00"/>
    <n v="2024"/>
    <s v="2023-2024"/>
    <x v="0"/>
    <s v="Rosny Park"/>
    <s v="Tasmania"/>
    <x v="5"/>
    <n v="7018"/>
    <s v="Australia"/>
    <s v="Veer Malhotra"/>
    <x v="5"/>
    <s v="Marco Lombardi"/>
    <n v="510"/>
  </r>
  <r>
    <d v="2024-03-05T00:00:00"/>
    <n v="2024"/>
    <s v="2023-2024"/>
    <x v="0"/>
    <s v="Scoresby"/>
    <s v="Victoria"/>
    <x v="4"/>
    <n v="3179"/>
    <s v="Australia"/>
    <s v="Fatima Saleh"/>
    <x v="1"/>
    <s v="Iluka Langton"/>
    <n v="569"/>
  </r>
  <r>
    <d v="2024-04-04T00:00:00"/>
    <n v="2024"/>
    <s v="2023-2024"/>
    <x v="0"/>
    <s v="North Lakes"/>
    <s v="Queensland"/>
    <x v="3"/>
    <n v="4509"/>
    <s v="Australia"/>
    <s v="Kavindi Perera"/>
    <x v="0"/>
    <s v="Caterina Russo"/>
    <n v="216"/>
  </r>
  <r>
    <d v="2024-04-30T00:00:00"/>
    <n v="2024"/>
    <s v="2023-2024"/>
    <x v="0"/>
    <s v="Altona"/>
    <s v="Victoria"/>
    <x v="4"/>
    <n v="3018"/>
    <s v="Australia"/>
    <s v="Alistair Taylor"/>
    <x v="7"/>
    <s v="Selam Tesfaye"/>
    <n v="365"/>
  </r>
  <r>
    <d v="2025-06-27T00:00:00"/>
    <n v="2025"/>
    <s v="2024-2025"/>
    <x v="0"/>
    <s v="Frankston"/>
    <s v="Victoria"/>
    <x v="4"/>
    <n v="3199"/>
    <s v="Australia"/>
    <s v="Fatima Saleh"/>
    <x v="6"/>
    <s v="Lani To’o"/>
    <n v="753"/>
  </r>
  <r>
    <d v="2025-08-23T00:00:00"/>
    <n v="2026"/>
    <s v="2025-2026"/>
    <x v="0"/>
    <s v="Rydalmere"/>
    <s v="New South Wales"/>
    <x v="1"/>
    <n v="2116"/>
    <s v="Australia"/>
    <s v="Clementine Walsh"/>
    <x v="2"/>
    <s v="Zanele Mbeki"/>
    <n v="509"/>
  </r>
  <r>
    <d v="2025-01-30T00:00:00"/>
    <n v="2025"/>
    <s v="2024-2025"/>
    <x v="0"/>
    <s v="Mt Gambier"/>
    <s v="South Australia"/>
    <x v="6"/>
    <n v="5290"/>
    <s v="Australia"/>
    <s v="Marcus Zheng"/>
    <x v="1"/>
    <s v="Iluka Langton"/>
    <n v="389"/>
  </r>
  <r>
    <d v="2025-02-19T00:00:00"/>
    <n v="2025"/>
    <s v="2024-2025"/>
    <x v="1"/>
    <s v="Dural"/>
    <s v="New South Wales"/>
    <x v="1"/>
    <n v="2158"/>
    <s v="Australia"/>
    <s v="Clementine Walsh"/>
    <x v="7"/>
    <s v="Selam Tesfaye"/>
    <n v="245"/>
  </r>
  <r>
    <d v="2025-02-15T00:00:00"/>
    <n v="2025"/>
    <s v="2024-2025"/>
    <x v="0"/>
    <s v="Noosaville"/>
    <s v="Queensland"/>
    <x v="3"/>
    <n v="4566"/>
    <s v="Australia"/>
    <s v="Viliame Mata"/>
    <x v="1"/>
    <s v="Iluka Langton"/>
    <n v="610"/>
  </r>
  <r>
    <d v="2024-05-09T00:00:00"/>
    <n v="2024"/>
    <s v="2023-2024"/>
    <x v="0"/>
    <s v="Harrisdale"/>
    <s v="Western Australia"/>
    <x v="0"/>
    <n v="6112"/>
    <s v="Australia"/>
    <s v="Phoebe Murphy"/>
    <x v="7"/>
    <s v="Selam Tesfaye"/>
    <n v="735"/>
  </r>
  <r>
    <d v="2024-01-29T00:00:00"/>
    <n v="2024"/>
    <s v="2023-2024"/>
    <x v="0"/>
    <s v="Mindarie"/>
    <s v="Western Australia"/>
    <x v="0"/>
    <n v="6030"/>
    <s v="Australia"/>
    <s v="Dragan Novak"/>
    <x v="0"/>
    <s v="Caterina Russo"/>
    <n v="425"/>
  </r>
  <r>
    <d v="2025-09-05T00:00:00"/>
    <n v="2026"/>
    <s v="2025-2026"/>
    <x v="0"/>
    <s v="Chatswood"/>
    <s v="New South Wales"/>
    <x v="1"/>
    <n v="2067"/>
    <s v="Australia"/>
    <s v="Moana Tui"/>
    <x v="4"/>
    <s v="Amara Okafor"/>
    <n v="391"/>
  </r>
  <r>
    <d v="2024-06-06T00:00:00"/>
    <n v="2024"/>
    <s v="2023-2024"/>
    <x v="1"/>
    <s v="Wodonga"/>
    <s v="Victoria"/>
    <x v="4"/>
    <n v="3690"/>
    <s v="Australia"/>
    <s v="Emre Yilmaz"/>
    <x v="0"/>
    <s v="Caterina Russo"/>
    <n v="544"/>
  </r>
  <r>
    <d v="2025-03-16T00:00:00"/>
    <n v="2025"/>
    <s v="2024-2025"/>
    <x v="1"/>
    <s v="Bendigo"/>
    <s v="Victoria"/>
    <x v="4"/>
    <n v="3550"/>
    <s v="Australia"/>
    <s v="Lucas Le"/>
    <x v="6"/>
    <s v="Lani To’o"/>
    <n v="511"/>
  </r>
  <r>
    <d v="2024-10-22T00:00:00"/>
    <n v="2025"/>
    <s v="2024-2025"/>
    <x v="0"/>
    <s v="Nunawading"/>
    <s v="Victoria"/>
    <x v="4"/>
    <n v="3131"/>
    <s v="Australia"/>
    <s v="Fatima Saleh"/>
    <x v="9"/>
    <s v="Emmanuel Tutu"/>
    <n v="245"/>
  </r>
  <r>
    <d v="2024-10-29T00:00:00"/>
    <n v="2025"/>
    <s v="2024-2025"/>
    <x v="0"/>
    <s v="Maroochydore"/>
    <s v="Queensland"/>
    <x v="3"/>
    <n v="4558"/>
    <s v="Australia"/>
    <s v="Viliame Mata"/>
    <x v="6"/>
    <s v="Lani To’o"/>
    <n v="20"/>
  </r>
  <r>
    <d v="2024-11-20T00:00:00"/>
    <n v="2025"/>
    <s v="2024-2025"/>
    <x v="0"/>
    <s v="Epsom"/>
    <s v="Victoria"/>
    <x v="4"/>
    <n v="3551"/>
    <s v="Australia"/>
    <s v="Lucas Le"/>
    <x v="3"/>
    <s v="Ibrahim Khalil"/>
    <n v="431"/>
  </r>
  <r>
    <d v="2024-05-17T00:00:00"/>
    <n v="2024"/>
    <s v="2023-2024"/>
    <x v="0"/>
    <s v="Indooroopilly"/>
    <s v="Queensland"/>
    <x v="3"/>
    <n v="4068"/>
    <s v="Australia"/>
    <s v="Giannis Katsaros"/>
    <x v="1"/>
    <s v="Iluka Langton"/>
    <n v="319"/>
  </r>
  <r>
    <d v="2025-04-04T00:00:00"/>
    <n v="2025"/>
    <s v="2024-2025"/>
    <x v="0"/>
    <s v="Collingwood"/>
    <s v="Victoria"/>
    <x v="4"/>
    <n v="3066"/>
    <s v="Australia"/>
    <s v="Alistair Taylor"/>
    <x v="3"/>
    <s v="Ibrahim Khalil"/>
    <n v="575"/>
  </r>
  <r>
    <d v="2025-12-22T00:00:00"/>
    <n v="2026"/>
    <s v="2025-2026"/>
    <x v="1"/>
    <s v="Gladstone"/>
    <s v="Queensland"/>
    <x v="3"/>
    <n v="4680"/>
    <s v="Australia"/>
    <s v="Harrison Quinn"/>
    <x v="2"/>
    <s v="Zanele Mbeki"/>
    <n v="420"/>
  </r>
  <r>
    <d v="2025-07-20T00:00:00"/>
    <n v="2026"/>
    <s v="2025-2026"/>
    <x v="0"/>
    <s v="Penrith"/>
    <s v="New South Wales"/>
    <x v="1"/>
    <n v="2750"/>
    <s v="Australia"/>
    <s v="Jedda Kramer"/>
    <x v="7"/>
    <s v="Selam Tesfaye"/>
    <n v="547"/>
  </r>
  <r>
    <d v="2025-06-04T00:00:00"/>
    <n v="2025"/>
    <s v="2024-2025"/>
    <x v="0"/>
    <s v="Mascot"/>
    <s v="New South Wales"/>
    <x v="1"/>
    <n v="2020"/>
    <s v="Australia"/>
    <s v="Moana Tui"/>
    <x v="3"/>
    <s v="Ibrahim Khalil"/>
    <n v="704"/>
  </r>
  <r>
    <d v="2025-11-27T00:00:00"/>
    <n v="2026"/>
    <s v="2025-2026"/>
    <x v="0"/>
    <s v="Maroochydore"/>
    <s v="Queensland"/>
    <x v="3"/>
    <n v="4558"/>
    <s v="Australia"/>
    <s v="Viliame Mata"/>
    <x v="1"/>
    <s v="Iluka Langton"/>
    <n v="98"/>
  </r>
  <r>
    <d v="2025-04-07T00:00:00"/>
    <n v="2025"/>
    <s v="2024-2025"/>
    <x v="1"/>
    <s v="Gladstone"/>
    <s v="Queensland"/>
    <x v="3"/>
    <n v="4680"/>
    <s v="Australia"/>
    <s v="Harrison Quinn"/>
    <x v="7"/>
    <s v="Selam Tesfaye"/>
    <n v="781"/>
  </r>
  <r>
    <d v="2024-04-30T00:00:00"/>
    <n v="2024"/>
    <s v="2023-2024"/>
    <x v="0"/>
    <s v="Epsom"/>
    <s v="Victoria"/>
    <x v="4"/>
    <n v="3551"/>
    <s v="Australia"/>
    <s v="Lucas Le"/>
    <x v="4"/>
    <s v="Amara Okafor"/>
    <n v="398"/>
  </r>
  <r>
    <d v="2025-11-26T00:00:00"/>
    <n v="2026"/>
    <s v="2025-2026"/>
    <x v="0"/>
    <s v="Bathurst"/>
    <s v="New South Wales"/>
    <x v="1"/>
    <n v="2795"/>
    <s v="Australia"/>
    <s v="Jedda Kramer"/>
    <x v="2"/>
    <s v="Zanele Mbeki"/>
    <n v="276"/>
  </r>
  <r>
    <d v="2024-07-23T00:00:00"/>
    <n v="2025"/>
    <s v="2024-2025"/>
    <x v="1"/>
    <s v="Woodville"/>
    <s v="South Australia"/>
    <x v="6"/>
    <n v="5011"/>
    <s v="Australia"/>
    <s v="Mustafa Ali"/>
    <x v="5"/>
    <s v="Marco Lombardi"/>
    <n v="412"/>
  </r>
  <r>
    <d v="2024-07-05T00:00:00"/>
    <n v="2025"/>
    <s v="2024-2025"/>
    <x v="0"/>
    <s v="Dubbo"/>
    <s v="New South Wales"/>
    <x v="1"/>
    <n v="2830"/>
    <s v="Australia"/>
    <s v="Jedda Kramer"/>
    <x v="1"/>
    <s v="Iluka Langton"/>
    <n v="644"/>
  </r>
  <r>
    <d v="2024-06-10T00:00:00"/>
    <n v="2024"/>
    <s v="2023-2024"/>
    <x v="1"/>
    <s v="Yeppoon"/>
    <s v="Queensland"/>
    <x v="3"/>
    <n v="4703"/>
    <s v="Australia"/>
    <s v="Harrison Quinn"/>
    <x v="4"/>
    <s v="Amara Okafor"/>
    <n v="319"/>
  </r>
  <r>
    <d v="2024-01-15T00:00:00"/>
    <n v="2024"/>
    <s v="2023-2024"/>
    <x v="0"/>
    <s v="Burleigh Waters"/>
    <s v="Queensland"/>
    <x v="3"/>
    <n v="4220"/>
    <s v="Australia"/>
    <s v="Kavindi Perera"/>
    <x v="4"/>
    <s v="Amara Okafor"/>
    <n v="54"/>
  </r>
  <r>
    <d v="2025-07-28T00:00:00"/>
    <n v="2026"/>
    <s v="2025-2026"/>
    <x v="0"/>
    <s v="Claremont"/>
    <s v="Western Australia"/>
    <x v="0"/>
    <n v="6010"/>
    <s v="Australia"/>
    <s v="Dragan Novak"/>
    <x v="7"/>
    <s v="Selam Tesfaye"/>
    <n v="294"/>
  </r>
  <r>
    <d v="2024-04-27T00:00:00"/>
    <n v="2024"/>
    <s v="2023-2024"/>
    <x v="1"/>
    <s v="Hervey Bay"/>
    <s v="Queensland"/>
    <x v="3"/>
    <n v="4655"/>
    <s v="Australia"/>
    <s v="Harrison Quinn"/>
    <x v="7"/>
    <s v="Selam Tesfaye"/>
    <n v="725"/>
  </r>
  <r>
    <d v="2024-02-08T00:00:00"/>
    <n v="2024"/>
    <s v="2023-2024"/>
    <x v="0"/>
    <s v="Warrnambool"/>
    <s v="Victoria"/>
    <x v="4"/>
    <n v="3280"/>
    <s v="Australia"/>
    <s v="Lucas Le"/>
    <x v="5"/>
    <s v="Marco Lombardi"/>
    <n v="746"/>
  </r>
  <r>
    <d v="2024-07-12T00:00:00"/>
    <n v="2025"/>
    <s v="2024-2025"/>
    <x v="0"/>
    <s v="Wagga Wagga"/>
    <s v="New South Wales"/>
    <x v="1"/>
    <n v="2650"/>
    <s v="Australia"/>
    <s v="Jedda Kramer"/>
    <x v="9"/>
    <s v="Emmanuel Tutu"/>
    <n v="759"/>
  </r>
  <r>
    <d v="2024-08-22T00:00:00"/>
    <n v="2025"/>
    <s v="2024-2025"/>
    <x v="0"/>
    <s v="Claremont"/>
    <s v="Western Australia"/>
    <x v="0"/>
    <n v="6010"/>
    <s v="Australia"/>
    <s v="Dragan Novak"/>
    <x v="4"/>
    <s v="Amara Okafor"/>
    <n v="757"/>
  </r>
  <r>
    <d v="2024-11-19T00:00:00"/>
    <n v="2025"/>
    <s v="2024-2025"/>
    <x v="0"/>
    <s v="Indooroopilly"/>
    <s v="Queensland"/>
    <x v="3"/>
    <n v="4068"/>
    <s v="Australia"/>
    <s v="Giannis Katsaros"/>
    <x v="5"/>
    <s v="Marco Lombardi"/>
    <n v="327"/>
  </r>
  <r>
    <d v="2024-02-23T00:00:00"/>
    <n v="2024"/>
    <s v="2023-2024"/>
    <x v="0"/>
    <s v="Randwick"/>
    <s v="New South Wales"/>
    <x v="1"/>
    <n v="2031"/>
    <s v="Australia"/>
    <s v="Moana Tui"/>
    <x v="7"/>
    <s v="Selam Tesfaye"/>
    <n v="596"/>
  </r>
  <r>
    <d v="2024-01-24T00:00:00"/>
    <n v="2024"/>
    <s v="2023-2024"/>
    <x v="0"/>
    <s v="Lismore"/>
    <s v="New South Wales"/>
    <x v="1"/>
    <n v="2480"/>
    <s v="Australia"/>
    <s v="Waru Saunders"/>
    <x v="3"/>
    <s v="Ibrahim Khalil"/>
    <n v="403"/>
  </r>
  <r>
    <d v="2024-04-14T00:00:00"/>
    <n v="2024"/>
    <s v="2023-2024"/>
    <x v="0"/>
    <s v="Collingwood"/>
    <s v="Victoria"/>
    <x v="4"/>
    <n v="3066"/>
    <s v="Australia"/>
    <s v="Alistair Taylor"/>
    <x v="8"/>
    <s v="Anastasia Vlahos"/>
    <n v="558"/>
  </r>
  <r>
    <d v="2025-12-06T00:00:00"/>
    <n v="2026"/>
    <s v="2025-2026"/>
    <x v="0"/>
    <s v="Launceston"/>
    <s v="Tasmania"/>
    <x v="5"/>
    <n v="7250"/>
    <s v="Australia"/>
    <s v="Veer Malhotra"/>
    <x v="3"/>
    <s v="Ibrahim Khalil"/>
    <n v="454"/>
  </r>
  <r>
    <d v="2024-03-10T00:00:00"/>
    <n v="2024"/>
    <s v="2023-2024"/>
    <x v="0"/>
    <s v="Ipswich"/>
    <s v="Queensland"/>
    <x v="3"/>
    <n v="4305"/>
    <s v="Australia"/>
    <s v="Kavindi Perera"/>
    <x v="5"/>
    <s v="Marco Lombardi"/>
    <n v="558"/>
  </r>
  <r>
    <d v="2024-06-02T00:00:00"/>
    <n v="2024"/>
    <s v="2023-2024"/>
    <x v="1"/>
    <s v="Darwin"/>
    <s v="Northern Territory"/>
    <x v="7"/>
    <n v="800"/>
    <s v="Australia"/>
    <s v="Deepa Thapa"/>
    <x v="1"/>
    <s v="Iluka Langton"/>
    <n v="465"/>
  </r>
  <r>
    <d v="2025-08-13T00:00:00"/>
    <n v="2026"/>
    <s v="2025-2026"/>
    <x v="0"/>
    <s v="Lidcombe"/>
    <s v="New South Wales"/>
    <x v="1"/>
    <n v="2141"/>
    <s v="Australia"/>
    <s v="Clementine Walsh"/>
    <x v="2"/>
    <s v="Zanele Mbeki"/>
    <n v="247"/>
  </r>
  <r>
    <d v="2024-08-15T00:00:00"/>
    <n v="2025"/>
    <s v="2024-2025"/>
    <x v="0"/>
    <s v="Ringwood"/>
    <s v="Victoria"/>
    <x v="4"/>
    <n v="3134"/>
    <s v="Australia"/>
    <s v="Fatima Saleh"/>
    <x v="4"/>
    <s v="Amara Okafor"/>
    <n v="275"/>
  </r>
  <r>
    <d v="2024-12-16T00:00:00"/>
    <n v="2025"/>
    <s v="2024-2025"/>
    <x v="0"/>
    <s v="Harrisdale"/>
    <s v="Western Australia"/>
    <x v="0"/>
    <n v="6112"/>
    <s v="Australia"/>
    <s v="Phoebe Murphy"/>
    <x v="9"/>
    <s v="Emmanuel Tutu"/>
    <n v="345"/>
  </r>
  <r>
    <d v="2024-05-31T00:00:00"/>
    <n v="2024"/>
    <s v="2023-2024"/>
    <x v="0"/>
    <s v="Maddington"/>
    <s v="Western Australia"/>
    <x v="0"/>
    <n v="6109"/>
    <s v="Australia"/>
    <s v="Phoebe Murphy"/>
    <x v="1"/>
    <s v="Iluka Langton"/>
    <n v="313"/>
  </r>
  <r>
    <d v="2024-04-24T00:00:00"/>
    <n v="2024"/>
    <s v="2023-2024"/>
    <x v="0"/>
    <s v="Lidcombe"/>
    <s v="New South Wales"/>
    <x v="1"/>
    <n v="2141"/>
    <s v="Australia"/>
    <s v="Clementine Walsh"/>
    <x v="5"/>
    <s v="Marco Lombardi"/>
    <n v="436"/>
  </r>
  <r>
    <d v="2025-12-21T00:00:00"/>
    <n v="2026"/>
    <s v="2025-2026"/>
    <x v="0"/>
    <s v="Mascot"/>
    <s v="New South Wales"/>
    <x v="1"/>
    <n v="2020"/>
    <s v="Australia"/>
    <s v="Moana Tui"/>
    <x v="3"/>
    <s v="Ibrahim Khalil"/>
    <n v="431"/>
  </r>
  <r>
    <d v="2024-10-22T00:00:00"/>
    <n v="2025"/>
    <s v="2024-2025"/>
    <x v="0"/>
    <s v="Cairns"/>
    <s v="Queensland"/>
    <x v="3"/>
    <n v="4870"/>
    <s v="Australia"/>
    <s v="Tiffany Tan"/>
    <x v="1"/>
    <s v="Iluka Langton"/>
    <n v="118"/>
  </r>
  <r>
    <d v="2025-07-28T00:00:00"/>
    <n v="2026"/>
    <s v="2025-2026"/>
    <x v="0"/>
    <s v="Frankston"/>
    <s v="Victoria"/>
    <x v="4"/>
    <n v="3199"/>
    <s v="Australia"/>
    <s v="Fatima Saleh"/>
    <x v="1"/>
    <s v="Iluka Langton"/>
    <n v="419"/>
  </r>
  <r>
    <d v="2025-08-08T00:00:00"/>
    <n v="2026"/>
    <s v="2025-2026"/>
    <x v="0"/>
    <s v="Albany"/>
    <s v="Western Australia"/>
    <x v="0"/>
    <n v="6330"/>
    <s v="Australia"/>
    <s v="Phoebe Murphy"/>
    <x v="6"/>
    <s v="Lani To’o"/>
    <n v="398"/>
  </r>
  <r>
    <d v="2024-03-22T00:00:00"/>
    <n v="2024"/>
    <s v="2023-2024"/>
    <x v="0"/>
    <s v="Rydalmere"/>
    <s v="New South Wales"/>
    <x v="1"/>
    <n v="2116"/>
    <s v="Australia"/>
    <s v="Clementine Walsh"/>
    <x v="0"/>
    <s v="Caterina Russo"/>
    <n v="355"/>
  </r>
  <r>
    <d v="2025-09-19T00:00:00"/>
    <n v="2026"/>
    <s v="2025-2026"/>
    <x v="1"/>
    <s v="Dural"/>
    <s v="New South Wales"/>
    <x v="1"/>
    <n v="2158"/>
    <s v="Australia"/>
    <s v="Clementine Walsh"/>
    <x v="0"/>
    <s v="Caterina Russo"/>
    <n v="407"/>
  </r>
  <r>
    <d v="2024-01-22T00:00:00"/>
    <n v="2024"/>
    <s v="2023-2024"/>
    <x v="0"/>
    <s v="Alexandria"/>
    <s v="New South Wales"/>
    <x v="1"/>
    <n v="2015"/>
    <s v="Australia"/>
    <s v="Moana Tui"/>
    <x v="0"/>
    <s v="Caterina Russo"/>
    <n v="638"/>
  </r>
  <r>
    <d v="2024-12-18T00:00:00"/>
    <n v="2025"/>
    <s v="2024-2025"/>
    <x v="1"/>
    <s v="Croydon"/>
    <s v="Victoria"/>
    <x v="4"/>
    <n v="3136"/>
    <s v="Australia"/>
    <s v="Fatima Saleh"/>
    <x v="1"/>
    <s v="Iluka Langton"/>
    <n v="792"/>
  </r>
  <r>
    <d v="2025-06-27T00:00:00"/>
    <n v="2025"/>
    <s v="2024-2025"/>
    <x v="0"/>
    <s v="Maroochydore"/>
    <s v="Queensland"/>
    <x v="3"/>
    <n v="4558"/>
    <s v="Australia"/>
    <s v="Viliame Mata"/>
    <x v="2"/>
    <s v="Zanele Mbeki"/>
    <n v="610"/>
  </r>
  <r>
    <d v="2024-11-21T00:00:00"/>
    <n v="2025"/>
    <s v="2024-2025"/>
    <x v="0"/>
    <s v="Rydalmere"/>
    <s v="New South Wales"/>
    <x v="1"/>
    <n v="2116"/>
    <s v="Australia"/>
    <s v="Clementine Walsh"/>
    <x v="3"/>
    <s v="Ibrahim Khalil"/>
    <n v="793"/>
  </r>
  <r>
    <d v="2025-06-15T00:00:00"/>
    <n v="2025"/>
    <s v="2024-2025"/>
    <x v="1"/>
    <s v="Bendigo"/>
    <s v="Victoria"/>
    <x v="4"/>
    <n v="3550"/>
    <s v="Australia"/>
    <s v="Lucas Le"/>
    <x v="3"/>
    <s v="Ibrahim Khalil"/>
    <n v="213"/>
  </r>
  <r>
    <d v="2025-07-25T00:00:00"/>
    <n v="2026"/>
    <s v="2025-2026"/>
    <x v="1"/>
    <s v="Gladstone"/>
    <s v="Queensland"/>
    <x v="3"/>
    <n v="4680"/>
    <s v="Australia"/>
    <s v="Harrison Quinn"/>
    <x v="4"/>
    <s v="Amara Okafor"/>
    <n v="50"/>
  </r>
  <r>
    <d v="2025-01-09T00:00:00"/>
    <n v="2025"/>
    <s v="2024-2025"/>
    <x v="0"/>
    <s v="Fyshwick"/>
    <s v="Australian Capital Territory"/>
    <x v="2"/>
    <n v="2609"/>
    <s v="Australia"/>
    <s v="Anika Villanueva"/>
    <x v="7"/>
    <s v="Selam Tesfaye"/>
    <n v="798"/>
  </r>
  <r>
    <d v="2024-02-20T00:00:00"/>
    <n v="2024"/>
    <s v="2023-2024"/>
    <x v="0"/>
    <s v="Mt Gambier"/>
    <s v="South Australia"/>
    <x v="6"/>
    <n v="5290"/>
    <s v="Australia"/>
    <s v="Marcus Zheng"/>
    <x v="1"/>
    <s v="Iluka Langton"/>
    <n v="619"/>
  </r>
  <r>
    <d v="2024-02-02T00:00:00"/>
    <n v="2024"/>
    <s v="2023-2024"/>
    <x v="0"/>
    <s v="Indooroopilly"/>
    <s v="Queensland"/>
    <x v="3"/>
    <n v="4068"/>
    <s v="Australia"/>
    <s v="Giannis Katsaros"/>
    <x v="2"/>
    <s v="Zanele Mbeki"/>
    <n v="519"/>
  </r>
  <r>
    <d v="2024-05-30T00:00:00"/>
    <n v="2024"/>
    <s v="2023-2024"/>
    <x v="0"/>
    <s v="Launceston"/>
    <s v="Tasmania"/>
    <x v="5"/>
    <n v="7250"/>
    <s v="Australia"/>
    <s v="Veer Malhotra"/>
    <x v="6"/>
    <s v="Lani To’o"/>
    <n v="653"/>
  </r>
  <r>
    <d v="2025-08-10T00:00:00"/>
    <n v="2026"/>
    <s v="2025-2026"/>
    <x v="0"/>
    <s v="Mascot"/>
    <s v="New South Wales"/>
    <x v="1"/>
    <n v="2020"/>
    <s v="Australia"/>
    <s v="Moana Tui"/>
    <x v="5"/>
    <s v="Marco Lombardi"/>
    <n v="725"/>
  </r>
  <r>
    <d v="2024-08-16T00:00:00"/>
    <n v="2025"/>
    <s v="2024-2025"/>
    <x v="1"/>
    <s v="Glenorchy"/>
    <s v="Tasmania"/>
    <x v="5"/>
    <n v="7010"/>
    <s v="Australia"/>
    <s v="Veer Malhotra"/>
    <x v="7"/>
    <s v="Selam Tesfaye"/>
    <n v="168"/>
  </r>
  <r>
    <d v="2024-11-07T00:00:00"/>
    <n v="2025"/>
    <s v="2024-2025"/>
    <x v="0"/>
    <s v="Burnie"/>
    <s v="Tasmania"/>
    <x v="5"/>
    <n v="7320"/>
    <s v="Australia"/>
    <s v="Veer Malhotra"/>
    <x v="4"/>
    <s v="Amara Okafor"/>
    <n v="778"/>
  </r>
  <r>
    <d v="2025-01-10T00:00:00"/>
    <n v="2025"/>
    <s v="2024-2025"/>
    <x v="0"/>
    <s v="Mt Gambier"/>
    <s v="South Australia"/>
    <x v="6"/>
    <n v="5290"/>
    <s v="Australia"/>
    <s v="Marcus Zheng"/>
    <x v="0"/>
    <s v="Caterina Russo"/>
    <n v="460"/>
  </r>
  <r>
    <d v="2025-02-20T00:00:00"/>
    <n v="2025"/>
    <s v="2024-2025"/>
    <x v="0"/>
    <s v="Caloundra"/>
    <s v="Queensland"/>
    <x v="3"/>
    <n v="4551"/>
    <s v="Australia"/>
    <s v="Viliame Mata"/>
    <x v="5"/>
    <s v="Marco Lombardi"/>
    <n v="658"/>
  </r>
  <r>
    <d v="2024-09-27T00:00:00"/>
    <n v="2025"/>
    <s v="2024-2025"/>
    <x v="0"/>
    <s v="Launceston"/>
    <s v="Tasmania"/>
    <x v="5"/>
    <n v="7250"/>
    <s v="Australia"/>
    <s v="Veer Malhotra"/>
    <x v="4"/>
    <s v="Amara Okafor"/>
    <n v="602"/>
  </r>
  <r>
    <d v="2024-04-13T00:00:00"/>
    <n v="2024"/>
    <s v="2023-2024"/>
    <x v="0"/>
    <s v="Ballina"/>
    <s v="New South Wales"/>
    <x v="1"/>
    <n v="2478"/>
    <s v="Australia"/>
    <s v="Waru Saunders"/>
    <x v="3"/>
    <s v="Ibrahim Khalil"/>
    <n v="509"/>
  </r>
  <r>
    <d v="2024-06-14T00:00:00"/>
    <n v="2024"/>
    <s v="2023-2024"/>
    <x v="0"/>
    <s v="Epping"/>
    <s v="Victoria"/>
    <x v="4"/>
    <n v="3076"/>
    <s v="Australia"/>
    <s v="Alistair Taylor"/>
    <x v="2"/>
    <s v="Zanele Mbeki"/>
    <n v="754"/>
  </r>
  <r>
    <d v="2025-09-14T00:00:00"/>
    <n v="2026"/>
    <s v="2025-2026"/>
    <x v="0"/>
    <s v="Southport"/>
    <s v="Queensland"/>
    <x v="3"/>
    <n v="4215"/>
    <s v="Australia"/>
    <s v="Kavindi Perera"/>
    <x v="3"/>
    <s v="Ibrahim Khalil"/>
    <n v="542"/>
  </r>
  <r>
    <d v="2025-04-14T00:00:00"/>
    <n v="2025"/>
    <s v="2024-2025"/>
    <x v="0"/>
    <s v="Launceston"/>
    <s v="Tasmania"/>
    <x v="5"/>
    <n v="7250"/>
    <s v="Australia"/>
    <s v="Veer Malhotra"/>
    <x v="9"/>
    <s v="Emmanuel Tutu"/>
    <n v="571"/>
  </r>
  <r>
    <d v="2025-11-17T00:00:00"/>
    <n v="2026"/>
    <s v="2025-2026"/>
    <x v="1"/>
    <s v="Croydon"/>
    <s v="Victoria"/>
    <x v="4"/>
    <n v="3136"/>
    <s v="Australia"/>
    <s v="Fatima Saleh"/>
    <x v="3"/>
    <s v="Ibrahim Khalil"/>
    <n v="223"/>
  </r>
  <r>
    <d v="2025-10-23T00:00:00"/>
    <n v="2026"/>
    <s v="2025-2026"/>
    <x v="0"/>
    <s v="Noosaville"/>
    <s v="Queensland"/>
    <x v="3"/>
    <n v="4566"/>
    <s v="Australia"/>
    <s v="Viliame Mata"/>
    <x v="4"/>
    <s v="Amara Okafor"/>
    <n v="788"/>
  </r>
  <r>
    <d v="2024-07-27T00:00:00"/>
    <n v="2025"/>
    <s v="2024-2025"/>
    <x v="1"/>
    <s v="Hastings"/>
    <s v="Victoria"/>
    <x v="4"/>
    <n v="3915"/>
    <s v="Australia"/>
    <s v="Emre Yilmaz"/>
    <x v="4"/>
    <s v="Amara Okafor"/>
    <n v="144"/>
  </r>
  <r>
    <d v="2024-10-27T00:00:00"/>
    <n v="2025"/>
    <s v="2024-2025"/>
    <x v="0"/>
    <s v="Ipswich"/>
    <s v="Queensland"/>
    <x v="3"/>
    <n v="4305"/>
    <s v="Australia"/>
    <s v="Kavindi Perera"/>
    <x v="9"/>
    <s v="Emmanuel Tutu"/>
    <n v="188"/>
  </r>
  <r>
    <d v="2025-07-29T00:00:00"/>
    <n v="2026"/>
    <s v="2025-2026"/>
    <x v="0"/>
    <s v="Castle Hill"/>
    <s v="New South Wales"/>
    <x v="1"/>
    <n v="2154"/>
    <s v="Australia"/>
    <s v="Clementine Walsh"/>
    <x v="3"/>
    <s v="Ibrahim Khalil"/>
    <n v="46"/>
  </r>
  <r>
    <d v="2025-06-29T00:00:00"/>
    <n v="2025"/>
    <s v="2024-2025"/>
    <x v="0"/>
    <s v="Sunbury"/>
    <s v="Victoria"/>
    <x v="4"/>
    <n v="3429"/>
    <s v="Australia"/>
    <s v="Lucas Le"/>
    <x v="2"/>
    <s v="Zanele Mbeki"/>
    <n v="378"/>
  </r>
  <r>
    <d v="2025-12-07T00:00:00"/>
    <n v="2026"/>
    <s v="2025-2026"/>
    <x v="1"/>
    <s v="Mildura"/>
    <s v="Victoria"/>
    <x v="4"/>
    <n v="3500"/>
    <s v="Australia"/>
    <s v="Lucas Le"/>
    <x v="7"/>
    <s v="Selam Tesfaye"/>
    <n v="674"/>
  </r>
  <r>
    <d v="2024-04-02T00:00:00"/>
    <n v="2024"/>
    <s v="2023-2024"/>
    <x v="0"/>
    <s v="Noarlunga"/>
    <s v="South Australia"/>
    <x v="6"/>
    <n v="5168"/>
    <s v="Australia"/>
    <s v="Mustafa Ali"/>
    <x v="0"/>
    <s v="Caterina Russo"/>
    <n v="38"/>
  </r>
  <r>
    <d v="2025-05-15T00:00:00"/>
    <n v="2025"/>
    <s v="2024-2025"/>
    <x v="0"/>
    <s v="Epping"/>
    <s v="Victoria"/>
    <x v="4"/>
    <n v="3076"/>
    <s v="Australia"/>
    <s v="Alistair Taylor"/>
    <x v="6"/>
    <s v="Lani To’o"/>
    <n v="419"/>
  </r>
  <r>
    <d v="2025-12-04T00:00:00"/>
    <n v="2026"/>
    <s v="2025-2026"/>
    <x v="1"/>
    <s v="Ashfield"/>
    <s v="New South Wales"/>
    <x v="1"/>
    <n v="2131"/>
    <s v="Australia"/>
    <s v="Clementine Walsh"/>
    <x v="9"/>
    <s v="Emmanuel Tutu"/>
    <n v="377"/>
  </r>
  <r>
    <d v="2025-09-02T00:00:00"/>
    <n v="2026"/>
    <s v="2025-2026"/>
    <x v="1"/>
    <s v="Bendigo"/>
    <s v="Victoria"/>
    <x v="4"/>
    <n v="3550"/>
    <s v="Australia"/>
    <s v="Lucas Le"/>
    <x v="5"/>
    <s v="Marco Lombardi"/>
    <n v="725"/>
  </r>
  <r>
    <d v="2024-01-08T00:00:00"/>
    <n v="2024"/>
    <s v="2023-2024"/>
    <x v="0"/>
    <s v="Noosaville"/>
    <s v="Queensland"/>
    <x v="3"/>
    <n v="4566"/>
    <s v="Australia"/>
    <s v="Viliame Mata"/>
    <x v="7"/>
    <s v="Selam Tesfaye"/>
    <n v="439"/>
  </r>
  <r>
    <d v="2024-03-25T00:00:00"/>
    <n v="2024"/>
    <s v="2023-2024"/>
    <x v="1"/>
    <s v="Lithgow"/>
    <s v="New South Wales"/>
    <x v="1"/>
    <n v="2790"/>
    <s v="Australia"/>
    <s v="Jedda Kramer"/>
    <x v="4"/>
    <s v="Amara Okafor"/>
    <n v="101"/>
  </r>
  <r>
    <d v="2025-09-20T00:00:00"/>
    <n v="2026"/>
    <s v="2025-2026"/>
    <x v="0"/>
    <s v="Dandenong"/>
    <s v="Victoria"/>
    <x v="4"/>
    <n v="3175"/>
    <s v="Australia"/>
    <s v="Fatima Saleh"/>
    <x v="6"/>
    <s v="Lani To’o"/>
    <n v="182"/>
  </r>
  <r>
    <d v="2024-06-02T00:00:00"/>
    <n v="2024"/>
    <s v="2023-2024"/>
    <x v="0"/>
    <s v="Alexandria"/>
    <s v="New South Wales"/>
    <x v="1"/>
    <n v="2015"/>
    <s v="Australia"/>
    <s v="Moana Tui"/>
    <x v="2"/>
    <s v="Zanele Mbeki"/>
    <n v="604"/>
  </r>
  <r>
    <d v="2024-04-23T00:00:00"/>
    <n v="2024"/>
    <s v="2023-2024"/>
    <x v="0"/>
    <s v="Noosaville"/>
    <s v="Queensland"/>
    <x v="3"/>
    <n v="4566"/>
    <s v="Australia"/>
    <s v="Viliame Mata"/>
    <x v="9"/>
    <s v="Emmanuel Tutu"/>
    <n v="22"/>
  </r>
  <r>
    <d v="2024-02-18T00:00:00"/>
    <n v="2024"/>
    <s v="2023-2024"/>
    <x v="0"/>
    <s v="Orange"/>
    <s v="New South Wales"/>
    <x v="1"/>
    <n v="2800"/>
    <s v="Australia"/>
    <s v="Jedda Kramer"/>
    <x v="0"/>
    <s v="Caterina Russo"/>
    <n v="396"/>
  </r>
  <r>
    <d v="2024-06-06T00:00:00"/>
    <n v="2024"/>
    <s v="2023-2024"/>
    <x v="0"/>
    <s v="Broome"/>
    <s v="Western Australia"/>
    <x v="0"/>
    <n v="6725"/>
    <s v="Australia"/>
    <s v="Isabella Ricci"/>
    <x v="4"/>
    <s v="Amara Okafor"/>
    <n v="774"/>
  </r>
  <r>
    <d v="2025-09-07T00:00:00"/>
    <n v="2026"/>
    <s v="2025-2026"/>
    <x v="0"/>
    <s v="Collingwood"/>
    <s v="Victoria"/>
    <x v="4"/>
    <n v="3066"/>
    <s v="Australia"/>
    <s v="Alistair Taylor"/>
    <x v="4"/>
    <s v="Amara Okafor"/>
    <n v="476"/>
  </r>
  <r>
    <d v="2025-01-14T00:00:00"/>
    <n v="2025"/>
    <s v="2024-2025"/>
    <x v="1"/>
    <s v="Gladstone"/>
    <s v="Queensland"/>
    <x v="3"/>
    <n v="4680"/>
    <s v="Australia"/>
    <s v="Harrison Quinn"/>
    <x v="4"/>
    <s v="Amara Okafor"/>
    <n v="361"/>
  </r>
  <r>
    <d v="2024-02-01T00:00:00"/>
    <n v="2024"/>
    <s v="2023-2024"/>
    <x v="1"/>
    <s v="Lithgow"/>
    <s v="New South Wales"/>
    <x v="1"/>
    <n v="2790"/>
    <s v="Australia"/>
    <s v="Jedda Kramer"/>
    <x v="9"/>
    <s v="Emmanuel Tutu"/>
    <n v="146"/>
  </r>
  <r>
    <d v="2024-05-22T00:00:00"/>
    <n v="2024"/>
    <s v="2023-2024"/>
    <x v="0"/>
    <s v="Orange"/>
    <s v="New South Wales"/>
    <x v="1"/>
    <n v="2800"/>
    <s v="Australia"/>
    <s v="Jedda Kramer"/>
    <x v="3"/>
    <s v="Ibrahim Khalil"/>
    <n v="443"/>
  </r>
  <r>
    <d v="2025-02-14T00:00:00"/>
    <n v="2025"/>
    <s v="2024-2025"/>
    <x v="0"/>
    <s v="Lidcombe"/>
    <s v="New South Wales"/>
    <x v="1"/>
    <n v="2141"/>
    <s v="Australia"/>
    <s v="Clementine Walsh"/>
    <x v="3"/>
    <s v="Ibrahim Khalil"/>
    <n v="116"/>
  </r>
  <r>
    <d v="2025-01-08T00:00:00"/>
    <n v="2025"/>
    <s v="2024-2025"/>
    <x v="0"/>
    <s v="Armidale"/>
    <s v="New South Wales"/>
    <x v="1"/>
    <n v="2350"/>
    <s v="Australia"/>
    <s v="Waru Saunders"/>
    <x v="1"/>
    <s v="Iluka Langton"/>
    <n v="201"/>
  </r>
  <r>
    <d v="2024-09-07T00:00:00"/>
    <n v="2025"/>
    <s v="2024-2025"/>
    <x v="0"/>
    <s v="Fyshwick"/>
    <s v="Australian Capital Territory"/>
    <x v="2"/>
    <n v="2609"/>
    <s v="Australia"/>
    <s v="Anika Villanueva"/>
    <x v="3"/>
    <s v="Ibrahim Khalil"/>
    <n v="672"/>
  </r>
  <r>
    <d v="2024-07-10T00:00:00"/>
    <n v="2025"/>
    <s v="2024-2025"/>
    <x v="0"/>
    <s v="Randwick"/>
    <s v="New South Wales"/>
    <x v="1"/>
    <n v="2031"/>
    <s v="Australia"/>
    <s v="Moana Tui"/>
    <x v="5"/>
    <s v="Marco Lombardi"/>
    <n v="271"/>
  </r>
  <r>
    <d v="2024-04-23T00:00:00"/>
    <n v="2024"/>
    <s v="2023-2024"/>
    <x v="1"/>
    <s v="Gladstone"/>
    <s v="Queensland"/>
    <x v="3"/>
    <n v="4680"/>
    <s v="Australia"/>
    <s v="Harrison Quinn"/>
    <x v="6"/>
    <s v="Lani To’o"/>
    <n v="683"/>
  </r>
  <r>
    <d v="2025-07-05T00:00:00"/>
    <n v="2026"/>
    <s v="2025-2026"/>
    <x v="0"/>
    <s v="Underwood"/>
    <s v="Queensland"/>
    <x v="3"/>
    <n v="4119"/>
    <s v="Australia"/>
    <s v="Giannis Katsaros"/>
    <x v="7"/>
    <s v="Selam Tesfaye"/>
    <n v="26"/>
  </r>
  <r>
    <d v="2025-10-25T00:00:00"/>
    <n v="2026"/>
    <s v="2025-2026"/>
    <x v="0"/>
    <s v="Nunawading"/>
    <s v="Victoria"/>
    <x v="4"/>
    <n v="3131"/>
    <s v="Australia"/>
    <s v="Fatima Saleh"/>
    <x v="1"/>
    <s v="Iluka Langton"/>
    <n v="507"/>
  </r>
  <r>
    <d v="2025-05-28T00:00:00"/>
    <n v="2025"/>
    <s v="2024-2025"/>
    <x v="0"/>
    <s v="Launceston"/>
    <s v="Tasmania"/>
    <x v="5"/>
    <n v="7250"/>
    <s v="Australia"/>
    <s v="Veer Malhotra"/>
    <x v="9"/>
    <s v="Emmanuel Tutu"/>
    <n v="77"/>
  </r>
  <r>
    <d v="2025-12-29T00:00:00"/>
    <n v="2026"/>
    <s v="2025-2026"/>
    <x v="1"/>
    <s v="Darwin"/>
    <s v="Northern Territory"/>
    <x v="7"/>
    <n v="800"/>
    <s v="Australia"/>
    <s v="Deepa Thapa"/>
    <x v="6"/>
    <s v="Lani To’o"/>
    <n v="355"/>
  </r>
  <r>
    <d v="2024-02-01T00:00:00"/>
    <n v="2024"/>
    <s v="2023-2024"/>
    <x v="1"/>
    <s v="Airlie Beach"/>
    <s v="Queensland"/>
    <x v="3"/>
    <n v="4802"/>
    <s v="Australia"/>
    <s v="Tiffany Tan"/>
    <x v="9"/>
    <s v="Emmanuel Tutu"/>
    <n v="301"/>
  </r>
  <r>
    <d v="2024-02-05T00:00:00"/>
    <n v="2024"/>
    <s v="2023-2024"/>
    <x v="0"/>
    <s v="Mornington"/>
    <s v="Victoria"/>
    <x v="4"/>
    <n v="3931"/>
    <s v="Australia"/>
    <s v="Emre Yilmaz"/>
    <x v="4"/>
    <s v="Amara Okafor"/>
    <n v="250"/>
  </r>
  <r>
    <d v="2025-10-25T00:00:00"/>
    <n v="2026"/>
    <s v="2025-2026"/>
    <x v="0"/>
    <s v="Prospect"/>
    <s v="South Australia"/>
    <x v="6"/>
    <n v="5082"/>
    <s v="Australia"/>
    <s v="Mustafa Ali"/>
    <x v="7"/>
    <s v="Selam Tesfaye"/>
    <n v="351"/>
  </r>
  <r>
    <d v="2024-05-26T00:00:00"/>
    <n v="2024"/>
    <s v="2023-2024"/>
    <x v="0"/>
    <s v="Hervey Bay"/>
    <s v="Queensland"/>
    <x v="3"/>
    <n v="4655"/>
    <s v="Australia"/>
    <s v="Harrison Quinn"/>
    <x v="2"/>
    <s v="Zanele Mbeki"/>
    <n v="508"/>
  </r>
  <r>
    <d v="2024-10-14T00:00:00"/>
    <n v="2025"/>
    <s v="2024-2025"/>
    <x v="0"/>
    <s v="Armidale"/>
    <s v="New South Wales"/>
    <x v="1"/>
    <n v="2350"/>
    <s v="Australia"/>
    <s v="Waru Saunders"/>
    <x v="1"/>
    <s v="Iluka Langton"/>
    <n v="438"/>
  </r>
  <r>
    <d v="2024-12-31T00:00:00"/>
    <n v="2025"/>
    <s v="2024-2025"/>
    <x v="0"/>
    <s v="Rosny Park"/>
    <s v="Tasmania"/>
    <x v="5"/>
    <n v="7018"/>
    <s v="Australia"/>
    <s v="Veer Malhotra"/>
    <x v="7"/>
    <s v="Selam Tesfaye"/>
    <n v="773"/>
  </r>
  <r>
    <d v="2024-04-20T00:00:00"/>
    <n v="2024"/>
    <s v="2023-2024"/>
    <x v="1"/>
    <s v="Dubbo"/>
    <s v="New South Wales"/>
    <x v="1"/>
    <n v="2830"/>
    <s v="Australia"/>
    <s v="Jedda Kramer"/>
    <x v="7"/>
    <s v="Selam Tesfaye"/>
    <n v="308"/>
  </r>
  <r>
    <d v="2024-11-21T00:00:00"/>
    <n v="2025"/>
    <s v="2024-2025"/>
    <x v="1"/>
    <s v="Nunawading"/>
    <s v="Victoria"/>
    <x v="4"/>
    <n v="3131"/>
    <s v="Australia"/>
    <s v="Fatima Saleh"/>
    <x v="9"/>
    <s v="Emmanuel Tutu"/>
    <n v="40"/>
  </r>
  <r>
    <d v="2024-10-20T00:00:00"/>
    <n v="2025"/>
    <s v="2024-2025"/>
    <x v="0"/>
    <s v="Penrith"/>
    <s v="New South Wales"/>
    <x v="1"/>
    <n v="2750"/>
    <s v="Australia"/>
    <s v="Jedda Kramer"/>
    <x v="0"/>
    <s v="Caterina Russo"/>
    <n v="589"/>
  </r>
  <r>
    <d v="2025-12-19T00:00:00"/>
    <n v="2026"/>
    <s v="2025-2026"/>
    <x v="1"/>
    <s v="Bendigo"/>
    <s v="Victoria"/>
    <x v="4"/>
    <n v="3550"/>
    <s v="Australia"/>
    <s v="Lucas Le"/>
    <x v="0"/>
    <s v="Caterina Russo"/>
    <n v="697"/>
  </r>
  <r>
    <d v="2025-02-27T00:00:00"/>
    <n v="2025"/>
    <s v="2024-2025"/>
    <x v="0"/>
    <s v="Indooroopilly"/>
    <s v="Queensland"/>
    <x v="3"/>
    <n v="4068"/>
    <s v="Australia"/>
    <s v="Giannis Katsaros"/>
    <x v="3"/>
    <s v="Ibrahim Khalil"/>
    <n v="182"/>
  </r>
  <r>
    <d v="2025-03-14T00:00:00"/>
    <n v="2025"/>
    <s v="2024-2025"/>
    <x v="0"/>
    <s v="Burleigh Waters"/>
    <s v="Queensland"/>
    <x v="3"/>
    <n v="4220"/>
    <s v="Australia"/>
    <s v="Kavindi Perera"/>
    <x v="4"/>
    <s v="Amara Okafor"/>
    <n v="678"/>
  </r>
  <r>
    <d v="2024-03-30T00:00:00"/>
    <n v="2024"/>
    <s v="2023-2024"/>
    <x v="0"/>
    <s v="Wagga Wagga"/>
    <s v="New South Wales"/>
    <x v="1"/>
    <n v="2650"/>
    <s v="Australia"/>
    <s v="Jedda Kramer"/>
    <x v="5"/>
    <s v="Marco Lombardi"/>
    <n v="122"/>
  </r>
  <r>
    <d v="2024-04-08T00:00:00"/>
    <n v="2024"/>
    <s v="2023-2024"/>
    <x v="0"/>
    <s v="Ringwood"/>
    <s v="Victoria"/>
    <x v="4"/>
    <n v="3134"/>
    <s v="Australia"/>
    <s v="Fatima Saleh"/>
    <x v="3"/>
    <s v="Ibrahim Khalil"/>
    <n v="356"/>
  </r>
  <r>
    <d v="2024-07-25T00:00:00"/>
    <n v="2025"/>
    <s v="2024-2025"/>
    <x v="0"/>
    <s v="Rydalmere"/>
    <s v="New South Wales"/>
    <x v="1"/>
    <n v="2116"/>
    <s v="Australia"/>
    <s v="Clementine Walsh"/>
    <x v="2"/>
    <s v="Zanele Mbeki"/>
    <n v="312"/>
  </r>
  <r>
    <d v="2024-06-28T00:00:00"/>
    <n v="2024"/>
    <s v="2023-2024"/>
    <x v="0"/>
    <s v="Ballarat"/>
    <s v="Victoria"/>
    <x v="4"/>
    <n v="3353"/>
    <s v="Australia"/>
    <s v="Lucas Le"/>
    <x v="3"/>
    <s v="Ibrahim Khalil"/>
    <n v="567"/>
  </r>
  <r>
    <d v="2025-03-28T00:00:00"/>
    <n v="2025"/>
    <s v="2024-2025"/>
    <x v="0"/>
    <s v="Randwick"/>
    <s v="New South Wales"/>
    <x v="1"/>
    <n v="2031"/>
    <s v="Australia"/>
    <s v="Moana Tui"/>
    <x v="3"/>
    <s v="Ibrahim Khalil"/>
    <n v="401"/>
  </r>
  <r>
    <d v="2025-06-12T00:00:00"/>
    <n v="2025"/>
    <s v="2024-2025"/>
    <x v="0"/>
    <s v="Underwood"/>
    <s v="Queensland"/>
    <x v="3"/>
    <n v="4119"/>
    <s v="Australia"/>
    <s v="Giannis Katsaros"/>
    <x v="3"/>
    <s v="Ibrahim Khalil"/>
    <n v="381"/>
  </r>
  <r>
    <d v="2025-01-24T00:00:00"/>
    <n v="2025"/>
    <s v="2024-2025"/>
    <x v="1"/>
    <s v="Ulladulla"/>
    <s v="New South Wales"/>
    <x v="1"/>
    <n v="2539"/>
    <s v="Australia"/>
    <s v="Anika Villanueva"/>
    <x v="0"/>
    <s v="Caterina Russo"/>
    <n v="341"/>
  </r>
  <r>
    <d v="2025-09-12T00:00:00"/>
    <n v="2026"/>
    <s v="2025-2026"/>
    <x v="0"/>
    <s v="Ipswich"/>
    <s v="Queensland"/>
    <x v="3"/>
    <n v="4305"/>
    <s v="Australia"/>
    <s v="Kavindi Perera"/>
    <x v="4"/>
    <s v="Amara Okafor"/>
    <n v="800"/>
  </r>
  <r>
    <d v="2025-08-26T00:00:00"/>
    <n v="2026"/>
    <s v="2025-2026"/>
    <x v="0"/>
    <s v="Chadstone"/>
    <s v="Victoria"/>
    <x v="4"/>
    <n v="3148"/>
    <s v="Australia"/>
    <s v="Fatima Saleh"/>
    <x v="5"/>
    <s v="Marco Lombardi"/>
    <n v="159"/>
  </r>
  <r>
    <d v="2024-04-29T00:00:00"/>
    <n v="2024"/>
    <s v="2023-2024"/>
    <x v="0"/>
    <s v="Scoresby"/>
    <s v="Victoria"/>
    <x v="4"/>
    <n v="3179"/>
    <s v="Australia"/>
    <s v="Fatima Saleh"/>
    <x v="9"/>
    <s v="Emmanuel Tutu"/>
    <n v="45"/>
  </r>
  <r>
    <d v="2025-05-14T00:00:00"/>
    <n v="2025"/>
    <s v="2024-2025"/>
    <x v="0"/>
    <s v="Stafford"/>
    <s v="Queensland"/>
    <x v="3"/>
    <n v="4053"/>
    <s v="Australia"/>
    <s v="Giannis Katsaros"/>
    <x v="0"/>
    <s v="Caterina Russo"/>
    <n v="749"/>
  </r>
  <r>
    <d v="2025-08-21T00:00:00"/>
    <n v="2026"/>
    <s v="2025-2026"/>
    <x v="0"/>
    <s v="Narrabeen"/>
    <s v="New South Wales"/>
    <x v="1"/>
    <n v="2101"/>
    <s v="Australia"/>
    <s v="Clementine Walsh"/>
    <x v="3"/>
    <s v="Ibrahim Khalil"/>
    <n v="348"/>
  </r>
  <r>
    <d v="2025-08-12T00:00:00"/>
    <n v="2026"/>
    <s v="2025-2026"/>
    <x v="1"/>
    <s v="Epping"/>
    <s v="Victoria"/>
    <x v="4"/>
    <n v="3076"/>
    <s v="Australia"/>
    <s v="Alistair Taylor"/>
    <x v="7"/>
    <s v="Selam Tesfaye"/>
    <n v="618"/>
  </r>
  <r>
    <d v="2025-02-15T00:00:00"/>
    <n v="2025"/>
    <s v="2024-2025"/>
    <x v="0"/>
    <s v="Collingwood"/>
    <s v="Victoria"/>
    <x v="4"/>
    <n v="3066"/>
    <s v="Australia"/>
    <s v="Alistair Taylor"/>
    <x v="1"/>
    <s v="Iluka Langton"/>
    <n v="775"/>
  </r>
  <r>
    <d v="2024-01-09T00:00:00"/>
    <n v="2024"/>
    <s v="2023-2024"/>
    <x v="0"/>
    <s v="Fyshwick"/>
    <s v="Australian Capital Territory"/>
    <x v="2"/>
    <n v="2609"/>
    <s v="Australia"/>
    <s v="Anika Villanueva"/>
    <x v="1"/>
    <s v="Iluka Langton"/>
    <n v="357"/>
  </r>
  <r>
    <d v="2024-01-29T00:00:00"/>
    <n v="2024"/>
    <s v="2023-2024"/>
    <x v="0"/>
    <s v="Rydalmere"/>
    <s v="New South Wales"/>
    <x v="1"/>
    <n v="2116"/>
    <s v="Australia"/>
    <s v="Clementine Walsh"/>
    <x v="2"/>
    <s v="Zanele Mbeki"/>
    <n v="792"/>
  </r>
  <r>
    <d v="2024-11-03T00:00:00"/>
    <n v="2025"/>
    <s v="2024-2025"/>
    <x v="0"/>
    <s v="Dubbo"/>
    <s v="New South Wales"/>
    <x v="1"/>
    <n v="2830"/>
    <s v="Australia"/>
    <s v="Jedda Kramer"/>
    <x v="2"/>
    <s v="Zanele Mbeki"/>
    <n v="225"/>
  </r>
  <r>
    <d v="2024-09-15T00:00:00"/>
    <n v="2025"/>
    <s v="2024-2025"/>
    <x v="0"/>
    <s v="Epsom"/>
    <s v="Victoria"/>
    <x v="4"/>
    <n v="3551"/>
    <s v="Australia"/>
    <s v="Lucas Le"/>
    <x v="7"/>
    <s v="Selam Tesfaye"/>
    <n v="409"/>
  </r>
  <r>
    <d v="2024-05-20T00:00:00"/>
    <n v="2024"/>
    <s v="2023-2024"/>
    <x v="0"/>
    <s v="Noosaville"/>
    <s v="Queensland"/>
    <x v="3"/>
    <n v="4566"/>
    <s v="Australia"/>
    <s v="Viliame Mata"/>
    <x v="9"/>
    <s v="Emmanuel Tutu"/>
    <n v="474"/>
  </r>
  <r>
    <d v="2024-09-15T00:00:00"/>
    <n v="2025"/>
    <s v="2024-2025"/>
    <x v="0"/>
    <s v="Collingwood"/>
    <s v="Victoria"/>
    <x v="4"/>
    <n v="3066"/>
    <s v="Australia"/>
    <s v="Alistair Taylor"/>
    <x v="9"/>
    <s v="Emmanuel Tutu"/>
    <n v="585"/>
  </r>
  <r>
    <d v="2025-07-09T00:00:00"/>
    <n v="2026"/>
    <s v="2025-2026"/>
    <x v="1"/>
    <s v="Dural"/>
    <s v="New South Wales"/>
    <x v="1"/>
    <n v="2158"/>
    <s v="Australia"/>
    <s v="Clementine Walsh"/>
    <x v="2"/>
    <s v="Zanele Mbeki"/>
    <n v="414"/>
  </r>
  <r>
    <d v="2024-03-20T00:00:00"/>
    <n v="2024"/>
    <s v="2023-2024"/>
    <x v="0"/>
    <s v="Dubbo"/>
    <s v="New South Wales"/>
    <x v="1"/>
    <n v="2830"/>
    <s v="Australia"/>
    <s v="Jedda Kramer"/>
    <x v="1"/>
    <s v="Iluka Langton"/>
    <n v="311"/>
  </r>
  <r>
    <d v="2024-03-20T00:00:00"/>
    <n v="2024"/>
    <s v="2023-2024"/>
    <x v="0"/>
    <s v="Frankston"/>
    <s v="Victoria"/>
    <x v="4"/>
    <n v="3199"/>
    <s v="Australia"/>
    <s v="Fatima Saleh"/>
    <x v="9"/>
    <s v="Emmanuel Tutu"/>
    <n v="505"/>
  </r>
  <r>
    <d v="2024-07-19T00:00:00"/>
    <n v="2025"/>
    <s v="2024-2025"/>
    <x v="0"/>
    <s v="Chatswood"/>
    <s v="New South Wales"/>
    <x v="1"/>
    <n v="2067"/>
    <s v="Australia"/>
    <s v="Moana Tui"/>
    <x v="6"/>
    <s v="Lani To’o"/>
    <n v="318"/>
  </r>
  <r>
    <d v="2025-06-27T00:00:00"/>
    <n v="2025"/>
    <s v="2024-2025"/>
    <x v="1"/>
    <s v="Ulladulla"/>
    <s v="New South Wales"/>
    <x v="1"/>
    <n v="2539"/>
    <s v="Australia"/>
    <s v="Anika Villanueva"/>
    <x v="7"/>
    <s v="Selam Tesfaye"/>
    <n v="755"/>
  </r>
  <r>
    <d v="2025-05-01T00:00:00"/>
    <n v="2025"/>
    <s v="2024-2025"/>
    <x v="0"/>
    <s v="Horsham"/>
    <s v="Victoria"/>
    <x v="4"/>
    <n v="3400"/>
    <s v="Australia"/>
    <s v="Lucas Le"/>
    <x v="0"/>
    <s v="Caterina Russo"/>
    <n v="258"/>
  </r>
  <r>
    <d v="2025-03-25T00:00:00"/>
    <n v="2025"/>
    <s v="2024-2025"/>
    <x v="0"/>
    <s v="Alexandria"/>
    <s v="New South Wales"/>
    <x v="1"/>
    <n v="2015"/>
    <s v="Australia"/>
    <s v="Moana Tui"/>
    <x v="2"/>
    <s v="Zanele Mbeki"/>
    <n v="740"/>
  </r>
  <r>
    <d v="2024-07-09T00:00:00"/>
    <n v="2025"/>
    <s v="2024-2025"/>
    <x v="0"/>
    <s v="Cairns"/>
    <s v="Queensland"/>
    <x v="3"/>
    <n v="4870"/>
    <s v="Australia"/>
    <s v="Tiffany Tan"/>
    <x v="7"/>
    <s v="Selam Tesfaye"/>
    <n v="632"/>
  </r>
  <r>
    <d v="2024-07-19T00:00:00"/>
    <n v="2025"/>
    <s v="2024-2025"/>
    <x v="0"/>
    <s v="Dandenong"/>
    <s v="Victoria"/>
    <x v="4"/>
    <n v="3175"/>
    <s v="Australia"/>
    <s v="Fatima Saleh"/>
    <x v="2"/>
    <s v="Zanele Mbeki"/>
    <n v="126"/>
  </r>
  <r>
    <d v="2024-03-06T00:00:00"/>
    <n v="2024"/>
    <s v="2023-2024"/>
    <x v="0"/>
    <s v="Dubbo"/>
    <s v="New South Wales"/>
    <x v="1"/>
    <n v="2830"/>
    <s v="Australia"/>
    <s v="Jedda Kramer"/>
    <x v="9"/>
    <s v="Emmanuel Tutu"/>
    <n v="241"/>
  </r>
  <r>
    <d v="2025-08-16T00:00:00"/>
    <n v="2026"/>
    <s v="2025-2026"/>
    <x v="1"/>
    <s v="Hastings"/>
    <s v="Victoria"/>
    <x v="4"/>
    <n v="3915"/>
    <s v="Australia"/>
    <s v="Emre Yilmaz"/>
    <x v="0"/>
    <s v="Caterina Russo"/>
    <n v="531"/>
  </r>
  <r>
    <d v="2024-08-05T00:00:00"/>
    <n v="2025"/>
    <s v="2024-2025"/>
    <x v="0"/>
    <s v="Alexandria"/>
    <s v="New South Wales"/>
    <x v="1"/>
    <n v="2015"/>
    <s v="Australia"/>
    <s v="Moana Tui"/>
    <x v="1"/>
    <s v="Iluka Langton"/>
    <n v="661"/>
  </r>
  <r>
    <d v="2024-06-01T00:00:00"/>
    <n v="2024"/>
    <s v="2023-2024"/>
    <x v="0"/>
    <s v="Atherton"/>
    <s v="Queensland"/>
    <x v="3"/>
    <n v="4883"/>
    <s v="Australia"/>
    <s v="Tiffany Tan"/>
    <x v="4"/>
    <s v="Amara Okafor"/>
    <n v="426"/>
  </r>
  <r>
    <d v="2025-08-15T00:00:00"/>
    <n v="2026"/>
    <s v="2025-2026"/>
    <x v="0"/>
    <s v="Penrith"/>
    <s v="New South Wales"/>
    <x v="1"/>
    <n v="2750"/>
    <s v="Australia"/>
    <s v="Jedda Kramer"/>
    <x v="4"/>
    <s v="Amara Okafor"/>
    <n v="115"/>
  </r>
  <r>
    <d v="2024-04-22T00:00:00"/>
    <n v="2024"/>
    <s v="2023-2024"/>
    <x v="0"/>
    <s v="Cranbourne"/>
    <s v="Victoria"/>
    <x v="4"/>
    <n v="3977"/>
    <s v="Australia"/>
    <s v="Emre Yilmaz"/>
    <x v="9"/>
    <s v="Emmanuel Tutu"/>
    <n v="711"/>
  </r>
  <r>
    <d v="2024-06-24T00:00:00"/>
    <n v="2024"/>
    <s v="2023-2024"/>
    <x v="0"/>
    <s v="Seaford"/>
    <s v="South Australia"/>
    <x v="6"/>
    <n v="5169"/>
    <s v="Australia"/>
    <s v="Mustafa Ali"/>
    <x v="5"/>
    <s v="Marco Lombardi"/>
    <n v="296"/>
  </r>
  <r>
    <d v="2025-11-11T00:00:00"/>
    <n v="2026"/>
    <s v="2025-2026"/>
    <x v="0"/>
    <s v="Stafford"/>
    <s v="Queensland"/>
    <x v="3"/>
    <n v="4053"/>
    <s v="Australia"/>
    <s v="Giannis Katsaros"/>
    <x v="4"/>
    <s v="Amara Okafor"/>
    <n v="185"/>
  </r>
  <r>
    <d v="2024-02-15T00:00:00"/>
    <n v="2024"/>
    <s v="2023-2024"/>
    <x v="1"/>
    <s v="Darwin"/>
    <s v="Northern Territory"/>
    <x v="7"/>
    <n v="800"/>
    <s v="Australia"/>
    <s v="Deepa Thapa"/>
    <x v="3"/>
    <s v="Ibrahim Khalil"/>
    <n v="476"/>
  </r>
  <r>
    <d v="2025-06-05T00:00:00"/>
    <n v="2025"/>
    <s v="2024-2025"/>
    <x v="1"/>
    <s v="Hastings"/>
    <s v="Victoria"/>
    <x v="4"/>
    <n v="3915"/>
    <s v="Australia"/>
    <s v="Emre Yilmaz"/>
    <x v="9"/>
    <s v="Emmanuel Tutu"/>
    <n v="315"/>
  </r>
  <r>
    <d v="2024-01-26T00:00:00"/>
    <n v="2024"/>
    <s v="2023-2024"/>
    <x v="1"/>
    <s v="Geraldton"/>
    <s v="Western Australia"/>
    <x v="0"/>
    <n v="6530"/>
    <s v="Australia"/>
    <s v="Isabella Ricci"/>
    <x v="4"/>
    <s v="Amara Okafor"/>
    <n v="112"/>
  </r>
  <r>
    <d v="2024-12-12T00:00:00"/>
    <n v="2025"/>
    <s v="2024-2025"/>
    <x v="1"/>
    <s v="Castle Hill"/>
    <s v="New South Wales"/>
    <x v="1"/>
    <n v="2154"/>
    <s v="Australia"/>
    <s v="Clementine Walsh"/>
    <x v="1"/>
    <s v="Iluka Langton"/>
    <n v="686"/>
  </r>
  <r>
    <d v="2025-03-23T00:00:00"/>
    <n v="2025"/>
    <s v="2024-2025"/>
    <x v="1"/>
    <s v="Darwin"/>
    <s v="Northern Territory"/>
    <x v="7"/>
    <n v="800"/>
    <s v="Australia"/>
    <s v="Deepa Thapa"/>
    <x v="7"/>
    <s v="Selam Tesfaye"/>
    <n v="671"/>
  </r>
  <r>
    <d v="2025-10-28T00:00:00"/>
    <n v="2026"/>
    <s v="2025-2026"/>
    <x v="1"/>
    <s v="Mackay"/>
    <s v="Queensland"/>
    <x v="3"/>
    <n v="4740"/>
    <s v="Australia"/>
    <s v="Harrison Quinn"/>
    <x v="0"/>
    <s v="Caterina Russo"/>
    <n v="395"/>
  </r>
  <r>
    <d v="2025-11-15T00:00:00"/>
    <n v="2026"/>
    <s v="2025-2026"/>
    <x v="1"/>
    <s v="Mildura"/>
    <s v="Victoria"/>
    <x v="4"/>
    <n v="3500"/>
    <s v="Australia"/>
    <s v="Lucas Le"/>
    <x v="4"/>
    <s v="Amara Okafor"/>
    <n v="20"/>
  </r>
  <r>
    <d v="2025-10-11T00:00:00"/>
    <n v="2026"/>
    <s v="2025-2026"/>
    <x v="0"/>
    <s v="Cranbourne"/>
    <s v="Victoria"/>
    <x v="4"/>
    <n v="3977"/>
    <s v="Australia"/>
    <s v="Emre Yilmaz"/>
    <x v="1"/>
    <s v="Iluka Langton"/>
    <n v="413"/>
  </r>
  <r>
    <d v="2024-06-13T00:00:00"/>
    <n v="2024"/>
    <s v="2023-2024"/>
    <x v="1"/>
    <s v="Darwin"/>
    <s v="Northern Territory"/>
    <x v="7"/>
    <n v="800"/>
    <s v="Australia"/>
    <s v="Deepa Thapa"/>
    <x v="0"/>
    <s v="Caterina Russo"/>
    <n v="569"/>
  </r>
  <r>
    <d v="2025-02-16T00:00:00"/>
    <n v="2025"/>
    <s v="2024-2025"/>
    <x v="0"/>
    <s v="Cairns"/>
    <s v="Queensland"/>
    <x v="3"/>
    <n v="4870"/>
    <s v="Australia"/>
    <s v="Tiffany Tan"/>
    <x v="5"/>
    <s v="Marco Lombardi"/>
    <n v="636"/>
  </r>
  <r>
    <d v="2024-08-27T00:00:00"/>
    <n v="2025"/>
    <s v="2024-2025"/>
    <x v="0"/>
    <s v="Esperance"/>
    <s v="Western Australia"/>
    <x v="0"/>
    <n v="6450"/>
    <s v="Australia"/>
    <s v="Isabella Ricci"/>
    <x v="4"/>
    <s v="Amara Okafor"/>
    <n v="163"/>
  </r>
  <r>
    <d v="2024-03-02T00:00:00"/>
    <n v="2024"/>
    <s v="2023-2024"/>
    <x v="0"/>
    <s v="Albany"/>
    <s v="Western Australia"/>
    <x v="0"/>
    <n v="6330"/>
    <s v="Australia"/>
    <s v="Phoebe Murphy"/>
    <x v="5"/>
    <s v="Marco Lombardi"/>
    <n v="216"/>
  </r>
  <r>
    <d v="2025-05-25T00:00:00"/>
    <n v="2025"/>
    <s v="2024-2025"/>
    <x v="1"/>
    <s v="Hastings"/>
    <s v="Victoria"/>
    <x v="4"/>
    <n v="3915"/>
    <s v="Australia"/>
    <s v="Emre Yilmaz"/>
    <x v="9"/>
    <s v="Emmanuel Tutu"/>
    <n v="284"/>
  </r>
  <r>
    <d v="2025-07-07T00:00:00"/>
    <n v="2026"/>
    <s v="2025-2026"/>
    <x v="0"/>
    <s v="Orange"/>
    <s v="New South Wales"/>
    <x v="1"/>
    <n v="2800"/>
    <s v="Australia"/>
    <s v="Jedda Kramer"/>
    <x v="3"/>
    <s v="Ibrahim Khalil"/>
    <n v="242"/>
  </r>
  <r>
    <d v="2025-12-18T00:00:00"/>
    <n v="2026"/>
    <s v="2025-2026"/>
    <x v="0"/>
    <s v="Horsham"/>
    <s v="Victoria"/>
    <x v="4"/>
    <n v="3400"/>
    <s v="Australia"/>
    <s v="Lucas Le"/>
    <x v="4"/>
    <s v="Amara Okafor"/>
    <n v="536"/>
  </r>
  <r>
    <d v="2025-10-16T00:00:00"/>
    <n v="2026"/>
    <s v="2025-2026"/>
    <x v="0"/>
    <s v="Orange"/>
    <s v="New South Wales"/>
    <x v="1"/>
    <n v="2800"/>
    <s v="Australia"/>
    <s v="Jedda Kramer"/>
    <x v="2"/>
    <s v="Zanele Mbeki"/>
    <n v="185"/>
  </r>
  <r>
    <d v="2024-11-29T00:00:00"/>
    <n v="2025"/>
    <s v="2024-2025"/>
    <x v="0"/>
    <s v="Alice Springs"/>
    <s v="Northern Territory"/>
    <x v="7"/>
    <n v="870"/>
    <s v="Australia"/>
    <s v="Deepa Thapa"/>
    <x v="1"/>
    <s v="Iluka Langton"/>
    <n v="531"/>
  </r>
  <r>
    <d v="2025-03-27T00:00:00"/>
    <n v="2025"/>
    <s v="2024-2025"/>
    <x v="0"/>
    <s v="Werribee"/>
    <s v="Victoria"/>
    <x v="4"/>
    <n v="3030"/>
    <s v="Australia"/>
    <s v="Alistair Taylor"/>
    <x v="5"/>
    <s v="Marco Lombardi"/>
    <n v="265"/>
  </r>
  <r>
    <d v="2025-10-02T00:00:00"/>
    <n v="2026"/>
    <s v="2025-2026"/>
    <x v="0"/>
    <s v="Gympie"/>
    <s v="Queensland"/>
    <x v="3"/>
    <n v="4570"/>
    <s v="Australia"/>
    <s v="Viliame Mata"/>
    <x v="4"/>
    <s v="Amara Okafor"/>
    <n v="558"/>
  </r>
  <r>
    <d v="2024-08-30T00:00:00"/>
    <n v="2025"/>
    <s v="2024-2025"/>
    <x v="1"/>
    <s v="Castle Hill"/>
    <s v="New South Wales"/>
    <x v="1"/>
    <n v="2154"/>
    <s v="Australia"/>
    <s v="Clementine Walsh"/>
    <x v="3"/>
    <s v="Ibrahim Khalil"/>
    <n v="465"/>
  </r>
  <r>
    <d v="2024-08-15T00:00:00"/>
    <n v="2025"/>
    <s v="2024-2025"/>
    <x v="0"/>
    <s v="Werribee"/>
    <s v="Victoria"/>
    <x v="4"/>
    <n v="3030"/>
    <s v="Australia"/>
    <s v="Alistair Taylor"/>
    <x v="0"/>
    <s v="Caterina Russo"/>
    <n v="720"/>
  </r>
  <r>
    <d v="2024-07-01T00:00:00"/>
    <n v="2025"/>
    <s v="2024-2025"/>
    <x v="0"/>
    <s v="Stafford"/>
    <s v="Queensland"/>
    <x v="3"/>
    <n v="4053"/>
    <s v="Australia"/>
    <s v="Giannis Katsaros"/>
    <x v="6"/>
    <s v="Lani To’o"/>
    <n v="436"/>
  </r>
  <r>
    <d v="2024-05-15T00:00:00"/>
    <n v="2024"/>
    <s v="2023-2024"/>
    <x v="0"/>
    <s v="Wagga Wagga"/>
    <s v="New South Wales"/>
    <x v="1"/>
    <n v="2650"/>
    <s v="Australia"/>
    <s v="Jedda Kramer"/>
    <x v="3"/>
    <s v="Ibrahim Khalil"/>
    <n v="258"/>
  </r>
  <r>
    <d v="2025-05-30T00:00:00"/>
    <n v="2025"/>
    <s v="2024-2025"/>
    <x v="0"/>
    <s v="Alice Springs"/>
    <s v="Northern Territory"/>
    <x v="7"/>
    <n v="870"/>
    <s v="Australia"/>
    <s v="Deepa Thapa"/>
    <x v="4"/>
    <s v="Amara Okafor"/>
    <n v="347"/>
  </r>
  <r>
    <d v="2024-04-09T00:00:00"/>
    <n v="2024"/>
    <s v="2023-2024"/>
    <x v="1"/>
    <s v="Dural"/>
    <s v="New South Wales"/>
    <x v="1"/>
    <n v="2158"/>
    <s v="Australia"/>
    <s v="Clementine Walsh"/>
    <x v="5"/>
    <s v="Marco Lombardi"/>
    <n v="782"/>
  </r>
  <r>
    <d v="2025-10-10T00:00:00"/>
    <n v="2026"/>
    <s v="2025-2026"/>
    <x v="0"/>
    <s v="Port Lincoln"/>
    <s v="South Australia"/>
    <x v="6"/>
    <n v="5607"/>
    <s v="Australia"/>
    <s v="Marcus Zheng"/>
    <x v="5"/>
    <s v="Marco Lombardi"/>
    <n v="506"/>
  </r>
  <r>
    <d v="2025-05-16T00:00:00"/>
    <n v="2025"/>
    <s v="2024-2025"/>
    <x v="0"/>
    <s v="Hervey Bay"/>
    <s v="Queensland"/>
    <x v="3"/>
    <n v="4655"/>
    <s v="Australia"/>
    <s v="Harrison Quinn"/>
    <x v="4"/>
    <s v="Amara Okafor"/>
    <n v="285"/>
  </r>
  <r>
    <d v="2024-09-05T00:00:00"/>
    <n v="2025"/>
    <s v="2024-2025"/>
    <x v="0"/>
    <s v="Marion"/>
    <s v="South Australia"/>
    <x v="6"/>
    <n v="5043"/>
    <s v="Australia"/>
    <s v="Mustafa Ali"/>
    <x v="0"/>
    <s v="Caterina Russo"/>
    <n v="365"/>
  </r>
  <r>
    <d v="2025-01-14T00:00:00"/>
    <n v="2025"/>
    <s v="2024-2025"/>
    <x v="0"/>
    <s v="Orange"/>
    <s v="New South Wales"/>
    <x v="1"/>
    <n v="2800"/>
    <s v="Australia"/>
    <s v="Jedda Kramer"/>
    <x v="7"/>
    <s v="Selam Tesfaye"/>
    <n v="536"/>
  </r>
  <r>
    <d v="2025-02-20T00:00:00"/>
    <n v="2025"/>
    <s v="2024-2025"/>
    <x v="0"/>
    <s v="Inglewood"/>
    <s v="Western Australia"/>
    <x v="0"/>
    <n v="6052"/>
    <s v="Australia"/>
    <s v="Dragan Novak"/>
    <x v="4"/>
    <s v="Amara Okafor"/>
    <n v="623"/>
  </r>
  <r>
    <d v="2025-10-04T00:00:00"/>
    <n v="2026"/>
    <s v="2025-2026"/>
    <x v="0"/>
    <s v="Alexandria"/>
    <s v="New South Wales"/>
    <x v="1"/>
    <n v="2015"/>
    <s v="Australia"/>
    <s v="Moana Tui"/>
    <x v="3"/>
    <s v="Ibrahim Khalil"/>
    <n v="56"/>
  </r>
  <r>
    <d v="2025-03-11T00:00:00"/>
    <n v="2025"/>
    <s v="2024-2025"/>
    <x v="0"/>
    <s v="Cranbourne"/>
    <s v="Victoria"/>
    <x v="4"/>
    <n v="3977"/>
    <s v="Australia"/>
    <s v="Emre Yilmaz"/>
    <x v="4"/>
    <s v="Amara Okafor"/>
    <n v="496"/>
  </r>
  <r>
    <d v="2025-02-02T00:00:00"/>
    <n v="2025"/>
    <s v="2024-2025"/>
    <x v="0"/>
    <s v="Shepparton"/>
    <s v="Victoria"/>
    <x v="4"/>
    <n v="3630"/>
    <s v="Australia"/>
    <s v="Emre Yilmaz"/>
    <x v="4"/>
    <s v="Amara Okafor"/>
    <n v="559"/>
  </r>
  <r>
    <d v="2025-03-01T00:00:00"/>
    <n v="2025"/>
    <s v="2024-2025"/>
    <x v="0"/>
    <s v="Underwood"/>
    <s v="Queensland"/>
    <x v="3"/>
    <n v="4119"/>
    <s v="Australia"/>
    <s v="Giannis Katsaros"/>
    <x v="5"/>
    <s v="Marco Lombardi"/>
    <n v="635"/>
  </r>
  <r>
    <d v="2024-06-30T00:00:00"/>
    <n v="2024"/>
    <s v="2023-2024"/>
    <x v="0"/>
    <s v="Belconnen"/>
    <s v="Australian Capital Territory"/>
    <x v="2"/>
    <n v="2617"/>
    <s v="Australia"/>
    <s v="Anika Villanueva"/>
    <x v="0"/>
    <s v="Caterina Russo"/>
    <n v="81"/>
  </r>
  <r>
    <d v="2025-03-31T00:00:00"/>
    <n v="2025"/>
    <s v="2024-2025"/>
    <x v="0"/>
    <s v="Warrnambool"/>
    <s v="Victoria"/>
    <x v="4"/>
    <n v="3280"/>
    <s v="Australia"/>
    <s v="Lucas Le"/>
    <x v="4"/>
    <s v="Amara Okafor"/>
    <n v="489"/>
  </r>
  <r>
    <d v="2024-04-26T00:00:00"/>
    <n v="2024"/>
    <s v="2023-2024"/>
    <x v="0"/>
    <s v="Castle Hill"/>
    <s v="New South Wales"/>
    <x v="1"/>
    <n v="2154"/>
    <s v="Australia"/>
    <s v="Clementine Walsh"/>
    <x v="1"/>
    <s v="Iluka Langton"/>
    <n v="504"/>
  </r>
  <r>
    <d v="2024-02-25T00:00:00"/>
    <n v="2024"/>
    <s v="2023-2024"/>
    <x v="0"/>
    <s v="Sunbury"/>
    <s v="Victoria"/>
    <x v="4"/>
    <n v="3429"/>
    <s v="Australia"/>
    <s v="Lucas Le"/>
    <x v="0"/>
    <s v="Caterina Russo"/>
    <n v="193"/>
  </r>
  <r>
    <d v="2024-05-09T00:00:00"/>
    <n v="2024"/>
    <s v="2023-2024"/>
    <x v="0"/>
    <s v="Lismore"/>
    <s v="New South Wales"/>
    <x v="1"/>
    <n v="2480"/>
    <s v="Australia"/>
    <s v="Waru Saunders"/>
    <x v="3"/>
    <s v="Ibrahim Khalil"/>
    <n v="452"/>
  </r>
  <r>
    <d v="2024-11-03T00:00:00"/>
    <n v="2025"/>
    <s v="2024-2025"/>
    <x v="0"/>
    <s v="Indooroopilly"/>
    <s v="Queensland"/>
    <x v="3"/>
    <n v="4068"/>
    <s v="Australia"/>
    <s v="Giannis Katsaros"/>
    <x v="4"/>
    <s v="Amara Okafor"/>
    <n v="562"/>
  </r>
  <r>
    <d v="2025-07-20T00:00:00"/>
    <n v="2026"/>
    <s v="2025-2026"/>
    <x v="0"/>
    <s v="Horsham"/>
    <s v="Victoria"/>
    <x v="4"/>
    <n v="3400"/>
    <s v="Australia"/>
    <s v="Lucas Le"/>
    <x v="5"/>
    <s v="Marco Lombardi"/>
    <n v="464"/>
  </r>
  <r>
    <d v="2024-03-29T00:00:00"/>
    <n v="2024"/>
    <s v="2023-2024"/>
    <x v="0"/>
    <s v="Warrnambool"/>
    <s v="Victoria"/>
    <x v="4"/>
    <n v="3280"/>
    <s v="Australia"/>
    <s v="Lucas Le"/>
    <x v="2"/>
    <s v="Zanele Mbeki"/>
    <n v="148"/>
  </r>
  <r>
    <d v="2025-06-19T00:00:00"/>
    <n v="2025"/>
    <s v="2024-2025"/>
    <x v="0"/>
    <s v="Broome"/>
    <s v="Western Australia"/>
    <x v="0"/>
    <n v="6725"/>
    <s v="Australia"/>
    <s v="Isabella Ricci"/>
    <x v="4"/>
    <s v="Amara Okafor"/>
    <n v="795"/>
  </r>
  <r>
    <d v="2024-06-16T00:00:00"/>
    <n v="2024"/>
    <s v="2023-2024"/>
    <x v="0"/>
    <s v="Mindarie"/>
    <s v="Western Australia"/>
    <x v="0"/>
    <n v="6030"/>
    <s v="Australia"/>
    <s v="Dragan Novak"/>
    <x v="7"/>
    <s v="Selam Tesfaye"/>
    <n v="476"/>
  </r>
  <r>
    <d v="2024-01-08T00:00:00"/>
    <n v="2024"/>
    <s v="2023-2024"/>
    <x v="0"/>
    <s v="Mornington"/>
    <s v="Victoria"/>
    <x v="4"/>
    <n v="3931"/>
    <s v="Australia"/>
    <s v="Emre Yilmaz"/>
    <x v="5"/>
    <s v="Marco Lombardi"/>
    <n v="238"/>
  </r>
  <r>
    <d v="2024-09-07T00:00:00"/>
    <n v="2025"/>
    <s v="2024-2025"/>
    <x v="1"/>
    <s v="Ballarat"/>
    <s v="Victoria"/>
    <x v="4"/>
    <n v="3353"/>
    <s v="Australia"/>
    <s v="Lucas Le"/>
    <x v="9"/>
    <s v="Emmanuel Tutu"/>
    <n v="777"/>
  </r>
  <r>
    <d v="2025-08-18T00:00:00"/>
    <n v="2026"/>
    <s v="2025-2026"/>
    <x v="1"/>
    <s v="Hastings"/>
    <s v="Victoria"/>
    <x v="4"/>
    <n v="3915"/>
    <s v="Australia"/>
    <s v="Emre Yilmaz"/>
    <x v="7"/>
    <s v="Selam Tesfaye"/>
    <n v="620"/>
  </r>
  <r>
    <d v="2025-10-06T00:00:00"/>
    <n v="2026"/>
    <s v="2025-2026"/>
    <x v="0"/>
    <s v="Wagga Wagga"/>
    <s v="New South Wales"/>
    <x v="1"/>
    <n v="2650"/>
    <s v="Australia"/>
    <s v="Jedda Kramer"/>
    <x v="3"/>
    <s v="Ibrahim Khalil"/>
    <n v="168"/>
  </r>
  <r>
    <d v="2024-03-10T00:00:00"/>
    <n v="2024"/>
    <s v="2023-2024"/>
    <x v="1"/>
    <s v="Glenorchy"/>
    <s v="Tasmania"/>
    <x v="5"/>
    <n v="7010"/>
    <s v="Australia"/>
    <s v="Veer Malhotra"/>
    <x v="4"/>
    <s v="Amara Okafor"/>
    <n v="731"/>
  </r>
  <r>
    <d v="2025-12-14T00:00:00"/>
    <n v="2026"/>
    <s v="2025-2026"/>
    <x v="0"/>
    <s v="Fyshwick"/>
    <s v="Australian Capital Territory"/>
    <x v="2"/>
    <n v="2609"/>
    <s v="Australia"/>
    <s v="Anika Villanueva"/>
    <x v="9"/>
    <s v="Emmanuel Tutu"/>
    <n v="566"/>
  </r>
  <r>
    <d v="2024-12-29T00:00:00"/>
    <n v="2025"/>
    <s v="2024-2025"/>
    <x v="0"/>
    <s v="Werribee"/>
    <s v="Victoria"/>
    <x v="4"/>
    <n v="3030"/>
    <s v="Australia"/>
    <s v="Alistair Taylor"/>
    <x v="9"/>
    <s v="Emmanuel Tutu"/>
    <n v="689"/>
  </r>
  <r>
    <d v="2025-02-06T00:00:00"/>
    <n v="2025"/>
    <s v="2024-2025"/>
    <x v="0"/>
    <s v="Narrabeen"/>
    <s v="New South Wales"/>
    <x v="1"/>
    <n v="2101"/>
    <s v="Australia"/>
    <s v="Clementine Walsh"/>
    <x v="2"/>
    <s v="Zanele Mbeki"/>
    <n v="565"/>
  </r>
  <r>
    <d v="2024-07-09T00:00:00"/>
    <n v="2025"/>
    <s v="2024-2025"/>
    <x v="0"/>
    <s v="Berri"/>
    <s v="South Australia"/>
    <x v="6"/>
    <n v="5343"/>
    <s v="Australia"/>
    <s v="Marcus Zheng"/>
    <x v="0"/>
    <s v="Caterina Russo"/>
    <n v="576"/>
  </r>
  <r>
    <d v="2024-07-22T00:00:00"/>
    <n v="2025"/>
    <s v="2024-2025"/>
    <x v="0"/>
    <s v="Underwood"/>
    <s v="Queensland"/>
    <x v="3"/>
    <n v="4119"/>
    <s v="Australia"/>
    <s v="Giannis Katsaros"/>
    <x v="3"/>
    <s v="Ibrahim Khalil"/>
    <n v="264"/>
  </r>
  <r>
    <d v="2025-04-13T00:00:00"/>
    <n v="2025"/>
    <s v="2024-2025"/>
    <x v="0"/>
    <s v="Wagga Wagga"/>
    <s v="New South Wales"/>
    <x v="1"/>
    <n v="2650"/>
    <s v="Australia"/>
    <s v="Jedda Kramer"/>
    <x v="6"/>
    <s v="Lani To’o"/>
    <n v="513"/>
  </r>
  <r>
    <d v="2024-04-25T00:00:00"/>
    <n v="2024"/>
    <s v="2023-2024"/>
    <x v="0"/>
    <s v="Port Lincoln"/>
    <s v="South Australia"/>
    <x v="6"/>
    <n v="5607"/>
    <s v="Australia"/>
    <s v="Marcus Zheng"/>
    <x v="7"/>
    <s v="Selam Tesfaye"/>
    <n v="668"/>
  </r>
  <r>
    <d v="2024-02-05T00:00:00"/>
    <n v="2024"/>
    <s v="2023-2024"/>
    <x v="0"/>
    <s v="Launceston"/>
    <s v="Tasmania"/>
    <x v="5"/>
    <n v="7250"/>
    <s v="Australia"/>
    <s v="Veer Malhotra"/>
    <x v="5"/>
    <s v="Marco Lombardi"/>
    <n v="95"/>
  </r>
  <r>
    <d v="2025-10-22T00:00:00"/>
    <n v="2026"/>
    <s v="2025-2026"/>
    <x v="0"/>
    <s v="Chadstone"/>
    <s v="Victoria"/>
    <x v="4"/>
    <n v="3148"/>
    <s v="Australia"/>
    <s v="Fatima Saleh"/>
    <x v="7"/>
    <s v="Selam Tesfaye"/>
    <n v="710"/>
  </r>
  <r>
    <d v="2024-04-11T00:00:00"/>
    <n v="2024"/>
    <s v="2023-2024"/>
    <x v="1"/>
    <s v="Cranbourne"/>
    <s v="Victoria"/>
    <x v="4"/>
    <n v="3977"/>
    <s v="Australia"/>
    <s v="Emre Yilmaz"/>
    <x v="3"/>
    <s v="Ibrahim Khalil"/>
    <n v="109"/>
  </r>
  <r>
    <d v="2025-04-27T00:00:00"/>
    <n v="2025"/>
    <s v="2024-2025"/>
    <x v="0"/>
    <s v="Altona"/>
    <s v="Victoria"/>
    <x v="4"/>
    <n v="3018"/>
    <s v="Australia"/>
    <s v="Alistair Taylor"/>
    <x v="2"/>
    <s v="Zanele Mbeki"/>
    <n v="527"/>
  </r>
  <r>
    <d v="2024-05-12T00:00:00"/>
    <n v="2024"/>
    <s v="2023-2024"/>
    <x v="0"/>
    <s v="Orange"/>
    <s v="New South Wales"/>
    <x v="1"/>
    <n v="2800"/>
    <s v="Australia"/>
    <s v="Jedda Kramer"/>
    <x v="3"/>
    <s v="Ibrahim Khalil"/>
    <n v="698"/>
  </r>
  <r>
    <d v="2025-05-21T00:00:00"/>
    <n v="2025"/>
    <s v="2024-2025"/>
    <x v="1"/>
    <s v="Woodville"/>
    <s v="South Australia"/>
    <x v="6"/>
    <n v="5011"/>
    <s v="Australia"/>
    <s v="Mustafa Ali"/>
    <x v="7"/>
    <s v="Selam Tesfaye"/>
    <n v="769"/>
  </r>
  <r>
    <d v="2024-08-21T00:00:00"/>
    <n v="2025"/>
    <s v="2024-2025"/>
    <x v="0"/>
    <s v="Collingwood"/>
    <s v="Victoria"/>
    <x v="4"/>
    <n v="3066"/>
    <s v="Australia"/>
    <s v="Alistair Taylor"/>
    <x v="0"/>
    <s v="Caterina Russo"/>
    <n v="79"/>
  </r>
  <r>
    <d v="2024-01-29T00:00:00"/>
    <n v="2024"/>
    <s v="2023-2024"/>
    <x v="1"/>
    <s v="Hastings"/>
    <s v="Victoria"/>
    <x v="4"/>
    <n v="3915"/>
    <s v="Australia"/>
    <s v="Emre Yilmaz"/>
    <x v="1"/>
    <s v="Iluka Langton"/>
    <n v="724"/>
  </r>
  <r>
    <d v="2025-07-17T00:00:00"/>
    <n v="2026"/>
    <s v="2025-2026"/>
    <x v="0"/>
    <s v="Nowra"/>
    <s v="New South Wales"/>
    <x v="1"/>
    <n v="2541"/>
    <s v="Australia"/>
    <s v="Anika Villanueva"/>
    <x v="3"/>
    <s v="Ibrahim Khalil"/>
    <n v="226"/>
  </r>
  <r>
    <d v="2024-02-21T00:00:00"/>
    <n v="2024"/>
    <s v="2023-2024"/>
    <x v="0"/>
    <s v="Epsom"/>
    <s v="Victoria"/>
    <x v="4"/>
    <n v="3551"/>
    <s v="Australia"/>
    <s v="Lucas Le"/>
    <x v="3"/>
    <s v="Ibrahim Khalil"/>
    <n v="206"/>
  </r>
  <r>
    <d v="2024-08-06T00:00:00"/>
    <n v="2025"/>
    <s v="2024-2025"/>
    <x v="0"/>
    <s v="Mascot"/>
    <s v="New South Wales"/>
    <x v="1"/>
    <n v="2020"/>
    <s v="Australia"/>
    <s v="Moana Tui"/>
    <x v="1"/>
    <s v="Iluka Langton"/>
    <n v="163"/>
  </r>
  <r>
    <d v="2025-02-12T00:00:00"/>
    <n v="2025"/>
    <s v="2024-2025"/>
    <x v="0"/>
    <s v="Castle Hill"/>
    <s v="New South Wales"/>
    <x v="1"/>
    <n v="2154"/>
    <s v="Australia"/>
    <s v="Clementine Walsh"/>
    <x v="4"/>
    <s v="Amara Okafor"/>
    <n v="410"/>
  </r>
  <r>
    <d v="2025-05-23T00:00:00"/>
    <n v="2025"/>
    <s v="2024-2025"/>
    <x v="1"/>
    <s v="Bendigo"/>
    <s v="Victoria"/>
    <x v="4"/>
    <n v="3550"/>
    <s v="Australia"/>
    <s v="Lucas Le"/>
    <x v="3"/>
    <s v="Ibrahim Khalil"/>
    <n v="118"/>
  </r>
  <r>
    <d v="2024-11-21T00:00:00"/>
    <n v="2025"/>
    <s v="2024-2025"/>
    <x v="0"/>
    <s v="Rockhampton"/>
    <s v="Queensland"/>
    <x v="3"/>
    <n v="4700"/>
    <s v="Australia"/>
    <s v="Harrison Quinn"/>
    <x v="4"/>
    <s v="Amara Okafor"/>
    <n v="269"/>
  </r>
  <r>
    <d v="2025-10-06T00:00:00"/>
    <n v="2026"/>
    <s v="2025-2026"/>
    <x v="0"/>
    <s v="Rosny Park"/>
    <s v="Tasmania"/>
    <x v="5"/>
    <n v="7018"/>
    <s v="Australia"/>
    <s v="Veer Malhotra"/>
    <x v="1"/>
    <s v="Iluka Langton"/>
    <n v="776"/>
  </r>
  <r>
    <d v="2024-11-26T00:00:00"/>
    <n v="2025"/>
    <s v="2024-2025"/>
    <x v="0"/>
    <s v="Southport"/>
    <s v="Queensland"/>
    <x v="3"/>
    <n v="4215"/>
    <s v="Australia"/>
    <s v="Kavindi Perera"/>
    <x v="9"/>
    <s v="Emmanuel Tutu"/>
    <n v="429"/>
  </r>
  <r>
    <d v="2025-11-04T00:00:00"/>
    <n v="2026"/>
    <s v="2025-2026"/>
    <x v="0"/>
    <s v="Broome"/>
    <s v="Western Australia"/>
    <x v="0"/>
    <n v="6725"/>
    <s v="Australia"/>
    <s v="Isabella Ricci"/>
    <x v="0"/>
    <s v="Caterina Russo"/>
    <n v="339"/>
  </r>
  <r>
    <d v="2024-06-13T00:00:00"/>
    <n v="2024"/>
    <s v="2023-2024"/>
    <x v="0"/>
    <s v="Inglewood"/>
    <s v="Western Australia"/>
    <x v="0"/>
    <n v="6052"/>
    <s v="Australia"/>
    <s v="Dragan Novak"/>
    <x v="7"/>
    <s v="Selam Tesfaye"/>
    <n v="794"/>
  </r>
  <r>
    <d v="2024-05-09T00:00:00"/>
    <n v="2024"/>
    <s v="2023-2024"/>
    <x v="0"/>
    <s v="Harrisdale"/>
    <s v="Western Australia"/>
    <x v="0"/>
    <n v="6112"/>
    <s v="Australia"/>
    <s v="Phoebe Murphy"/>
    <x v="4"/>
    <s v="Amara Okafor"/>
    <n v="576"/>
  </r>
  <r>
    <d v="2024-02-26T00:00:00"/>
    <n v="2024"/>
    <s v="2023-2024"/>
    <x v="0"/>
    <s v="Stafford"/>
    <s v="Queensland"/>
    <x v="3"/>
    <n v="4053"/>
    <s v="Australia"/>
    <s v="Giannis Katsaros"/>
    <x v="9"/>
    <s v="Emmanuel Tutu"/>
    <n v="432"/>
  </r>
  <r>
    <d v="2025-06-13T00:00:00"/>
    <n v="2025"/>
    <s v="2024-2025"/>
    <x v="0"/>
    <s v="Artarmon"/>
    <s v="New South Wales"/>
    <x v="1"/>
    <n v="2064"/>
    <s v="Australia"/>
    <s v="Moana Tui"/>
    <x v="4"/>
    <s v="Amara Okafor"/>
    <n v="504"/>
  </r>
  <r>
    <d v="2024-08-19T00:00:00"/>
    <n v="2025"/>
    <s v="2024-2025"/>
    <x v="0"/>
    <s v="Harrisdale"/>
    <s v="Western Australia"/>
    <x v="0"/>
    <n v="6112"/>
    <s v="Australia"/>
    <s v="Phoebe Murphy"/>
    <x v="1"/>
    <s v="Iluka Langton"/>
    <n v="81"/>
  </r>
  <r>
    <d v="2024-01-03T00:00:00"/>
    <n v="2024"/>
    <s v="2023-2024"/>
    <x v="0"/>
    <s v="Ballina"/>
    <s v="New South Wales"/>
    <x v="1"/>
    <n v="2478"/>
    <s v="Australia"/>
    <s v="Waru Saunders"/>
    <x v="4"/>
    <s v="Amara Okafor"/>
    <n v="720"/>
  </r>
  <r>
    <d v="2025-06-21T00:00:00"/>
    <n v="2025"/>
    <s v="2024-2025"/>
    <x v="0"/>
    <s v="North Lakes"/>
    <s v="Queensland"/>
    <x v="3"/>
    <n v="4509"/>
    <s v="Australia"/>
    <s v="Kavindi Perera"/>
    <x v="3"/>
    <s v="Ibrahim Khalil"/>
    <n v="419"/>
  </r>
  <r>
    <d v="2024-06-09T00:00:00"/>
    <n v="2024"/>
    <s v="2023-2024"/>
    <x v="0"/>
    <s v="Stafford"/>
    <s v="Queensland"/>
    <x v="3"/>
    <n v="4053"/>
    <s v="Australia"/>
    <s v="Giannis Katsaros"/>
    <x v="1"/>
    <s v="Iluka Langton"/>
    <n v="219"/>
  </r>
  <r>
    <d v="2024-09-19T00:00:00"/>
    <n v="2025"/>
    <s v="2024-2025"/>
    <x v="0"/>
    <s v="Bathurst"/>
    <s v="New South Wales"/>
    <x v="1"/>
    <n v="2795"/>
    <s v="Australia"/>
    <s v="Jedda Kramer"/>
    <x v="3"/>
    <s v="Ibrahim Khalil"/>
    <n v="624"/>
  </r>
  <r>
    <d v="2024-05-04T00:00:00"/>
    <n v="2024"/>
    <s v="2023-2024"/>
    <x v="0"/>
    <s v="Caloundra"/>
    <s v="Queensland"/>
    <x v="3"/>
    <n v="4551"/>
    <s v="Australia"/>
    <s v="Viliame Mata"/>
    <x v="3"/>
    <s v="Ibrahim Khalil"/>
    <n v="164"/>
  </r>
  <r>
    <d v="2024-03-21T00:00:00"/>
    <n v="2024"/>
    <s v="2023-2024"/>
    <x v="0"/>
    <s v="Prospect"/>
    <s v="South Australia"/>
    <x v="6"/>
    <n v="5082"/>
    <s v="Australia"/>
    <s v="Mustafa Ali"/>
    <x v="9"/>
    <s v="Emmanuel Tutu"/>
    <n v="281"/>
  </r>
  <r>
    <d v="2024-04-16T00:00:00"/>
    <n v="2024"/>
    <s v="2023-2024"/>
    <x v="0"/>
    <s v="Lismore"/>
    <s v="New South Wales"/>
    <x v="1"/>
    <n v="2480"/>
    <s v="Australia"/>
    <s v="Waru Saunders"/>
    <x v="0"/>
    <s v="Caterina Russo"/>
    <n v="27"/>
  </r>
  <r>
    <d v="2024-08-25T00:00:00"/>
    <n v="2025"/>
    <s v="2024-2025"/>
    <x v="0"/>
    <s v="Marion"/>
    <s v="South Australia"/>
    <x v="6"/>
    <n v="5043"/>
    <s v="Australia"/>
    <s v="Mustafa Ali"/>
    <x v="7"/>
    <s v="Selam Tesfaye"/>
    <n v="579"/>
  </r>
  <r>
    <d v="2024-11-09T00:00:00"/>
    <n v="2025"/>
    <s v="2024-2025"/>
    <x v="0"/>
    <s v="Chadstone"/>
    <s v="Victoria"/>
    <x v="4"/>
    <n v="3148"/>
    <s v="Australia"/>
    <s v="Fatima Saleh"/>
    <x v="2"/>
    <s v="Zanele Mbeki"/>
    <n v="300"/>
  </r>
  <r>
    <d v="2024-08-22T00:00:00"/>
    <n v="2025"/>
    <s v="2024-2025"/>
    <x v="1"/>
    <s v="Tweed Heads"/>
    <s v="New South Wales"/>
    <x v="1"/>
    <n v="2485"/>
    <s v="Australia"/>
    <s v="Waru Saunders"/>
    <x v="4"/>
    <s v="Amara Okafor"/>
    <n v="595"/>
  </r>
  <r>
    <d v="2024-10-16T00:00:00"/>
    <n v="2025"/>
    <s v="2024-2025"/>
    <x v="0"/>
    <s v="Campbelltown"/>
    <s v="New South Wales"/>
    <x v="1"/>
    <n v="2560"/>
    <s v="Australia"/>
    <s v="Anika Villanueva"/>
    <x v="5"/>
    <s v="Marco Lombardi"/>
    <n v="561"/>
  </r>
  <r>
    <d v="2024-09-03T00:00:00"/>
    <n v="2025"/>
    <s v="2024-2025"/>
    <x v="0"/>
    <s v="Frankston"/>
    <s v="Victoria"/>
    <x v="4"/>
    <n v="3199"/>
    <s v="Australia"/>
    <s v="Fatima Saleh"/>
    <x v="1"/>
    <s v="Iluka Langton"/>
    <n v="436"/>
  </r>
  <r>
    <d v="2025-08-16T00:00:00"/>
    <n v="2026"/>
    <s v="2025-2026"/>
    <x v="0"/>
    <s v="Gympie"/>
    <s v="Queensland"/>
    <x v="3"/>
    <n v="4570"/>
    <s v="Australia"/>
    <s v="Viliame Mata"/>
    <x v="4"/>
    <s v="Amara Okafor"/>
    <n v="170"/>
  </r>
  <r>
    <d v="2024-06-10T00:00:00"/>
    <n v="2024"/>
    <s v="2023-2024"/>
    <x v="1"/>
    <s v="Mt Isa"/>
    <s v="Queensland"/>
    <x v="3"/>
    <n v="4825"/>
    <s v="Australia"/>
    <s v="Tiffany Tan"/>
    <x v="4"/>
    <s v="Amara Okafor"/>
    <n v="150"/>
  </r>
  <r>
    <d v="2025-09-12T00:00:00"/>
    <n v="2026"/>
    <s v="2025-2026"/>
    <x v="0"/>
    <s v="Armidale"/>
    <s v="New South Wales"/>
    <x v="1"/>
    <n v="2350"/>
    <s v="Australia"/>
    <s v="Waru Saunders"/>
    <x v="2"/>
    <s v="Zanele Mbeki"/>
    <n v="670"/>
  </r>
  <r>
    <d v="2025-04-18T00:00:00"/>
    <n v="2025"/>
    <s v="2024-2025"/>
    <x v="0"/>
    <s v="Mackay"/>
    <s v="Queensland"/>
    <x v="3"/>
    <n v="4740"/>
    <s v="Australia"/>
    <s v="Harrison Quinn"/>
    <x v="9"/>
    <s v="Emmanuel Tutu"/>
    <n v="776"/>
  </r>
  <r>
    <d v="2025-10-15T00:00:00"/>
    <n v="2026"/>
    <s v="2025-2026"/>
    <x v="1"/>
    <s v="Dural"/>
    <s v="New South Wales"/>
    <x v="1"/>
    <n v="2158"/>
    <s v="Australia"/>
    <s v="Clementine Walsh"/>
    <x v="4"/>
    <s v="Amara Okafor"/>
    <n v="783"/>
  </r>
  <r>
    <d v="2024-02-27T00:00:00"/>
    <n v="2024"/>
    <s v="2023-2024"/>
    <x v="0"/>
    <s v="Orange"/>
    <s v="New South Wales"/>
    <x v="1"/>
    <n v="2800"/>
    <s v="Australia"/>
    <s v="Jedda Kramer"/>
    <x v="2"/>
    <s v="Zanele Mbeki"/>
    <n v="474"/>
  </r>
  <r>
    <d v="2024-02-14T00:00:00"/>
    <n v="2024"/>
    <s v="2023-2024"/>
    <x v="0"/>
    <s v="Claremont"/>
    <s v="Western Australia"/>
    <x v="0"/>
    <n v="6010"/>
    <s v="Australia"/>
    <s v="Dragan Novak"/>
    <x v="5"/>
    <s v="Marco Lombardi"/>
    <n v="94"/>
  </r>
  <r>
    <d v="2024-02-06T00:00:00"/>
    <n v="2024"/>
    <s v="2023-2024"/>
    <x v="0"/>
    <s v="Prospect"/>
    <s v="South Australia"/>
    <x v="6"/>
    <n v="5082"/>
    <s v="Australia"/>
    <s v="Mustafa Ali"/>
    <x v="0"/>
    <s v="Caterina Russo"/>
    <n v="517"/>
  </r>
  <r>
    <d v="2025-01-15T00:00:00"/>
    <n v="2025"/>
    <s v="2024-2025"/>
    <x v="0"/>
    <s v="Mt Gambier"/>
    <s v="South Australia"/>
    <x v="6"/>
    <n v="5290"/>
    <s v="Australia"/>
    <s v="Marcus Zheng"/>
    <x v="9"/>
    <s v="Emmanuel Tutu"/>
    <n v="462"/>
  </r>
  <r>
    <d v="2024-10-24T00:00:00"/>
    <n v="2025"/>
    <s v="2024-2025"/>
    <x v="1"/>
    <s v="Hastings"/>
    <s v="Victoria"/>
    <x v="4"/>
    <n v="3915"/>
    <s v="Australia"/>
    <s v="Emre Yilmaz"/>
    <x v="5"/>
    <s v="Marco Lombardi"/>
    <n v="349"/>
  </r>
  <r>
    <d v="2024-10-29T00:00:00"/>
    <n v="2025"/>
    <s v="2024-2025"/>
    <x v="0"/>
    <s v="Seaford"/>
    <s v="South Australia"/>
    <x v="6"/>
    <n v="5169"/>
    <s v="Australia"/>
    <s v="Mustafa Ali"/>
    <x v="0"/>
    <s v="Caterina Russo"/>
    <n v="587"/>
  </r>
  <r>
    <d v="2024-03-09T00:00:00"/>
    <n v="2024"/>
    <s v="2023-2024"/>
    <x v="0"/>
    <s v="Ballina"/>
    <s v="New South Wales"/>
    <x v="1"/>
    <n v="2478"/>
    <s v="Australia"/>
    <s v="Waru Saunders"/>
    <x v="7"/>
    <s v="Selam Tesfaye"/>
    <n v="719"/>
  </r>
  <r>
    <d v="2024-03-13T00:00:00"/>
    <n v="2024"/>
    <s v="2023-2024"/>
    <x v="0"/>
    <s v="Maddington"/>
    <s v="Western Australia"/>
    <x v="0"/>
    <n v="6109"/>
    <s v="Australia"/>
    <s v="Phoebe Murphy"/>
    <x v="2"/>
    <s v="Zanele Mbeki"/>
    <n v="138"/>
  </r>
  <r>
    <d v="2025-07-30T00:00:00"/>
    <n v="2026"/>
    <s v="2025-2026"/>
    <x v="0"/>
    <s v="Mascot"/>
    <s v="New South Wales"/>
    <x v="1"/>
    <n v="2020"/>
    <s v="Australia"/>
    <s v="Moana Tui"/>
    <x v="2"/>
    <s v="Zanele Mbeki"/>
    <n v="672"/>
  </r>
  <r>
    <d v="2025-02-05T00:00:00"/>
    <n v="2025"/>
    <s v="2024-2025"/>
    <x v="0"/>
    <s v="Joondalup"/>
    <s v="Western Australia"/>
    <x v="0"/>
    <n v="6027"/>
    <s v="Australia"/>
    <s v="Dragan Novak"/>
    <x v="9"/>
    <s v="Emmanuel Tutu"/>
    <n v="323"/>
  </r>
  <r>
    <d v="2024-06-21T00:00:00"/>
    <n v="2024"/>
    <s v="2023-2024"/>
    <x v="0"/>
    <s v="Chadstone"/>
    <s v="Victoria"/>
    <x v="4"/>
    <n v="3148"/>
    <s v="Australia"/>
    <s v="Fatima Saleh"/>
    <x v="3"/>
    <s v="Ibrahim Khalil"/>
    <n v="407"/>
  </r>
  <r>
    <d v="2025-07-20T00:00:00"/>
    <n v="2026"/>
    <s v="2025-2026"/>
    <x v="0"/>
    <s v="Joondalup"/>
    <s v="Western Australia"/>
    <x v="0"/>
    <n v="6027"/>
    <s v="Australia"/>
    <s v="Dragan Novak"/>
    <x v="5"/>
    <s v="Marco Lombardi"/>
    <n v="46"/>
  </r>
  <r>
    <d v="2024-10-05T00:00:00"/>
    <n v="2025"/>
    <s v="2024-2025"/>
    <x v="0"/>
    <s v="Bathurst"/>
    <s v="New South Wales"/>
    <x v="1"/>
    <n v="2795"/>
    <s v="Australia"/>
    <s v="Jedda Kramer"/>
    <x v="2"/>
    <s v="Zanele Mbeki"/>
    <n v="687"/>
  </r>
  <r>
    <d v="2024-05-18T00:00:00"/>
    <n v="2024"/>
    <s v="2023-2024"/>
    <x v="1"/>
    <s v="Thornleigh"/>
    <s v="New South Wales"/>
    <x v="1"/>
    <n v="2120"/>
    <s v="Australia"/>
    <s v="Clementine Walsh"/>
    <x v="1"/>
    <s v="Iluka Langton"/>
    <n v="170"/>
  </r>
  <r>
    <d v="2024-10-14T00:00:00"/>
    <n v="2025"/>
    <s v="2024-2025"/>
    <x v="1"/>
    <s v="Mildura"/>
    <s v="Victoria"/>
    <x v="4"/>
    <n v="3500"/>
    <s v="Australia"/>
    <s v="Lucas Le"/>
    <x v="5"/>
    <s v="Marco Lombardi"/>
    <n v="282"/>
  </r>
  <r>
    <d v="2024-05-23T00:00:00"/>
    <n v="2024"/>
    <s v="2023-2024"/>
    <x v="0"/>
    <s v="Warrnambool"/>
    <s v="Victoria"/>
    <x v="4"/>
    <n v="3280"/>
    <s v="Australia"/>
    <s v="Lucas Le"/>
    <x v="0"/>
    <s v="Caterina Russo"/>
    <n v="595"/>
  </r>
  <r>
    <d v="2024-01-13T00:00:00"/>
    <n v="2024"/>
    <s v="2023-2024"/>
    <x v="0"/>
    <s v="Chatswood"/>
    <s v="New South Wales"/>
    <x v="1"/>
    <n v="2067"/>
    <s v="Australia"/>
    <s v="Moana Tui"/>
    <x v="2"/>
    <s v="Zanele Mbeki"/>
    <n v="294"/>
  </r>
  <r>
    <d v="2025-04-08T00:00:00"/>
    <n v="2025"/>
    <s v="2024-2025"/>
    <x v="0"/>
    <s v="Prospect"/>
    <s v="South Australia"/>
    <x v="6"/>
    <n v="5082"/>
    <s v="Australia"/>
    <s v="Mustafa Ali"/>
    <x v="4"/>
    <s v="Amara Okafor"/>
    <n v="657"/>
  </r>
  <r>
    <d v="2025-04-14T00:00:00"/>
    <n v="2025"/>
    <s v="2024-2025"/>
    <x v="0"/>
    <s v="Cranbourne"/>
    <s v="Victoria"/>
    <x v="4"/>
    <n v="3977"/>
    <s v="Australia"/>
    <s v="Emre Yilmaz"/>
    <x v="1"/>
    <s v="Iluka Langton"/>
    <n v="747"/>
  </r>
  <r>
    <d v="2025-11-21T00:00:00"/>
    <n v="2026"/>
    <s v="2025-2026"/>
    <x v="0"/>
    <s v="Prospect"/>
    <s v="South Australia"/>
    <x v="6"/>
    <n v="5082"/>
    <s v="Australia"/>
    <s v="Mustafa Ali"/>
    <x v="3"/>
    <s v="Ibrahim Khalil"/>
    <n v="753"/>
  </r>
  <r>
    <d v="2025-09-17T00:00:00"/>
    <n v="2026"/>
    <s v="2025-2026"/>
    <x v="0"/>
    <s v="Ballina"/>
    <s v="New South Wales"/>
    <x v="1"/>
    <n v="2478"/>
    <s v="Australia"/>
    <s v="Waru Saunders"/>
    <x v="4"/>
    <s v="Amara Okafor"/>
    <n v="721"/>
  </r>
  <r>
    <d v="2025-12-09T00:00:00"/>
    <n v="2026"/>
    <s v="2025-2026"/>
    <x v="0"/>
    <s v="Nowra"/>
    <s v="New South Wales"/>
    <x v="1"/>
    <n v="2541"/>
    <s v="Australia"/>
    <s v="Anika Villanueva"/>
    <x v="6"/>
    <s v="Lani To’o"/>
    <n v="398"/>
  </r>
  <r>
    <d v="2025-12-29T00:00:00"/>
    <n v="2026"/>
    <s v="2025-2026"/>
    <x v="0"/>
    <s v="Seaford"/>
    <s v="South Australia"/>
    <x v="6"/>
    <n v="5169"/>
    <s v="Australia"/>
    <s v="Mustafa Ali"/>
    <x v="4"/>
    <s v="Amara Okafor"/>
    <n v="552"/>
  </r>
  <r>
    <d v="2025-10-26T00:00:00"/>
    <n v="2026"/>
    <s v="2025-2026"/>
    <x v="0"/>
    <s v="Underwood"/>
    <s v="Queensland"/>
    <x v="3"/>
    <n v="4119"/>
    <s v="Australia"/>
    <s v="Giannis Katsaros"/>
    <x v="5"/>
    <s v="Marco Lombardi"/>
    <n v="480"/>
  </r>
  <r>
    <d v="2024-01-03T00:00:00"/>
    <n v="2024"/>
    <s v="2023-2024"/>
    <x v="0"/>
    <s v="Penrith"/>
    <s v="New South Wales"/>
    <x v="1"/>
    <n v="2750"/>
    <s v="Australia"/>
    <s v="Jedda Kramer"/>
    <x v="9"/>
    <s v="Emmanuel Tutu"/>
    <n v="96"/>
  </r>
  <r>
    <d v="2025-01-12T00:00:00"/>
    <n v="2025"/>
    <s v="2024-2025"/>
    <x v="1"/>
    <s v="Mildura"/>
    <s v="Victoria"/>
    <x v="4"/>
    <n v="3500"/>
    <s v="Australia"/>
    <s v="Lucas Le"/>
    <x v="3"/>
    <s v="Ibrahim Khalil"/>
    <n v="308"/>
  </r>
  <r>
    <d v="2025-07-22T00:00:00"/>
    <n v="2026"/>
    <s v="2025-2026"/>
    <x v="0"/>
    <s v="Bussleton"/>
    <s v="Western Australia"/>
    <x v="0"/>
    <n v="6280"/>
    <s v="Australia"/>
    <s v="Phoebe Murphy"/>
    <x v="3"/>
    <s v="Ibrahim Khalil"/>
    <n v="659"/>
  </r>
  <r>
    <d v="2024-06-25T00:00:00"/>
    <n v="2024"/>
    <s v="2023-2024"/>
    <x v="0"/>
    <s v="Marion"/>
    <s v="South Australia"/>
    <x v="6"/>
    <n v="5043"/>
    <s v="Australia"/>
    <s v="Mustafa Ali"/>
    <x v="4"/>
    <s v="Amara Okafor"/>
    <n v="137"/>
  </r>
  <r>
    <d v="2025-12-24T00:00:00"/>
    <n v="2026"/>
    <s v="2025-2026"/>
    <x v="0"/>
    <s v="North Lakes"/>
    <s v="Queensland"/>
    <x v="3"/>
    <n v="4509"/>
    <s v="Australia"/>
    <s v="Kavindi Perera"/>
    <x v="3"/>
    <s v="Ibrahim Khalil"/>
    <n v="375"/>
  </r>
  <r>
    <d v="2025-07-19T00:00:00"/>
    <n v="2026"/>
    <s v="2025-2026"/>
    <x v="0"/>
    <s v="Belconnen"/>
    <s v="Australian Capital Territory"/>
    <x v="2"/>
    <n v="2617"/>
    <s v="Australia"/>
    <s v="Anika Villanueva"/>
    <x v="4"/>
    <s v="Amara Okafor"/>
    <n v="57"/>
  </r>
  <r>
    <d v="2025-01-29T00:00:00"/>
    <n v="2025"/>
    <s v="2024-2025"/>
    <x v="0"/>
    <s v="Armidale"/>
    <s v="New South Wales"/>
    <x v="1"/>
    <n v="2350"/>
    <s v="Australia"/>
    <s v="Waru Saunders"/>
    <x v="2"/>
    <s v="Zanele Mbeki"/>
    <n v="329"/>
  </r>
  <r>
    <d v="2025-12-27T00:00:00"/>
    <n v="2026"/>
    <s v="2025-2026"/>
    <x v="0"/>
    <s v="Collingwood"/>
    <s v="Victoria"/>
    <x v="4"/>
    <n v="3066"/>
    <s v="Australia"/>
    <s v="Alistair Taylor"/>
    <x v="3"/>
    <s v="Ibrahim Khalil"/>
    <n v="246"/>
  </r>
  <r>
    <d v="2025-07-22T00:00:00"/>
    <n v="2026"/>
    <s v="2025-2026"/>
    <x v="0"/>
    <s v="Port Lincoln"/>
    <s v="South Australia"/>
    <x v="6"/>
    <n v="5607"/>
    <s v="Australia"/>
    <s v="Marcus Zheng"/>
    <x v="1"/>
    <s v="Iluka Langton"/>
    <n v="284"/>
  </r>
  <r>
    <d v="2025-08-12T00:00:00"/>
    <n v="2026"/>
    <s v="2025-2026"/>
    <x v="0"/>
    <s v="Harrisdale"/>
    <s v="Western Australia"/>
    <x v="0"/>
    <n v="6112"/>
    <s v="Australia"/>
    <s v="Phoebe Murphy"/>
    <x v="4"/>
    <s v="Amara Okafor"/>
    <n v="152"/>
  </r>
  <r>
    <d v="2024-10-16T00:00:00"/>
    <n v="2025"/>
    <s v="2024-2025"/>
    <x v="0"/>
    <s v="Chatswood"/>
    <s v="New South Wales"/>
    <x v="1"/>
    <n v="2067"/>
    <s v="Australia"/>
    <s v="Moana Tui"/>
    <x v="7"/>
    <s v="Selam Tesfaye"/>
    <n v="757"/>
  </r>
  <r>
    <d v="2024-06-03T00:00:00"/>
    <n v="2024"/>
    <s v="2023-2024"/>
    <x v="0"/>
    <s v="Gympie"/>
    <s v="Queensland"/>
    <x v="3"/>
    <n v="4570"/>
    <s v="Australia"/>
    <s v="Viliame Mata"/>
    <x v="1"/>
    <s v="Iluka Langton"/>
    <n v="137"/>
  </r>
  <r>
    <d v="2024-11-06T00:00:00"/>
    <n v="2025"/>
    <s v="2024-2025"/>
    <x v="0"/>
    <s v="Caloundra"/>
    <s v="Queensland"/>
    <x v="3"/>
    <n v="4551"/>
    <s v="Australia"/>
    <s v="Viliame Mata"/>
    <x v="2"/>
    <s v="Zanele Mbeki"/>
    <n v="663"/>
  </r>
  <r>
    <d v="2024-06-30T00:00:00"/>
    <n v="2024"/>
    <s v="2023-2024"/>
    <x v="0"/>
    <s v="Wagga Wagga"/>
    <s v="New South Wales"/>
    <x v="1"/>
    <n v="2650"/>
    <s v="Australia"/>
    <s v="Jedda Kramer"/>
    <x v="2"/>
    <s v="Zanele Mbeki"/>
    <n v="291"/>
  </r>
  <r>
    <d v="2025-10-04T00:00:00"/>
    <n v="2026"/>
    <s v="2025-2026"/>
    <x v="0"/>
    <s v="Burleigh Waters"/>
    <s v="Queensland"/>
    <x v="3"/>
    <n v="4220"/>
    <s v="Australia"/>
    <s v="Kavindi Perera"/>
    <x v="1"/>
    <s v="Iluka Langton"/>
    <n v="372"/>
  </r>
  <r>
    <d v="2025-02-21T00:00:00"/>
    <n v="2025"/>
    <s v="2024-2025"/>
    <x v="0"/>
    <s v="Yeppoon"/>
    <s v="Queensland"/>
    <x v="3"/>
    <n v="4703"/>
    <s v="Australia"/>
    <s v="Harrison Quinn"/>
    <x v="5"/>
    <s v="Marco Lombardi"/>
    <n v="693"/>
  </r>
  <r>
    <d v="2025-12-31T00:00:00"/>
    <n v="2026"/>
    <s v="2025-2026"/>
    <x v="0"/>
    <s v="Stafford"/>
    <s v="Queensland"/>
    <x v="3"/>
    <n v="4053"/>
    <s v="Australia"/>
    <s v="Giannis Katsaros"/>
    <x v="2"/>
    <s v="Zanele Mbeki"/>
    <n v="770"/>
  </r>
  <r>
    <d v="2024-07-13T00:00:00"/>
    <n v="2025"/>
    <s v="2024-2025"/>
    <x v="0"/>
    <s v="Stafford"/>
    <s v="Queensland"/>
    <x v="3"/>
    <n v="4053"/>
    <s v="Australia"/>
    <s v="Giannis Katsaros"/>
    <x v="7"/>
    <s v="Selam Tesfaye"/>
    <n v="47"/>
  </r>
  <r>
    <d v="2025-02-14T00:00:00"/>
    <n v="2025"/>
    <s v="2024-2025"/>
    <x v="1"/>
    <s v="Tweed Heads"/>
    <s v="New South Wales"/>
    <x v="1"/>
    <n v="2485"/>
    <s v="Australia"/>
    <s v="Waru Saunders"/>
    <x v="5"/>
    <s v="Marco Lombardi"/>
    <n v="350"/>
  </r>
  <r>
    <d v="2025-10-20T00:00:00"/>
    <n v="2026"/>
    <s v="2025-2026"/>
    <x v="0"/>
    <s v="Penrith"/>
    <s v="New South Wales"/>
    <x v="1"/>
    <n v="2750"/>
    <s v="Australia"/>
    <s v="Jedda Kramer"/>
    <x v="1"/>
    <s v="Iluka Langton"/>
    <n v="736"/>
  </r>
  <r>
    <d v="2025-07-13T00:00:00"/>
    <n v="2026"/>
    <s v="2025-2026"/>
    <x v="0"/>
    <s v="Horsham"/>
    <s v="Victoria"/>
    <x v="4"/>
    <n v="3400"/>
    <s v="Australia"/>
    <s v="Lucas Le"/>
    <x v="4"/>
    <s v="Amara Okafor"/>
    <n v="513"/>
  </r>
  <r>
    <d v="2024-10-05T00:00:00"/>
    <n v="2025"/>
    <s v="2024-2025"/>
    <x v="0"/>
    <s v="Caloundra"/>
    <s v="Queensland"/>
    <x v="3"/>
    <n v="4551"/>
    <s v="Australia"/>
    <s v="Viliame Mata"/>
    <x v="2"/>
    <s v="Zanele Mbeki"/>
    <n v="315"/>
  </r>
  <r>
    <d v="2024-08-20T00:00:00"/>
    <n v="2025"/>
    <s v="2024-2025"/>
    <x v="0"/>
    <s v="Mornington"/>
    <s v="Victoria"/>
    <x v="4"/>
    <n v="3931"/>
    <s v="Australia"/>
    <s v="Emre Yilmaz"/>
    <x v="5"/>
    <s v="Marco Lombardi"/>
    <n v="416"/>
  </r>
  <r>
    <d v="2024-02-15T00:00:00"/>
    <n v="2024"/>
    <s v="2023-2024"/>
    <x v="0"/>
    <s v="Orange"/>
    <s v="New South Wales"/>
    <x v="1"/>
    <n v="2800"/>
    <s v="Australia"/>
    <s v="Jedda Kramer"/>
    <x v="0"/>
    <s v="Caterina Russo"/>
    <n v="307"/>
  </r>
  <r>
    <d v="2024-04-15T00:00:00"/>
    <n v="2024"/>
    <s v="2023-2024"/>
    <x v="0"/>
    <s v="Werribee"/>
    <s v="Victoria"/>
    <x v="4"/>
    <n v="3030"/>
    <s v="Australia"/>
    <s v="Alistair Taylor"/>
    <x v="4"/>
    <s v="Amara Okafor"/>
    <n v="411"/>
  </r>
  <r>
    <d v="2025-04-23T00:00:00"/>
    <n v="2025"/>
    <s v="2024-2025"/>
    <x v="0"/>
    <s v="Maddington"/>
    <s v="Western Australia"/>
    <x v="0"/>
    <n v="6109"/>
    <s v="Australia"/>
    <s v="Phoebe Murphy"/>
    <x v="0"/>
    <s v="Caterina Russo"/>
    <n v="609"/>
  </r>
  <r>
    <d v="2024-07-22T00:00:00"/>
    <n v="2025"/>
    <s v="2024-2025"/>
    <x v="1"/>
    <s v="Hastings"/>
    <s v="Victoria"/>
    <x v="4"/>
    <n v="3915"/>
    <s v="Australia"/>
    <s v="Emre Yilmaz"/>
    <x v="4"/>
    <s v="Amara Okafor"/>
    <n v="538"/>
  </r>
  <r>
    <d v="2024-02-24T00:00:00"/>
    <n v="2024"/>
    <s v="2023-2024"/>
    <x v="0"/>
    <s v="Epsom"/>
    <s v="Victoria"/>
    <x v="4"/>
    <n v="3551"/>
    <s v="Australia"/>
    <s v="Lucas Le"/>
    <x v="6"/>
    <s v="Lani To’o"/>
    <n v="765"/>
  </r>
  <r>
    <d v="2025-10-19T00:00:00"/>
    <n v="2026"/>
    <s v="2025-2026"/>
    <x v="0"/>
    <s v="Lidcombe"/>
    <s v="New South Wales"/>
    <x v="1"/>
    <n v="2141"/>
    <s v="Australia"/>
    <s v="Clementine Walsh"/>
    <x v="9"/>
    <s v="Emmanuel Tutu"/>
    <n v="671"/>
  </r>
  <r>
    <d v="2025-05-01T00:00:00"/>
    <n v="2025"/>
    <s v="2024-2025"/>
    <x v="1"/>
    <s v="Darwin"/>
    <s v="Northern Territory"/>
    <x v="7"/>
    <n v="800"/>
    <s v="Australia"/>
    <s v="Deepa Thapa"/>
    <x v="9"/>
    <s v="Emmanuel Tutu"/>
    <n v="22"/>
  </r>
  <r>
    <d v="2024-02-24T00:00:00"/>
    <n v="2024"/>
    <s v="2023-2024"/>
    <x v="0"/>
    <s v="Nowra"/>
    <s v="New South Wales"/>
    <x v="1"/>
    <n v="2541"/>
    <s v="Australia"/>
    <s v="Anika Villanueva"/>
    <x v="0"/>
    <s v="Caterina Russo"/>
    <n v="368"/>
  </r>
  <r>
    <d v="2025-11-05T00:00:00"/>
    <n v="2026"/>
    <s v="2025-2026"/>
    <x v="1"/>
    <s v="Ballarat"/>
    <s v="Victoria"/>
    <x v="4"/>
    <n v="3353"/>
    <s v="Australia"/>
    <s v="Lucas Le"/>
    <x v="2"/>
    <s v="Zanele Mbeki"/>
    <n v="602"/>
  </r>
  <r>
    <d v="2025-11-21T00:00:00"/>
    <n v="2026"/>
    <s v="2025-2026"/>
    <x v="0"/>
    <s v="Mornington"/>
    <s v="Victoria"/>
    <x v="4"/>
    <n v="3931"/>
    <s v="Australia"/>
    <s v="Emre Yilmaz"/>
    <x v="9"/>
    <s v="Emmanuel Tutu"/>
    <n v="45"/>
  </r>
  <r>
    <d v="2025-11-23T00:00:00"/>
    <n v="2026"/>
    <s v="2025-2026"/>
    <x v="0"/>
    <s v="Collingwood"/>
    <s v="Victoria"/>
    <x v="4"/>
    <n v="3066"/>
    <s v="Australia"/>
    <s v="Alistair Taylor"/>
    <x v="2"/>
    <s v="Zanele Mbeki"/>
    <n v="140"/>
  </r>
  <r>
    <d v="2024-02-05T00:00:00"/>
    <n v="2024"/>
    <s v="2023-2024"/>
    <x v="0"/>
    <s v="Alexandria"/>
    <s v="New South Wales"/>
    <x v="1"/>
    <n v="2015"/>
    <s v="Australia"/>
    <s v="Moana Tui"/>
    <x v="3"/>
    <s v="Ibrahim Khalil"/>
    <n v="770"/>
  </r>
  <r>
    <d v="2024-11-24T00:00:00"/>
    <n v="2025"/>
    <s v="2024-2025"/>
    <x v="1"/>
    <s v="Esperance"/>
    <s v="Western Australia"/>
    <x v="0"/>
    <n v="6450"/>
    <s v="Australia"/>
    <s v="Isabella Ricci"/>
    <x v="5"/>
    <s v="Marco Lombardi"/>
    <n v="81"/>
  </r>
  <r>
    <d v="2024-07-09T00:00:00"/>
    <n v="2025"/>
    <s v="2024-2025"/>
    <x v="0"/>
    <s v="Ballina"/>
    <s v="New South Wales"/>
    <x v="1"/>
    <n v="2478"/>
    <s v="Australia"/>
    <s v="Waru Saunders"/>
    <x v="0"/>
    <s v="Caterina Russo"/>
    <n v="621"/>
  </r>
  <r>
    <d v="2024-05-02T00:00:00"/>
    <n v="2024"/>
    <s v="2023-2024"/>
    <x v="0"/>
    <s v="Horsham"/>
    <s v="Victoria"/>
    <x v="4"/>
    <n v="3400"/>
    <s v="Australia"/>
    <s v="Lucas Le"/>
    <x v="1"/>
    <s v="Iluka Langton"/>
    <n v="303"/>
  </r>
  <r>
    <d v="2024-02-18T00:00:00"/>
    <n v="2024"/>
    <s v="2023-2024"/>
    <x v="0"/>
    <s v="Bendigo"/>
    <s v="Victoria"/>
    <x v="4"/>
    <n v="3550"/>
    <s v="Australia"/>
    <s v="Lucas Le"/>
    <x v="1"/>
    <s v="Iluka Langton"/>
    <n v="376"/>
  </r>
  <r>
    <d v="2025-12-30T00:00:00"/>
    <n v="2026"/>
    <s v="2025-2026"/>
    <x v="0"/>
    <s v="Berri"/>
    <s v="South Australia"/>
    <x v="6"/>
    <n v="5343"/>
    <s v="Australia"/>
    <s v="Marcus Zheng"/>
    <x v="4"/>
    <s v="Amara Okafor"/>
    <n v="614"/>
  </r>
  <r>
    <d v="2024-11-02T00:00:00"/>
    <n v="2025"/>
    <s v="2024-2025"/>
    <x v="0"/>
    <s v="Rockhampton"/>
    <s v="Queensland"/>
    <x v="3"/>
    <n v="4700"/>
    <s v="Australia"/>
    <s v="Harrison Quinn"/>
    <x v="4"/>
    <s v="Amara Okafor"/>
    <n v="315"/>
  </r>
  <r>
    <d v="2025-02-01T00:00:00"/>
    <n v="2025"/>
    <s v="2024-2025"/>
    <x v="0"/>
    <s v="Sunbury"/>
    <s v="Victoria"/>
    <x v="4"/>
    <n v="3429"/>
    <s v="Australia"/>
    <s v="Lucas Le"/>
    <x v="9"/>
    <s v="Emmanuel Tutu"/>
    <n v="395"/>
  </r>
  <r>
    <d v="2024-04-19T00:00:00"/>
    <n v="2024"/>
    <s v="2023-2024"/>
    <x v="1"/>
    <s v="Glenorchy"/>
    <s v="Tasmania"/>
    <x v="5"/>
    <n v="7010"/>
    <s v="Australia"/>
    <s v="Veer Malhotra"/>
    <x v="5"/>
    <s v="Marco Lombardi"/>
    <n v="721"/>
  </r>
  <r>
    <d v="2025-10-23T00:00:00"/>
    <n v="2026"/>
    <s v="2025-2026"/>
    <x v="0"/>
    <s v="Inglewood"/>
    <s v="Western Australia"/>
    <x v="0"/>
    <n v="6052"/>
    <s v="Australia"/>
    <s v="Dragan Novak"/>
    <x v="1"/>
    <s v="Iluka Langton"/>
    <n v="719"/>
  </r>
  <r>
    <d v="2024-06-27T00:00:00"/>
    <n v="2024"/>
    <s v="2023-2024"/>
    <x v="1"/>
    <s v="Croydon"/>
    <s v="Victoria"/>
    <x v="4"/>
    <n v="3136"/>
    <s v="Australia"/>
    <s v="Fatima Saleh"/>
    <x v="0"/>
    <s v="Caterina Russo"/>
    <n v="730"/>
  </r>
  <r>
    <d v="2025-06-16T00:00:00"/>
    <n v="2025"/>
    <s v="2024-2025"/>
    <x v="1"/>
    <s v="Bendigo"/>
    <s v="Victoria"/>
    <x v="4"/>
    <n v="3550"/>
    <s v="Australia"/>
    <s v="Lucas Le"/>
    <x v="7"/>
    <s v="Selam Tesfaye"/>
    <n v="702"/>
  </r>
  <r>
    <d v="2024-02-10T00:00:00"/>
    <n v="2024"/>
    <s v="2023-2024"/>
    <x v="0"/>
    <s v="Mascot"/>
    <s v="New South Wales"/>
    <x v="1"/>
    <n v="2020"/>
    <s v="Australia"/>
    <s v="Moana Tui"/>
    <x v="7"/>
    <s v="Selam Tesfaye"/>
    <n v="297"/>
  </r>
  <r>
    <d v="2024-10-06T00:00:00"/>
    <n v="2025"/>
    <s v="2024-2025"/>
    <x v="0"/>
    <s v="Horsham"/>
    <s v="Victoria"/>
    <x v="4"/>
    <n v="3400"/>
    <s v="Australia"/>
    <s v="Lucas Le"/>
    <x v="0"/>
    <s v="Caterina Russo"/>
    <n v="150"/>
  </r>
  <r>
    <d v="2025-05-01T00:00:00"/>
    <n v="2025"/>
    <s v="2024-2025"/>
    <x v="1"/>
    <s v="Altona"/>
    <s v="Victoria"/>
    <x v="4"/>
    <n v="3018"/>
    <s v="Australia"/>
    <s v="Alistair Taylor"/>
    <x v="1"/>
    <s v="Iluka Langton"/>
    <n v="717"/>
  </r>
  <r>
    <d v="2024-07-04T00:00:00"/>
    <n v="2025"/>
    <s v="2024-2025"/>
    <x v="0"/>
    <s v="Broome"/>
    <s v="Western Australia"/>
    <x v="0"/>
    <n v="6725"/>
    <s v="Australia"/>
    <s v="Isabella Ricci"/>
    <x v="4"/>
    <s v="Amara Okafor"/>
    <n v="484"/>
  </r>
  <r>
    <d v="2025-04-20T00:00:00"/>
    <n v="2025"/>
    <s v="2024-2025"/>
    <x v="1"/>
    <s v="Croydon"/>
    <s v="Victoria"/>
    <x v="4"/>
    <n v="3136"/>
    <s v="Australia"/>
    <s v="Fatima Saleh"/>
    <x v="9"/>
    <s v="Emmanuel Tutu"/>
    <n v="772"/>
  </r>
  <r>
    <d v="2025-02-23T00:00:00"/>
    <n v="2025"/>
    <s v="2024-2025"/>
    <x v="0"/>
    <s v="Albany"/>
    <s v="Western Australia"/>
    <x v="0"/>
    <n v="6330"/>
    <s v="Australia"/>
    <s v="Phoebe Murphy"/>
    <x v="8"/>
    <s v="Anastasia Vlahos"/>
    <n v="528"/>
  </r>
  <r>
    <d v="2025-07-28T00:00:00"/>
    <n v="2026"/>
    <s v="2025-2026"/>
    <x v="0"/>
    <s v="Rydalmere"/>
    <s v="New South Wales"/>
    <x v="1"/>
    <n v="2116"/>
    <s v="Australia"/>
    <s v="Clementine Walsh"/>
    <x v="7"/>
    <s v="Selam Tesfaye"/>
    <n v="333"/>
  </r>
  <r>
    <d v="2025-01-25T00:00:00"/>
    <n v="2025"/>
    <s v="2024-2025"/>
    <x v="0"/>
    <s v="Burnie"/>
    <s v="Tasmania"/>
    <x v="5"/>
    <n v="7320"/>
    <s v="Australia"/>
    <s v="Veer Malhotra"/>
    <x v="5"/>
    <s v="Marco Lombardi"/>
    <n v="39"/>
  </r>
  <r>
    <d v="2024-05-19T00:00:00"/>
    <n v="2024"/>
    <s v="2023-2024"/>
    <x v="0"/>
    <s v="Underwood"/>
    <s v="Queensland"/>
    <x v="3"/>
    <n v="4119"/>
    <s v="Australia"/>
    <s v="Giannis Katsaros"/>
    <x v="3"/>
    <s v="Ibrahim Khalil"/>
    <n v="722"/>
  </r>
  <r>
    <d v="2024-04-03T00:00:00"/>
    <n v="2024"/>
    <s v="2023-2024"/>
    <x v="1"/>
    <s v="Croydon"/>
    <s v="Victoria"/>
    <x v="4"/>
    <n v="3136"/>
    <s v="Australia"/>
    <s v="Fatima Saleh"/>
    <x v="3"/>
    <s v="Ibrahim Khalil"/>
    <n v="589"/>
  </r>
  <r>
    <d v="2025-04-25T00:00:00"/>
    <n v="2025"/>
    <s v="2024-2025"/>
    <x v="0"/>
    <s v="Dandenong"/>
    <s v="Victoria"/>
    <x v="4"/>
    <n v="3175"/>
    <s v="Australia"/>
    <s v="Fatima Saleh"/>
    <x v="9"/>
    <s v="Emmanuel Tutu"/>
    <n v="394"/>
  </r>
  <r>
    <d v="2025-10-06T00:00:00"/>
    <n v="2026"/>
    <s v="2025-2026"/>
    <x v="1"/>
    <s v="Mildura"/>
    <s v="Victoria"/>
    <x v="4"/>
    <n v="3500"/>
    <s v="Australia"/>
    <s v="Lucas Le"/>
    <x v="0"/>
    <s v="Caterina Russo"/>
    <n v="422"/>
  </r>
  <r>
    <d v="2024-06-04T00:00:00"/>
    <n v="2024"/>
    <s v="2023-2024"/>
    <x v="0"/>
    <s v="Epping"/>
    <s v="Victoria"/>
    <x v="4"/>
    <n v="3076"/>
    <s v="Australia"/>
    <s v="Alistair Taylor"/>
    <x v="3"/>
    <s v="Ibrahim Khalil"/>
    <n v="291"/>
  </r>
  <r>
    <d v="2024-01-27T00:00:00"/>
    <n v="2024"/>
    <s v="2023-2024"/>
    <x v="0"/>
    <s v="Chatswood"/>
    <s v="New South Wales"/>
    <x v="1"/>
    <n v="2067"/>
    <s v="Australia"/>
    <s v="Moana Tui"/>
    <x v="8"/>
    <s v="Anastasia Vlahos"/>
    <n v="350"/>
  </r>
  <r>
    <d v="2024-09-25T00:00:00"/>
    <n v="2025"/>
    <s v="2024-2025"/>
    <x v="0"/>
    <s v="Port Lincoln"/>
    <s v="South Australia"/>
    <x v="6"/>
    <n v="5607"/>
    <s v="Australia"/>
    <s v="Marcus Zheng"/>
    <x v="4"/>
    <s v="Amara Okafor"/>
    <n v="226"/>
  </r>
  <r>
    <d v="2024-01-03T00:00:00"/>
    <n v="2024"/>
    <s v="2023-2024"/>
    <x v="0"/>
    <s v="Atherton"/>
    <s v="Queensland"/>
    <x v="3"/>
    <n v="4883"/>
    <s v="Australia"/>
    <s v="Tiffany Tan"/>
    <x v="5"/>
    <s v="Marco Lombardi"/>
    <n v="311"/>
  </r>
  <r>
    <d v="2025-07-14T00:00:00"/>
    <n v="2026"/>
    <s v="2025-2026"/>
    <x v="1"/>
    <s v="Bathurst"/>
    <s v="New South Wales"/>
    <x v="1"/>
    <n v="2795"/>
    <s v="Australia"/>
    <s v="Jedda Kramer"/>
    <x v="7"/>
    <s v="Selam Tesfaye"/>
    <n v="783"/>
  </r>
  <r>
    <d v="2024-05-17T00:00:00"/>
    <n v="2024"/>
    <s v="2023-2024"/>
    <x v="0"/>
    <s v="Atherton"/>
    <s v="Queensland"/>
    <x v="3"/>
    <n v="4883"/>
    <s v="Australia"/>
    <s v="Tiffany Tan"/>
    <x v="4"/>
    <s v="Amara Okafor"/>
    <n v="292"/>
  </r>
  <r>
    <d v="2025-12-20T00:00:00"/>
    <n v="2026"/>
    <s v="2025-2026"/>
    <x v="0"/>
    <s v="Claremont"/>
    <s v="Western Australia"/>
    <x v="0"/>
    <n v="6010"/>
    <s v="Australia"/>
    <s v="Dragan Novak"/>
    <x v="9"/>
    <s v="Emmanuel Tutu"/>
    <n v="532"/>
  </r>
  <r>
    <d v="2024-02-06T00:00:00"/>
    <n v="2024"/>
    <s v="2023-2024"/>
    <x v="0"/>
    <s v="Campbelltown"/>
    <s v="New South Wales"/>
    <x v="1"/>
    <n v="2560"/>
    <s v="Australia"/>
    <s v="Anika Villanueva"/>
    <x v="7"/>
    <s v="Selam Tesfaye"/>
    <n v="744"/>
  </r>
  <r>
    <d v="2024-05-18T00:00:00"/>
    <n v="2024"/>
    <s v="2023-2024"/>
    <x v="0"/>
    <s v="Orange"/>
    <s v="New South Wales"/>
    <x v="1"/>
    <n v="2800"/>
    <s v="Australia"/>
    <s v="Jedda Kramer"/>
    <x v="7"/>
    <s v="Selam Tesfaye"/>
    <n v="229"/>
  </r>
  <r>
    <d v="2024-02-09T00:00:00"/>
    <n v="2024"/>
    <s v="2023-2024"/>
    <x v="0"/>
    <s v="Penrith"/>
    <s v="New South Wales"/>
    <x v="1"/>
    <n v="2750"/>
    <s v="Australia"/>
    <s v="Jedda Kramer"/>
    <x v="9"/>
    <s v="Emmanuel Tutu"/>
    <n v="114"/>
  </r>
  <r>
    <d v="2025-06-11T00:00:00"/>
    <n v="2025"/>
    <s v="2024-2025"/>
    <x v="0"/>
    <s v="Albany"/>
    <s v="Western Australia"/>
    <x v="0"/>
    <n v="6330"/>
    <s v="Australia"/>
    <s v="Phoebe Murphy"/>
    <x v="3"/>
    <s v="Ibrahim Khalil"/>
    <n v="284"/>
  </r>
  <r>
    <d v="2024-03-08T00:00:00"/>
    <n v="2024"/>
    <s v="2023-2024"/>
    <x v="0"/>
    <s v="Bathurst"/>
    <s v="New South Wales"/>
    <x v="1"/>
    <n v="2795"/>
    <s v="Australia"/>
    <s v="Jedda Kramer"/>
    <x v="4"/>
    <s v="Amara Okafor"/>
    <n v="75"/>
  </r>
  <r>
    <d v="2025-12-29T00:00:00"/>
    <n v="2026"/>
    <s v="2025-2026"/>
    <x v="0"/>
    <s v="Dandenong"/>
    <s v="Victoria"/>
    <x v="4"/>
    <n v="3175"/>
    <s v="Australia"/>
    <s v="Fatima Saleh"/>
    <x v="2"/>
    <s v="Zanele Mbeki"/>
    <n v="484"/>
  </r>
  <r>
    <d v="2025-10-25T00:00:00"/>
    <n v="2026"/>
    <s v="2025-2026"/>
    <x v="0"/>
    <s v="Belconnen"/>
    <s v="Australian Capital Territory"/>
    <x v="2"/>
    <n v="2617"/>
    <s v="Australia"/>
    <s v="Anika Villanueva"/>
    <x v="5"/>
    <s v="Marco Lombardi"/>
    <n v="532"/>
  </r>
  <r>
    <d v="2024-06-02T00:00:00"/>
    <n v="2024"/>
    <s v="2023-2024"/>
    <x v="0"/>
    <s v="Hastings"/>
    <s v="Victoria"/>
    <x v="4"/>
    <n v="3915"/>
    <s v="Australia"/>
    <s v="Emre Yilmaz"/>
    <x v="7"/>
    <s v="Selam Tesfaye"/>
    <n v="229"/>
  </r>
  <r>
    <d v="2025-01-06T00:00:00"/>
    <n v="2025"/>
    <s v="2024-2025"/>
    <x v="0"/>
    <s v="Sunbury"/>
    <s v="Victoria"/>
    <x v="4"/>
    <n v="3429"/>
    <s v="Australia"/>
    <s v="Lucas Le"/>
    <x v="3"/>
    <s v="Ibrahim Khalil"/>
    <n v="34"/>
  </r>
  <r>
    <d v="2025-05-12T00:00:00"/>
    <n v="2025"/>
    <s v="2024-2025"/>
    <x v="0"/>
    <s v="Joondalup"/>
    <s v="Western Australia"/>
    <x v="0"/>
    <n v="6027"/>
    <s v="Australia"/>
    <s v="Dragan Novak"/>
    <x v="1"/>
    <s v="Iluka Langton"/>
    <n v="321"/>
  </r>
  <r>
    <d v="2024-09-10T00:00:00"/>
    <n v="2025"/>
    <s v="2024-2025"/>
    <x v="1"/>
    <s v="Balcatta"/>
    <s v="Western Australia"/>
    <x v="0"/>
    <n v="6021"/>
    <s v="Australia"/>
    <s v="Dragan Novak"/>
    <x v="1"/>
    <s v="Iluka Langton"/>
    <n v="725"/>
  </r>
  <r>
    <d v="2024-06-27T00:00:00"/>
    <n v="2024"/>
    <s v="2023-2024"/>
    <x v="0"/>
    <s v="Rydalmere"/>
    <s v="New South Wales"/>
    <x v="1"/>
    <n v="2116"/>
    <s v="Australia"/>
    <s v="Clementine Walsh"/>
    <x v="6"/>
    <s v="Lani To’o"/>
    <n v="217"/>
  </r>
  <r>
    <d v="2025-11-19T00:00:00"/>
    <n v="2026"/>
    <s v="2025-2026"/>
    <x v="0"/>
    <s v="Berri"/>
    <s v="South Australia"/>
    <x v="6"/>
    <n v="5343"/>
    <s v="Australia"/>
    <s v="Marcus Zheng"/>
    <x v="5"/>
    <s v="Marco Lombardi"/>
    <n v="765"/>
  </r>
  <r>
    <d v="2025-07-14T00:00:00"/>
    <n v="2026"/>
    <s v="2025-2026"/>
    <x v="0"/>
    <s v="Nowra"/>
    <s v="New South Wales"/>
    <x v="1"/>
    <n v="2541"/>
    <s v="Australia"/>
    <s v="Anika Villanueva"/>
    <x v="9"/>
    <s v="Emmanuel Tutu"/>
    <n v="372"/>
  </r>
  <r>
    <d v="2024-12-13T00:00:00"/>
    <n v="2025"/>
    <s v="2024-2025"/>
    <x v="1"/>
    <s v="Darwin"/>
    <s v="Northern Territory"/>
    <x v="7"/>
    <n v="800"/>
    <s v="Australia"/>
    <s v="Deepa Thapa"/>
    <x v="7"/>
    <s v="Selam Tesfaye"/>
    <n v="132"/>
  </r>
  <r>
    <d v="2025-11-07T00:00:00"/>
    <n v="2026"/>
    <s v="2025-2026"/>
    <x v="1"/>
    <s v="Mackay"/>
    <s v="Queensland"/>
    <x v="3"/>
    <n v="4740"/>
    <s v="Australia"/>
    <s v="Harrison Quinn"/>
    <x v="9"/>
    <s v="Emmanuel Tutu"/>
    <n v="329"/>
  </r>
  <r>
    <d v="2024-04-28T00:00:00"/>
    <n v="2024"/>
    <s v="2023-2024"/>
    <x v="0"/>
    <s v="Rydalmere"/>
    <s v="New South Wales"/>
    <x v="1"/>
    <n v="2116"/>
    <s v="Australia"/>
    <s v="Clementine Walsh"/>
    <x v="3"/>
    <s v="Ibrahim Khalil"/>
    <n v="668"/>
  </r>
  <r>
    <d v="2025-06-09T00:00:00"/>
    <n v="2025"/>
    <s v="2024-2025"/>
    <x v="0"/>
    <s v="Dubbo"/>
    <s v="New South Wales"/>
    <x v="1"/>
    <n v="2830"/>
    <s v="Australia"/>
    <s v="Jedda Kramer"/>
    <x v="3"/>
    <s v="Ibrahim Khalil"/>
    <n v="141"/>
  </r>
  <r>
    <d v="2024-04-26T00:00:00"/>
    <n v="2024"/>
    <s v="2023-2024"/>
    <x v="0"/>
    <s v="Epping"/>
    <s v="Victoria"/>
    <x v="4"/>
    <n v="3076"/>
    <s v="Australia"/>
    <s v="Alistair Taylor"/>
    <x v="5"/>
    <s v="Marco Lombardi"/>
    <n v="255"/>
  </r>
  <r>
    <d v="2024-11-29T00:00:00"/>
    <n v="2025"/>
    <s v="2024-2025"/>
    <x v="0"/>
    <s v="Inglewood"/>
    <s v="Western Australia"/>
    <x v="0"/>
    <n v="6052"/>
    <s v="Australia"/>
    <s v="Dragan Novak"/>
    <x v="4"/>
    <s v="Amara Okafor"/>
    <n v="141"/>
  </r>
  <r>
    <d v="2024-12-05T00:00:00"/>
    <n v="2025"/>
    <s v="2024-2025"/>
    <x v="0"/>
    <s v="Armidale"/>
    <s v="New South Wales"/>
    <x v="1"/>
    <n v="2350"/>
    <s v="Australia"/>
    <s v="Waru Saunders"/>
    <x v="3"/>
    <s v="Ibrahim Khalil"/>
    <n v="206"/>
  </r>
  <r>
    <d v="2025-12-03T00:00:00"/>
    <n v="2026"/>
    <s v="2025-2026"/>
    <x v="1"/>
    <s v="Mornington"/>
    <s v="Victoria"/>
    <x v="4"/>
    <n v="3931"/>
    <s v="Australia"/>
    <s v="Emre Yilmaz"/>
    <x v="4"/>
    <s v="Amara Okafor"/>
    <n v="776"/>
  </r>
  <r>
    <d v="2024-04-28T00:00:00"/>
    <n v="2024"/>
    <s v="2023-2024"/>
    <x v="0"/>
    <s v="Marion"/>
    <s v="South Australia"/>
    <x v="6"/>
    <n v="5043"/>
    <s v="Australia"/>
    <s v="Mustafa Ali"/>
    <x v="1"/>
    <s v="Iluka Langton"/>
    <n v="144"/>
  </r>
  <r>
    <d v="2025-02-20T00:00:00"/>
    <n v="2025"/>
    <s v="2024-2025"/>
    <x v="0"/>
    <s v="Wagga Wagga"/>
    <s v="New South Wales"/>
    <x v="1"/>
    <n v="2650"/>
    <s v="Australia"/>
    <s v="Jedda Kramer"/>
    <x v="3"/>
    <s v="Ibrahim Khalil"/>
    <n v="480"/>
  </r>
  <r>
    <d v="2024-12-26T00:00:00"/>
    <n v="2025"/>
    <s v="2024-2025"/>
    <x v="0"/>
    <s v="Belconnen"/>
    <s v="Australian Capital Territory"/>
    <x v="2"/>
    <n v="2617"/>
    <s v="Australia"/>
    <s v="Anika Villanueva"/>
    <x v="3"/>
    <s v="Ibrahim Khalil"/>
    <n v="195"/>
  </r>
  <r>
    <d v="2025-09-21T00:00:00"/>
    <n v="2026"/>
    <s v="2025-2026"/>
    <x v="1"/>
    <s v="Toombul"/>
    <s v="Queensland"/>
    <x v="3"/>
    <n v="4012"/>
    <s v="Australia"/>
    <s v="Giannis Katsaros"/>
    <x v="9"/>
    <s v="Emmanuel Tutu"/>
    <n v="403"/>
  </r>
  <r>
    <d v="2025-07-04T00:00:00"/>
    <n v="2026"/>
    <s v="2025-2026"/>
    <x v="0"/>
    <s v="Hervey Bay"/>
    <s v="Queensland"/>
    <x v="3"/>
    <n v="4655"/>
    <s v="Australia"/>
    <s v="Harrison Quinn"/>
    <x v="4"/>
    <s v="Amara Okafor"/>
    <n v="251"/>
  </r>
  <r>
    <d v="2025-03-28T00:00:00"/>
    <n v="2025"/>
    <s v="2024-2025"/>
    <x v="0"/>
    <s v="Stafford"/>
    <s v="Queensland"/>
    <x v="3"/>
    <n v="4053"/>
    <s v="Australia"/>
    <s v="Giannis Katsaros"/>
    <x v="2"/>
    <s v="Zanele Mbeki"/>
    <n v="781"/>
  </r>
  <r>
    <d v="2025-01-21T00:00:00"/>
    <n v="2025"/>
    <s v="2024-2025"/>
    <x v="1"/>
    <s v="Lithgow"/>
    <s v="New South Wales"/>
    <x v="1"/>
    <n v="2790"/>
    <s v="Australia"/>
    <s v="Jedda Kramer"/>
    <x v="2"/>
    <s v="Zanele Mbeki"/>
    <n v="745"/>
  </r>
  <r>
    <d v="2024-08-30T00:00:00"/>
    <n v="2025"/>
    <s v="2024-2025"/>
    <x v="0"/>
    <s v="Rosny Park"/>
    <s v="Tasmania"/>
    <x v="5"/>
    <n v="7018"/>
    <s v="Australia"/>
    <s v="Veer Malhotra"/>
    <x v="4"/>
    <s v="Amara Okafor"/>
    <n v="740"/>
  </r>
  <r>
    <d v="2025-11-05T00:00:00"/>
    <n v="2026"/>
    <s v="2025-2026"/>
    <x v="0"/>
    <s v="Indooroopilly"/>
    <s v="Queensland"/>
    <x v="3"/>
    <n v="4068"/>
    <s v="Australia"/>
    <s v="Giannis Katsaros"/>
    <x v="2"/>
    <s v="Zanele Mbeki"/>
    <n v="777"/>
  </r>
  <r>
    <d v="2024-08-12T00:00:00"/>
    <n v="2025"/>
    <s v="2024-2025"/>
    <x v="1"/>
    <s v="Woodville"/>
    <s v="South Australia"/>
    <x v="6"/>
    <n v="5011"/>
    <s v="Australia"/>
    <s v="Mustafa Ali"/>
    <x v="5"/>
    <s v="Marco Lombardi"/>
    <n v="653"/>
  </r>
  <r>
    <d v="2024-09-23T00:00:00"/>
    <n v="2025"/>
    <s v="2024-2025"/>
    <x v="1"/>
    <s v="Gladstone"/>
    <s v="Queensland"/>
    <x v="3"/>
    <n v="4680"/>
    <s v="Australia"/>
    <s v="Harrison Quinn"/>
    <x v="9"/>
    <s v="Emmanuel Tutu"/>
    <n v="323"/>
  </r>
  <r>
    <d v="2025-09-24T00:00:00"/>
    <n v="2026"/>
    <s v="2025-2026"/>
    <x v="0"/>
    <s v="Ringwood"/>
    <s v="Victoria"/>
    <x v="4"/>
    <n v="3134"/>
    <s v="Australia"/>
    <s v="Fatima Saleh"/>
    <x v="9"/>
    <s v="Emmanuel Tutu"/>
    <n v="410"/>
  </r>
  <r>
    <d v="2025-11-30T00:00:00"/>
    <n v="2026"/>
    <s v="2025-2026"/>
    <x v="1"/>
    <s v="Darwin"/>
    <s v="Northern Territory"/>
    <x v="7"/>
    <n v="800"/>
    <s v="Australia"/>
    <s v="Deepa Thapa"/>
    <x v="6"/>
    <s v="Lani To’o"/>
    <n v="744"/>
  </r>
  <r>
    <d v="2025-07-10T00:00:00"/>
    <n v="2026"/>
    <s v="2025-2026"/>
    <x v="1"/>
    <s v="Airlie Beach"/>
    <s v="Queensland"/>
    <x v="3"/>
    <n v="4802"/>
    <s v="Australia"/>
    <s v="Tiffany Tan"/>
    <x v="4"/>
    <s v="Amara Okafor"/>
    <n v="303"/>
  </r>
  <r>
    <d v="2025-12-20T00:00:00"/>
    <n v="2026"/>
    <s v="2025-2026"/>
    <x v="0"/>
    <s v="Artarmon"/>
    <s v="New South Wales"/>
    <x v="1"/>
    <n v="2064"/>
    <s v="Australia"/>
    <s v="Moana Tui"/>
    <x v="4"/>
    <s v="Amara Okafor"/>
    <n v="617"/>
  </r>
  <r>
    <d v="2025-01-25T00:00:00"/>
    <n v="2025"/>
    <s v="2024-2025"/>
    <x v="0"/>
    <s v="Caloundra"/>
    <s v="Queensland"/>
    <x v="3"/>
    <n v="4551"/>
    <s v="Australia"/>
    <s v="Viliame Mata"/>
    <x v="1"/>
    <s v="Iluka Langton"/>
    <n v="255"/>
  </r>
  <r>
    <d v="2024-11-02T00:00:00"/>
    <n v="2025"/>
    <s v="2024-2025"/>
    <x v="0"/>
    <s v="Albany"/>
    <s v="Western Australia"/>
    <x v="0"/>
    <n v="6330"/>
    <s v="Australia"/>
    <s v="Phoebe Murphy"/>
    <x v="5"/>
    <s v="Marco Lombardi"/>
    <n v="276"/>
  </r>
  <r>
    <d v="2025-07-30T00:00:00"/>
    <n v="2026"/>
    <s v="2025-2026"/>
    <x v="0"/>
    <s v="Mindarie"/>
    <s v="Western Australia"/>
    <x v="0"/>
    <n v="6030"/>
    <s v="Australia"/>
    <s v="Dragan Novak"/>
    <x v="3"/>
    <s v="Ibrahim Khalil"/>
    <n v="52"/>
  </r>
  <r>
    <d v="2024-06-18T00:00:00"/>
    <n v="2024"/>
    <s v="2023-2024"/>
    <x v="0"/>
    <s v="Mindarie"/>
    <s v="Western Australia"/>
    <x v="0"/>
    <n v="6030"/>
    <s v="Australia"/>
    <s v="Dragan Novak"/>
    <x v="0"/>
    <s v="Caterina Russo"/>
    <n v="775"/>
  </r>
  <r>
    <d v="2025-01-06T00:00:00"/>
    <n v="2025"/>
    <s v="2024-2025"/>
    <x v="0"/>
    <s v="Maroochydore"/>
    <s v="Queensland"/>
    <x v="3"/>
    <n v="4558"/>
    <s v="Australia"/>
    <s v="Viliame Mata"/>
    <x v="5"/>
    <s v="Marco Lombardi"/>
    <n v="770"/>
  </r>
  <r>
    <d v="2024-12-13T00:00:00"/>
    <n v="2025"/>
    <s v="2024-2025"/>
    <x v="0"/>
    <s v="Rosny Park"/>
    <s v="Tasmania"/>
    <x v="5"/>
    <n v="7018"/>
    <s v="Australia"/>
    <s v="Veer Malhotra"/>
    <x v="1"/>
    <s v="Iluka Langton"/>
    <n v="601"/>
  </r>
  <r>
    <d v="2024-07-08T00:00:00"/>
    <n v="2025"/>
    <s v="2024-2025"/>
    <x v="0"/>
    <s v="Atherton"/>
    <s v="Queensland"/>
    <x v="3"/>
    <n v="4883"/>
    <s v="Australia"/>
    <s v="Tiffany Tan"/>
    <x v="0"/>
    <s v="Caterina Russo"/>
    <n v="748"/>
  </r>
  <r>
    <d v="2024-03-25T00:00:00"/>
    <n v="2024"/>
    <s v="2023-2024"/>
    <x v="0"/>
    <s v="Burleigh Waters"/>
    <s v="Queensland"/>
    <x v="3"/>
    <n v="4220"/>
    <s v="Australia"/>
    <s v="Kavindi Perera"/>
    <x v="7"/>
    <s v="Selam Tesfaye"/>
    <n v="31"/>
  </r>
  <r>
    <d v="2024-06-10T00:00:00"/>
    <n v="2024"/>
    <s v="2023-2024"/>
    <x v="1"/>
    <s v="Woodville"/>
    <s v="South Australia"/>
    <x v="6"/>
    <n v="5011"/>
    <s v="Australia"/>
    <s v="Mustafa Ali"/>
    <x v="1"/>
    <s v="Iluka Langton"/>
    <n v="788"/>
  </r>
  <r>
    <d v="2024-06-28T00:00:00"/>
    <n v="2024"/>
    <s v="2023-2024"/>
    <x v="0"/>
    <s v="North Lakes"/>
    <s v="Queensland"/>
    <x v="3"/>
    <n v="4509"/>
    <s v="Australia"/>
    <s v="Kavindi Perera"/>
    <x v="2"/>
    <s v="Zanele Mbeki"/>
    <n v="772"/>
  </r>
  <r>
    <d v="2024-03-21T00:00:00"/>
    <n v="2024"/>
    <s v="2023-2024"/>
    <x v="0"/>
    <s v="Gympie"/>
    <s v="Queensland"/>
    <x v="3"/>
    <n v="4570"/>
    <s v="Australia"/>
    <s v="Viliame Mata"/>
    <x v="9"/>
    <s v="Emmanuel Tutu"/>
    <n v="705"/>
  </r>
  <r>
    <d v="2024-08-28T00:00:00"/>
    <n v="2025"/>
    <s v="2024-2025"/>
    <x v="0"/>
    <s v="Cairns"/>
    <s v="Queensland"/>
    <x v="3"/>
    <n v="4870"/>
    <s v="Australia"/>
    <s v="Tiffany Tan"/>
    <x v="0"/>
    <s v="Caterina Russo"/>
    <n v="158"/>
  </r>
  <r>
    <d v="2024-04-09T00:00:00"/>
    <n v="2024"/>
    <s v="2023-2024"/>
    <x v="0"/>
    <s v="Altona"/>
    <s v="Victoria"/>
    <x v="4"/>
    <n v="3018"/>
    <s v="Australia"/>
    <s v="Alistair Taylor"/>
    <x v="5"/>
    <s v="Marco Lombardi"/>
    <n v="163"/>
  </r>
  <r>
    <d v="2024-12-29T00:00:00"/>
    <n v="2025"/>
    <s v="2024-2025"/>
    <x v="0"/>
    <s v="Prospect"/>
    <s v="South Australia"/>
    <x v="6"/>
    <n v="5082"/>
    <s v="Australia"/>
    <s v="Mustafa Ali"/>
    <x v="5"/>
    <s v="Marco Lombardi"/>
    <n v="406"/>
  </r>
  <r>
    <d v="2024-06-02T00:00:00"/>
    <n v="2024"/>
    <s v="2023-2024"/>
    <x v="0"/>
    <s v="Burleigh Waters"/>
    <s v="Queensland"/>
    <x v="3"/>
    <n v="4220"/>
    <s v="Australia"/>
    <s v="Kavindi Perera"/>
    <x v="9"/>
    <s v="Emmanuel Tutu"/>
    <n v="55"/>
  </r>
  <r>
    <d v="2024-06-27T00:00:00"/>
    <n v="2024"/>
    <s v="2023-2024"/>
    <x v="0"/>
    <s v="Artarmon"/>
    <s v="New South Wales"/>
    <x v="1"/>
    <n v="2064"/>
    <s v="Australia"/>
    <s v="Moana Tui"/>
    <x v="1"/>
    <s v="Iluka Langton"/>
    <n v="785"/>
  </r>
  <r>
    <d v="2024-05-06T00:00:00"/>
    <n v="2024"/>
    <s v="2023-2024"/>
    <x v="0"/>
    <s v="Castle Hill"/>
    <s v="New South Wales"/>
    <x v="1"/>
    <n v="2154"/>
    <s v="Australia"/>
    <s v="Clementine Walsh"/>
    <x v="2"/>
    <s v="Zanele Mbeki"/>
    <n v="65"/>
  </r>
  <r>
    <d v="2024-06-14T00:00:00"/>
    <n v="2024"/>
    <s v="2023-2024"/>
    <x v="1"/>
    <s v="Toombul"/>
    <s v="Queensland"/>
    <x v="3"/>
    <n v="4012"/>
    <s v="Australia"/>
    <s v="Giannis Katsaros"/>
    <x v="0"/>
    <s v="Caterina Russo"/>
    <n v="69"/>
  </r>
  <r>
    <d v="2025-01-06T00:00:00"/>
    <n v="2025"/>
    <s v="2024-2025"/>
    <x v="1"/>
    <s v="Darwin"/>
    <s v="Northern Territory"/>
    <x v="7"/>
    <n v="800"/>
    <s v="Australia"/>
    <s v="Deepa Thapa"/>
    <x v="3"/>
    <s v="Ibrahim Khalil"/>
    <n v="731"/>
  </r>
  <r>
    <d v="2024-03-09T00:00:00"/>
    <n v="2024"/>
    <s v="2023-2024"/>
    <x v="0"/>
    <s v="Noosaville"/>
    <s v="Queensland"/>
    <x v="3"/>
    <n v="4566"/>
    <s v="Australia"/>
    <s v="Viliame Mata"/>
    <x v="0"/>
    <s v="Caterina Russo"/>
    <n v="488"/>
  </r>
  <r>
    <d v="2024-10-30T00:00:00"/>
    <n v="2025"/>
    <s v="2024-2025"/>
    <x v="1"/>
    <s v="Darwin"/>
    <s v="Northern Territory"/>
    <x v="7"/>
    <n v="800"/>
    <s v="Australia"/>
    <s v="Deepa Thapa"/>
    <x v="5"/>
    <s v="Marco Lombardi"/>
    <n v="796"/>
  </r>
  <r>
    <d v="2025-03-01T00:00:00"/>
    <n v="2025"/>
    <s v="2024-2025"/>
    <x v="0"/>
    <s v="Seaford"/>
    <s v="South Australia"/>
    <x v="6"/>
    <n v="5169"/>
    <s v="Australia"/>
    <s v="Mustafa Ali"/>
    <x v="1"/>
    <s v="Iluka Langton"/>
    <n v="777"/>
  </r>
  <r>
    <d v="2024-01-02T00:00:00"/>
    <n v="2024"/>
    <s v="2023-2024"/>
    <x v="0"/>
    <s v="Broome"/>
    <s v="Western Australia"/>
    <x v="0"/>
    <n v="6725"/>
    <s v="Australia"/>
    <s v="Isabella Ricci"/>
    <x v="5"/>
    <s v="Marco Lombardi"/>
    <n v="221"/>
  </r>
  <r>
    <d v="2024-10-20T00:00:00"/>
    <n v="2025"/>
    <s v="2024-2025"/>
    <x v="0"/>
    <s v="Lismore"/>
    <s v="New South Wales"/>
    <x v="1"/>
    <n v="2480"/>
    <s v="Australia"/>
    <s v="Waru Saunders"/>
    <x v="3"/>
    <s v="Ibrahim Khalil"/>
    <n v="294"/>
  </r>
  <r>
    <d v="2024-10-16T00:00:00"/>
    <n v="2025"/>
    <s v="2024-2025"/>
    <x v="0"/>
    <s v="Randwick"/>
    <s v="New South Wales"/>
    <x v="1"/>
    <n v="2031"/>
    <s v="Australia"/>
    <s v="Moana Tui"/>
    <x v="4"/>
    <s v="Amara Okafor"/>
    <n v="710"/>
  </r>
  <r>
    <d v="2025-09-13T00:00:00"/>
    <n v="2026"/>
    <s v="2025-2026"/>
    <x v="1"/>
    <s v="Lithgow"/>
    <s v="New South Wales"/>
    <x v="1"/>
    <n v="2790"/>
    <s v="Australia"/>
    <s v="Jedda Kramer"/>
    <x v="7"/>
    <s v="Selam Tesfaye"/>
    <n v="131"/>
  </r>
  <r>
    <d v="2024-04-28T00:00:00"/>
    <n v="2024"/>
    <s v="2023-2024"/>
    <x v="1"/>
    <s v="Epping"/>
    <s v="Victoria"/>
    <x v="4"/>
    <n v="3076"/>
    <s v="Australia"/>
    <s v="Alistair Taylor"/>
    <x v="7"/>
    <s v="Selam Tesfaye"/>
    <n v="688"/>
  </r>
  <r>
    <d v="2024-10-08T00:00:00"/>
    <n v="2025"/>
    <s v="2024-2025"/>
    <x v="0"/>
    <s v="Mascot"/>
    <s v="New South Wales"/>
    <x v="1"/>
    <n v="2020"/>
    <s v="Australia"/>
    <s v="Moana Tui"/>
    <x v="8"/>
    <s v="Anastasia Vlahos"/>
    <n v="92"/>
  </r>
  <r>
    <d v="2024-10-27T00:00:00"/>
    <n v="2025"/>
    <s v="2024-2025"/>
    <x v="0"/>
    <s v="Penrith"/>
    <s v="New South Wales"/>
    <x v="1"/>
    <n v="2750"/>
    <s v="Australia"/>
    <s v="Jedda Kramer"/>
    <x v="1"/>
    <s v="Iluka Langton"/>
    <n v="102"/>
  </r>
  <r>
    <d v="2024-09-18T00:00:00"/>
    <n v="2025"/>
    <s v="2024-2025"/>
    <x v="0"/>
    <s v="Marion"/>
    <s v="South Australia"/>
    <x v="6"/>
    <n v="5043"/>
    <s v="Australia"/>
    <s v="Mustafa Ali"/>
    <x v="9"/>
    <s v="Emmanuel Tutu"/>
    <n v="715"/>
  </r>
  <r>
    <d v="2024-05-11T00:00:00"/>
    <n v="2024"/>
    <s v="2023-2024"/>
    <x v="0"/>
    <s v="Epping"/>
    <s v="Victoria"/>
    <x v="4"/>
    <n v="3076"/>
    <s v="Australia"/>
    <s v="Alistair Taylor"/>
    <x v="1"/>
    <s v="Iluka Langton"/>
    <n v="68"/>
  </r>
  <r>
    <d v="2024-06-25T00:00:00"/>
    <n v="2024"/>
    <s v="2023-2024"/>
    <x v="0"/>
    <s v="Dubbo"/>
    <s v="New South Wales"/>
    <x v="1"/>
    <n v="2830"/>
    <s v="Australia"/>
    <s v="Jedda Kramer"/>
    <x v="7"/>
    <s v="Selam Tesfaye"/>
    <n v="606"/>
  </r>
  <r>
    <d v="2024-11-19T00:00:00"/>
    <n v="2025"/>
    <s v="2024-2025"/>
    <x v="0"/>
    <s v="Chadstone"/>
    <s v="Victoria"/>
    <x v="4"/>
    <n v="3148"/>
    <s v="Australia"/>
    <s v="Fatima Saleh"/>
    <x v="3"/>
    <s v="Ibrahim Khalil"/>
    <n v="595"/>
  </r>
  <r>
    <d v="2025-02-12T00:00:00"/>
    <n v="2025"/>
    <s v="2024-2025"/>
    <x v="0"/>
    <s v="Southport"/>
    <s v="Queensland"/>
    <x v="3"/>
    <n v="4215"/>
    <s v="Australia"/>
    <s v="Kavindi Perera"/>
    <x v="3"/>
    <s v="Ibrahim Khalil"/>
    <n v="103"/>
  </r>
  <r>
    <d v="2024-11-24T00:00:00"/>
    <n v="2025"/>
    <s v="2024-2025"/>
    <x v="0"/>
    <s v="Castle Hill"/>
    <s v="New South Wales"/>
    <x v="1"/>
    <n v="2154"/>
    <s v="Australia"/>
    <s v="Clementine Walsh"/>
    <x v="3"/>
    <s v="Ibrahim Khalil"/>
    <n v="472"/>
  </r>
  <r>
    <d v="2025-12-08T00:00:00"/>
    <n v="2026"/>
    <s v="2025-2026"/>
    <x v="1"/>
    <s v="Altona"/>
    <s v="Victoria"/>
    <x v="4"/>
    <n v="3018"/>
    <s v="Australia"/>
    <s v="Alistair Taylor"/>
    <x v="2"/>
    <s v="Zanele Mbeki"/>
    <n v="578"/>
  </r>
  <r>
    <d v="2024-06-02T00:00:00"/>
    <n v="2024"/>
    <s v="2023-2024"/>
    <x v="0"/>
    <s v="Mornington"/>
    <s v="Victoria"/>
    <x v="4"/>
    <n v="3931"/>
    <s v="Australia"/>
    <s v="Emre Yilmaz"/>
    <x v="1"/>
    <s v="Iluka Langton"/>
    <n v="673"/>
  </r>
  <r>
    <d v="2024-04-08T00:00:00"/>
    <n v="2024"/>
    <s v="2023-2024"/>
    <x v="0"/>
    <s v="Atherton"/>
    <s v="Queensland"/>
    <x v="3"/>
    <n v="4883"/>
    <s v="Australia"/>
    <s v="Tiffany Tan"/>
    <x v="0"/>
    <s v="Caterina Russo"/>
    <n v="493"/>
  </r>
  <r>
    <d v="2025-10-01T00:00:00"/>
    <n v="2026"/>
    <s v="2025-2026"/>
    <x v="1"/>
    <s v="Balcatta"/>
    <s v="Western Australia"/>
    <x v="0"/>
    <n v="6021"/>
    <s v="Australia"/>
    <s v="Dragan Novak"/>
    <x v="4"/>
    <s v="Amara Okafor"/>
    <n v="705"/>
  </r>
  <r>
    <d v="2024-06-14T00:00:00"/>
    <n v="2024"/>
    <s v="2023-2024"/>
    <x v="0"/>
    <s v="Horsham"/>
    <s v="Victoria"/>
    <x v="4"/>
    <n v="3400"/>
    <s v="Australia"/>
    <s v="Lucas Le"/>
    <x v="9"/>
    <s v="Emmanuel Tutu"/>
    <n v="140"/>
  </r>
  <r>
    <d v="2024-05-17T00:00:00"/>
    <n v="2024"/>
    <s v="2023-2024"/>
    <x v="1"/>
    <s v="Alice Springs"/>
    <s v="Northern Territory"/>
    <x v="7"/>
    <n v="870"/>
    <s v="Australia"/>
    <s v="Deepa Thapa"/>
    <x v="0"/>
    <s v="Caterina Russo"/>
    <n v="617"/>
  </r>
  <r>
    <d v="2025-08-26T00:00:00"/>
    <n v="2026"/>
    <s v="2025-2026"/>
    <x v="1"/>
    <s v="Geraldton"/>
    <s v="Western Australia"/>
    <x v="0"/>
    <n v="6530"/>
    <s v="Australia"/>
    <s v="Isabella Ricci"/>
    <x v="3"/>
    <s v="Ibrahim Khalil"/>
    <n v="61"/>
  </r>
  <r>
    <d v="2025-08-31T00:00:00"/>
    <n v="2026"/>
    <s v="2025-2026"/>
    <x v="1"/>
    <s v="Ashfield"/>
    <s v="New South Wales"/>
    <x v="1"/>
    <n v="2131"/>
    <s v="Australia"/>
    <s v="Clementine Walsh"/>
    <x v="5"/>
    <s v="Marco Lombardi"/>
    <n v="636"/>
  </r>
  <r>
    <d v="2024-05-09T00:00:00"/>
    <n v="2024"/>
    <s v="2023-2024"/>
    <x v="1"/>
    <s v="Darwin"/>
    <s v="Northern Territory"/>
    <x v="7"/>
    <n v="800"/>
    <s v="Australia"/>
    <s v="Deepa Thapa"/>
    <x v="2"/>
    <s v="Zanele Mbeki"/>
    <n v="364"/>
  </r>
  <r>
    <d v="2024-07-09T00:00:00"/>
    <n v="2025"/>
    <s v="2024-2025"/>
    <x v="1"/>
    <s v="Maroochydore"/>
    <s v="Queensland"/>
    <x v="3"/>
    <n v="4558"/>
    <s v="Australia"/>
    <s v="Viliame Mata"/>
    <x v="4"/>
    <s v="Amara Okafor"/>
    <n v="663"/>
  </r>
  <r>
    <d v="2025-03-11T00:00:00"/>
    <n v="2025"/>
    <s v="2024-2025"/>
    <x v="0"/>
    <s v="Shepparton"/>
    <s v="Victoria"/>
    <x v="4"/>
    <n v="3630"/>
    <s v="Australia"/>
    <s v="Emre Yilmaz"/>
    <x v="0"/>
    <s v="Caterina Russo"/>
    <n v="118"/>
  </r>
  <r>
    <d v="2024-02-09T00:00:00"/>
    <n v="2024"/>
    <s v="2023-2024"/>
    <x v="0"/>
    <s v="Broome"/>
    <s v="Western Australia"/>
    <x v="0"/>
    <n v="6725"/>
    <s v="Australia"/>
    <s v="Isabella Ricci"/>
    <x v="1"/>
    <s v="Iluka Langton"/>
    <n v="394"/>
  </r>
  <r>
    <d v="2025-08-03T00:00:00"/>
    <n v="2026"/>
    <s v="2025-2026"/>
    <x v="0"/>
    <s v="Noarlunga"/>
    <s v="South Australia"/>
    <x v="6"/>
    <n v="5168"/>
    <s v="Australia"/>
    <s v="Mustafa Ali"/>
    <x v="4"/>
    <s v="Amara Okafor"/>
    <n v="21"/>
  </r>
  <r>
    <d v="2024-09-26T00:00:00"/>
    <n v="2025"/>
    <s v="2024-2025"/>
    <x v="0"/>
    <s v="Dandenong"/>
    <s v="Victoria"/>
    <x v="4"/>
    <n v="3175"/>
    <s v="Australia"/>
    <s v="Fatima Saleh"/>
    <x v="3"/>
    <s v="Ibrahim Khalil"/>
    <n v="381"/>
  </r>
  <r>
    <d v="2024-03-19T00:00:00"/>
    <n v="2024"/>
    <s v="2023-2024"/>
    <x v="1"/>
    <s v="Wodonga"/>
    <s v="Victoria"/>
    <x v="4"/>
    <n v="3690"/>
    <s v="Australia"/>
    <s v="Emre Yilmaz"/>
    <x v="7"/>
    <s v="Selam Tesfaye"/>
    <n v="766"/>
  </r>
  <r>
    <d v="2024-05-11T00:00:00"/>
    <n v="2024"/>
    <s v="2023-2024"/>
    <x v="0"/>
    <s v="Mornington"/>
    <s v="Victoria"/>
    <x v="4"/>
    <n v="3931"/>
    <s v="Australia"/>
    <s v="Emre Yilmaz"/>
    <x v="9"/>
    <s v="Emmanuel Tutu"/>
    <n v="674"/>
  </r>
  <r>
    <d v="2025-07-16T00:00:00"/>
    <n v="2026"/>
    <s v="2025-2026"/>
    <x v="1"/>
    <s v="Atherton"/>
    <s v="Queensland"/>
    <x v="3"/>
    <n v="4883"/>
    <s v="Australia"/>
    <s v="Tiffany Tan"/>
    <x v="9"/>
    <s v="Emmanuel Tutu"/>
    <n v="467"/>
  </r>
  <r>
    <d v="2025-04-22T00:00:00"/>
    <n v="2025"/>
    <s v="2024-2025"/>
    <x v="0"/>
    <s v="Artarmon"/>
    <s v="New South Wales"/>
    <x v="1"/>
    <n v="2064"/>
    <s v="Australia"/>
    <s v="Moana Tui"/>
    <x v="9"/>
    <s v="Emmanuel Tutu"/>
    <n v="140"/>
  </r>
  <r>
    <d v="2024-07-04T00:00:00"/>
    <n v="2025"/>
    <s v="2024-2025"/>
    <x v="0"/>
    <s v="Hervey Bay"/>
    <s v="Queensland"/>
    <x v="3"/>
    <n v="4655"/>
    <s v="Australia"/>
    <s v="Harrison Quinn"/>
    <x v="5"/>
    <s v="Marco Lombardi"/>
    <n v="91"/>
  </r>
  <r>
    <d v="2025-09-25T00:00:00"/>
    <n v="2026"/>
    <s v="2025-2026"/>
    <x v="1"/>
    <s v="Maroochydore"/>
    <s v="Queensland"/>
    <x v="3"/>
    <n v="4558"/>
    <s v="Australia"/>
    <s v="Viliame Mata"/>
    <x v="3"/>
    <s v="Ibrahim Khalil"/>
    <n v="30"/>
  </r>
  <r>
    <d v="2024-04-16T00:00:00"/>
    <n v="2024"/>
    <s v="2023-2024"/>
    <x v="0"/>
    <s v="Cranbourne"/>
    <s v="Victoria"/>
    <x v="4"/>
    <n v="3977"/>
    <s v="Australia"/>
    <s v="Emre Yilmaz"/>
    <x v="9"/>
    <s v="Emmanuel Tutu"/>
    <n v="785"/>
  </r>
  <r>
    <d v="2025-12-25T00:00:00"/>
    <n v="2026"/>
    <s v="2025-2026"/>
    <x v="0"/>
    <s v="Rockhampton"/>
    <s v="Queensland"/>
    <x v="3"/>
    <n v="4700"/>
    <s v="Australia"/>
    <s v="Harrison Quinn"/>
    <x v="9"/>
    <s v="Emmanuel Tutu"/>
    <n v="174"/>
  </r>
  <r>
    <d v="2025-04-21T00:00:00"/>
    <n v="2025"/>
    <s v="2024-2025"/>
    <x v="0"/>
    <s v="Werribee"/>
    <s v="Victoria"/>
    <x v="4"/>
    <n v="3030"/>
    <s v="Australia"/>
    <s v="Alistair Taylor"/>
    <x v="9"/>
    <s v="Emmanuel Tutu"/>
    <n v="369"/>
  </r>
  <r>
    <d v="2025-06-01T00:00:00"/>
    <n v="2025"/>
    <s v="2024-2025"/>
    <x v="0"/>
    <s v="Orange"/>
    <s v="New South Wales"/>
    <x v="1"/>
    <n v="2800"/>
    <s v="Australia"/>
    <s v="Jedda Kramer"/>
    <x v="9"/>
    <s v="Emmanuel Tutu"/>
    <n v="529"/>
  </r>
  <r>
    <d v="2025-08-20T00:00:00"/>
    <n v="2026"/>
    <s v="2025-2026"/>
    <x v="0"/>
    <s v="Prospect"/>
    <s v="South Australia"/>
    <x v="6"/>
    <n v="5082"/>
    <s v="Australia"/>
    <s v="Mustafa Ali"/>
    <x v="4"/>
    <s v="Amara Okafor"/>
    <n v="400"/>
  </r>
  <r>
    <d v="2024-03-31T00:00:00"/>
    <n v="2024"/>
    <s v="2023-2024"/>
    <x v="0"/>
    <s v="Stafford"/>
    <s v="Queensland"/>
    <x v="3"/>
    <n v="4053"/>
    <s v="Australia"/>
    <s v="Giannis Katsaros"/>
    <x v="6"/>
    <s v="Lani To’o"/>
    <n v="554"/>
  </r>
  <r>
    <d v="2024-04-19T00:00:00"/>
    <n v="2024"/>
    <s v="2023-2024"/>
    <x v="0"/>
    <s v="Dural"/>
    <s v="New South Wales"/>
    <x v="1"/>
    <n v="2158"/>
    <s v="Australia"/>
    <s v="Clementine Walsh"/>
    <x v="3"/>
    <s v="Ibrahim Khalil"/>
    <n v="63"/>
  </r>
  <r>
    <d v="2025-12-12T00:00:00"/>
    <n v="2026"/>
    <s v="2025-2026"/>
    <x v="0"/>
    <s v="Nunawading"/>
    <s v="Victoria"/>
    <x v="4"/>
    <n v="3131"/>
    <s v="Australia"/>
    <s v="Fatima Saleh"/>
    <x v="9"/>
    <s v="Emmanuel Tutu"/>
    <n v="332"/>
  </r>
  <r>
    <d v="2024-06-18T00:00:00"/>
    <n v="2024"/>
    <s v="2023-2024"/>
    <x v="0"/>
    <s v="Randwick"/>
    <s v="New South Wales"/>
    <x v="1"/>
    <n v="2031"/>
    <s v="Australia"/>
    <s v="Moana Tui"/>
    <x v="3"/>
    <s v="Ibrahim Khalil"/>
    <n v="653"/>
  </r>
  <r>
    <d v="2025-01-01T00:00:00"/>
    <n v="2025"/>
    <s v="2024-2025"/>
    <x v="0"/>
    <s v="Albany"/>
    <s v="Western Australia"/>
    <x v="0"/>
    <n v="6330"/>
    <s v="Australia"/>
    <s v="Phoebe Murphy"/>
    <x v="3"/>
    <s v="Ibrahim Khalil"/>
    <n v="130"/>
  </r>
  <r>
    <d v="2024-11-28T00:00:00"/>
    <n v="2025"/>
    <s v="2024-2025"/>
    <x v="1"/>
    <s v="Bendigo"/>
    <s v="Victoria"/>
    <x v="4"/>
    <n v="3550"/>
    <s v="Australia"/>
    <s v="Lucas Le"/>
    <x v="3"/>
    <s v="Ibrahim Khalil"/>
    <n v="713"/>
  </r>
  <r>
    <d v="2024-02-28T00:00:00"/>
    <n v="2024"/>
    <s v="2023-2024"/>
    <x v="1"/>
    <s v="Atherton"/>
    <s v="Queensland"/>
    <x v="3"/>
    <n v="4883"/>
    <s v="Australia"/>
    <s v="Tiffany Tan"/>
    <x v="3"/>
    <s v="Ibrahim Khalil"/>
    <n v="304"/>
  </r>
  <r>
    <d v="2025-10-10T00:00:00"/>
    <n v="2026"/>
    <s v="2025-2026"/>
    <x v="0"/>
    <s v="Harrisdale"/>
    <s v="Western Australia"/>
    <x v="0"/>
    <n v="6112"/>
    <s v="Australia"/>
    <s v="Phoebe Murphy"/>
    <x v="0"/>
    <s v="Caterina Russo"/>
    <n v="745"/>
  </r>
  <r>
    <d v="2024-04-30T00:00:00"/>
    <n v="2024"/>
    <s v="2023-2024"/>
    <x v="0"/>
    <s v="Mornington"/>
    <s v="Victoria"/>
    <x v="4"/>
    <n v="3931"/>
    <s v="Australia"/>
    <s v="Emre Yilmaz"/>
    <x v="0"/>
    <s v="Caterina Russo"/>
    <n v="426"/>
  </r>
  <r>
    <d v="2024-05-26T00:00:00"/>
    <n v="2024"/>
    <s v="2023-2024"/>
    <x v="0"/>
    <s v="Cairns"/>
    <s v="Queensland"/>
    <x v="3"/>
    <n v="4870"/>
    <s v="Australia"/>
    <s v="Tiffany Tan"/>
    <x v="4"/>
    <s v="Amara Okafor"/>
    <n v="363"/>
  </r>
  <r>
    <d v="2025-01-05T00:00:00"/>
    <n v="2025"/>
    <s v="2024-2025"/>
    <x v="1"/>
    <s v="Wodonga"/>
    <s v="Victoria"/>
    <x v="4"/>
    <n v="3690"/>
    <s v="Australia"/>
    <s v="Emre Yilmaz"/>
    <x v="5"/>
    <s v="Marco Lombardi"/>
    <n v="341"/>
  </r>
  <r>
    <d v="2024-05-31T00:00:00"/>
    <n v="2024"/>
    <s v="2023-2024"/>
    <x v="0"/>
    <s v="Artarmon"/>
    <s v="New South Wales"/>
    <x v="1"/>
    <n v="2064"/>
    <s v="Australia"/>
    <s v="Moana Tui"/>
    <x v="4"/>
    <s v="Amara Okafor"/>
    <n v="724"/>
  </r>
  <r>
    <d v="2025-03-11T00:00:00"/>
    <n v="2025"/>
    <s v="2024-2025"/>
    <x v="0"/>
    <s v="Nowra"/>
    <s v="New South Wales"/>
    <x v="1"/>
    <n v="2541"/>
    <s v="Australia"/>
    <s v="Anika Villanueva"/>
    <x v="3"/>
    <s v="Ibrahim Khalil"/>
    <n v="365"/>
  </r>
  <r>
    <d v="2025-12-27T00:00:00"/>
    <n v="2026"/>
    <s v="2025-2026"/>
    <x v="1"/>
    <s v="Darwin"/>
    <s v="Northern Territory"/>
    <x v="7"/>
    <n v="800"/>
    <s v="Australia"/>
    <s v="Deepa Thapa"/>
    <x v="4"/>
    <s v="Amara Okafor"/>
    <n v="318"/>
  </r>
  <r>
    <d v="2024-02-10T00:00:00"/>
    <n v="2024"/>
    <s v="2023-2024"/>
    <x v="0"/>
    <s v="Cranbourne"/>
    <s v="Victoria"/>
    <x v="4"/>
    <n v="3977"/>
    <s v="Australia"/>
    <s v="Emre Yilmaz"/>
    <x v="3"/>
    <s v="Ibrahim Khalil"/>
    <n v="669"/>
  </r>
  <r>
    <d v="2025-08-21T00:00:00"/>
    <n v="2026"/>
    <s v="2025-2026"/>
    <x v="0"/>
    <s v="Rydalmere"/>
    <s v="New South Wales"/>
    <x v="1"/>
    <n v="2116"/>
    <s v="Australia"/>
    <s v="Clementine Walsh"/>
    <x v="3"/>
    <s v="Ibrahim Khalil"/>
    <n v="728"/>
  </r>
  <r>
    <d v="2024-02-18T00:00:00"/>
    <n v="2024"/>
    <s v="2023-2024"/>
    <x v="1"/>
    <s v="Ulladulla"/>
    <s v="New South Wales"/>
    <x v="1"/>
    <n v="2539"/>
    <s v="Australia"/>
    <s v="Anika Villanueva"/>
    <x v="4"/>
    <s v="Amara Okafor"/>
    <n v="298"/>
  </r>
  <r>
    <d v="2025-01-21T00:00:00"/>
    <n v="2025"/>
    <s v="2024-2025"/>
    <x v="1"/>
    <s v="Airlie Beach"/>
    <s v="Queensland"/>
    <x v="3"/>
    <n v="4802"/>
    <s v="Australia"/>
    <s v="Tiffany Tan"/>
    <x v="9"/>
    <s v="Emmanuel Tutu"/>
    <n v="441"/>
  </r>
  <r>
    <d v="2024-11-21T00:00:00"/>
    <n v="2025"/>
    <s v="2024-2025"/>
    <x v="0"/>
    <s v="Yeppoon"/>
    <s v="Queensland"/>
    <x v="3"/>
    <n v="4703"/>
    <s v="Australia"/>
    <s v="Harrison Quinn"/>
    <x v="9"/>
    <s v="Emmanuel Tutu"/>
    <n v="681"/>
  </r>
  <r>
    <d v="2025-03-15T00:00:00"/>
    <n v="2025"/>
    <s v="2024-2025"/>
    <x v="0"/>
    <s v="Ipswich"/>
    <s v="Queensland"/>
    <x v="3"/>
    <n v="4305"/>
    <s v="Australia"/>
    <s v="Kavindi Perera"/>
    <x v="9"/>
    <s v="Emmanuel Tutu"/>
    <n v="228"/>
  </r>
  <r>
    <d v="2025-09-11T00:00:00"/>
    <n v="2026"/>
    <s v="2025-2026"/>
    <x v="1"/>
    <s v="Bendigo"/>
    <s v="Victoria"/>
    <x v="4"/>
    <n v="3550"/>
    <s v="Australia"/>
    <s v="Lucas Le"/>
    <x v="7"/>
    <s v="Selam Tesfaye"/>
    <n v="151"/>
  </r>
  <r>
    <d v="2024-07-03T00:00:00"/>
    <n v="2025"/>
    <s v="2024-2025"/>
    <x v="0"/>
    <s v="North Lakes"/>
    <s v="Queensland"/>
    <x v="3"/>
    <n v="4509"/>
    <s v="Australia"/>
    <s v="Kavindi Perera"/>
    <x v="3"/>
    <s v="Ibrahim Khalil"/>
    <n v="642"/>
  </r>
  <r>
    <d v="2025-10-14T00:00:00"/>
    <n v="2026"/>
    <s v="2025-2026"/>
    <x v="0"/>
    <s v="Chadstone"/>
    <s v="Victoria"/>
    <x v="4"/>
    <n v="3148"/>
    <s v="Australia"/>
    <s v="Fatima Saleh"/>
    <x v="4"/>
    <s v="Amara Okafor"/>
    <n v="362"/>
  </r>
  <r>
    <d v="2025-06-20T00:00:00"/>
    <n v="2025"/>
    <s v="2024-2025"/>
    <x v="0"/>
    <s v="Collingwood"/>
    <s v="Victoria"/>
    <x v="4"/>
    <n v="3066"/>
    <s v="Australia"/>
    <s v="Alistair Taylor"/>
    <x v="7"/>
    <s v="Selam Tesfaye"/>
    <n v="531"/>
  </r>
  <r>
    <d v="2024-07-19T00:00:00"/>
    <n v="2025"/>
    <s v="2024-2025"/>
    <x v="0"/>
    <s v="Hervey Bay"/>
    <s v="Queensland"/>
    <x v="3"/>
    <n v="4655"/>
    <s v="Australia"/>
    <s v="Harrison Quinn"/>
    <x v="1"/>
    <s v="Iluka Langton"/>
    <n v="699"/>
  </r>
  <r>
    <d v="2024-04-15T00:00:00"/>
    <n v="2024"/>
    <s v="2023-2024"/>
    <x v="1"/>
    <s v="Lithgow"/>
    <s v="New South Wales"/>
    <x v="1"/>
    <n v="2790"/>
    <s v="Australia"/>
    <s v="Jedda Kramer"/>
    <x v="7"/>
    <s v="Selam Tesfaye"/>
    <n v="95"/>
  </r>
  <r>
    <d v="2024-04-16T00:00:00"/>
    <n v="2024"/>
    <s v="2023-2024"/>
    <x v="0"/>
    <s v="Lidcombe"/>
    <s v="New South Wales"/>
    <x v="1"/>
    <n v="2141"/>
    <s v="Australia"/>
    <s v="Clementine Walsh"/>
    <x v="4"/>
    <s v="Amara Okafor"/>
    <n v="628"/>
  </r>
  <r>
    <d v="2025-04-14T00:00:00"/>
    <n v="2025"/>
    <s v="2024-2025"/>
    <x v="0"/>
    <s v="Indooroopilly"/>
    <s v="Queensland"/>
    <x v="3"/>
    <n v="4068"/>
    <s v="Australia"/>
    <s v="Giannis Katsaros"/>
    <x v="7"/>
    <s v="Selam Tesfaye"/>
    <n v="631"/>
  </r>
  <r>
    <d v="2025-11-21T00:00:00"/>
    <n v="2026"/>
    <s v="2025-2026"/>
    <x v="0"/>
    <s v="Bussleton"/>
    <s v="Western Australia"/>
    <x v="0"/>
    <n v="6280"/>
    <s v="Australia"/>
    <s v="Phoebe Murphy"/>
    <x v="7"/>
    <s v="Selam Tesfaye"/>
    <n v="790"/>
  </r>
  <r>
    <d v="2024-11-24T00:00:00"/>
    <n v="2025"/>
    <s v="2024-2025"/>
    <x v="1"/>
    <s v="Albany"/>
    <s v="Western Australia"/>
    <x v="0"/>
    <n v="6330"/>
    <s v="Australia"/>
    <s v="Phoebe Murphy"/>
    <x v="1"/>
    <s v="Iluka Langton"/>
    <n v="769"/>
  </r>
  <r>
    <d v="2024-04-10T00:00:00"/>
    <n v="2024"/>
    <s v="2023-2024"/>
    <x v="0"/>
    <s v="Rydalmere"/>
    <s v="New South Wales"/>
    <x v="1"/>
    <n v="2116"/>
    <s v="Australia"/>
    <s v="Clementine Walsh"/>
    <x v="3"/>
    <s v="Ibrahim Khalil"/>
    <n v="474"/>
  </r>
  <r>
    <d v="2025-11-20T00:00:00"/>
    <n v="2026"/>
    <s v="2025-2026"/>
    <x v="0"/>
    <s v="Stafford"/>
    <s v="Queensland"/>
    <x v="3"/>
    <n v="4053"/>
    <s v="Australia"/>
    <s v="Giannis Katsaros"/>
    <x v="7"/>
    <s v="Selam Tesfaye"/>
    <n v="104"/>
  </r>
  <r>
    <d v="2024-06-06T00:00:00"/>
    <n v="2024"/>
    <s v="2023-2024"/>
    <x v="1"/>
    <s v="Altona"/>
    <s v="Victoria"/>
    <x v="4"/>
    <n v="3018"/>
    <s v="Australia"/>
    <s v="Alistair Taylor"/>
    <x v="6"/>
    <s v="Lani To’o"/>
    <n v="417"/>
  </r>
  <r>
    <d v="2025-06-29T00:00:00"/>
    <n v="2025"/>
    <s v="2024-2025"/>
    <x v="0"/>
    <s v="Port Lincoln"/>
    <s v="South Australia"/>
    <x v="6"/>
    <n v="5607"/>
    <s v="Australia"/>
    <s v="Marcus Zheng"/>
    <x v="9"/>
    <s v="Emmanuel Tutu"/>
    <n v="576"/>
  </r>
  <r>
    <d v="2025-02-12T00:00:00"/>
    <n v="2025"/>
    <s v="2024-2025"/>
    <x v="0"/>
    <s v="Nowra"/>
    <s v="New South Wales"/>
    <x v="1"/>
    <n v="2541"/>
    <s v="Australia"/>
    <s v="Anika Villanueva"/>
    <x v="2"/>
    <s v="Zanele Mbeki"/>
    <n v="87"/>
  </r>
  <r>
    <d v="2025-09-17T00:00:00"/>
    <n v="2026"/>
    <s v="2025-2026"/>
    <x v="1"/>
    <s v="Wodonga"/>
    <s v="Victoria"/>
    <x v="4"/>
    <n v="3690"/>
    <s v="Australia"/>
    <s v="Emre Yilmaz"/>
    <x v="4"/>
    <s v="Amara Okafor"/>
    <n v="22"/>
  </r>
  <r>
    <d v="2024-08-11T00:00:00"/>
    <n v="2025"/>
    <s v="2024-2025"/>
    <x v="0"/>
    <s v="Wagga Wagga"/>
    <s v="New South Wales"/>
    <x v="1"/>
    <n v="2650"/>
    <s v="Australia"/>
    <s v="Jedda Kramer"/>
    <x v="2"/>
    <s v="Zanele Mbeki"/>
    <n v="349"/>
  </r>
  <r>
    <d v="2024-05-31T00:00:00"/>
    <n v="2024"/>
    <s v="2023-2024"/>
    <x v="0"/>
    <s v="Frankston"/>
    <s v="Victoria"/>
    <x v="4"/>
    <n v="3199"/>
    <s v="Australia"/>
    <s v="Fatima Saleh"/>
    <x v="6"/>
    <s v="Lani To’o"/>
    <n v="312"/>
  </r>
  <r>
    <d v="2024-09-19T00:00:00"/>
    <n v="2025"/>
    <s v="2024-2025"/>
    <x v="1"/>
    <s v="Thornleigh"/>
    <s v="New South Wales"/>
    <x v="1"/>
    <n v="2120"/>
    <s v="Australia"/>
    <s v="Clementine Walsh"/>
    <x v="5"/>
    <s v="Marco Lombardi"/>
    <n v="38"/>
  </r>
  <r>
    <d v="2025-08-22T00:00:00"/>
    <n v="2026"/>
    <s v="2025-2026"/>
    <x v="1"/>
    <s v="Tweed Heads"/>
    <s v="New South Wales"/>
    <x v="1"/>
    <n v="2485"/>
    <s v="Australia"/>
    <s v="Waru Saunders"/>
    <x v="4"/>
    <s v="Amara Okafor"/>
    <n v="639"/>
  </r>
  <r>
    <d v="2025-07-19T00:00:00"/>
    <n v="2026"/>
    <s v="2025-2026"/>
    <x v="0"/>
    <s v="Altona"/>
    <s v="Victoria"/>
    <x v="4"/>
    <n v="3018"/>
    <s v="Australia"/>
    <s v="Alistair Taylor"/>
    <x v="3"/>
    <s v="Ibrahim Khalil"/>
    <n v="22"/>
  </r>
  <r>
    <d v="2025-10-15T00:00:00"/>
    <n v="2026"/>
    <s v="2025-2026"/>
    <x v="0"/>
    <s v="Epsom"/>
    <s v="Victoria"/>
    <x v="4"/>
    <n v="3551"/>
    <s v="Australia"/>
    <s v="Lucas Le"/>
    <x v="4"/>
    <s v="Amara Okafor"/>
    <n v="765"/>
  </r>
  <r>
    <d v="2025-05-10T00:00:00"/>
    <n v="2025"/>
    <s v="2024-2025"/>
    <x v="0"/>
    <s v="Mildura"/>
    <s v="Victoria"/>
    <x v="4"/>
    <n v="3500"/>
    <s v="Australia"/>
    <s v="Lucas Le"/>
    <x v="9"/>
    <s v="Emmanuel Tutu"/>
    <n v="347"/>
  </r>
  <r>
    <d v="2025-12-27T00:00:00"/>
    <n v="2026"/>
    <s v="2025-2026"/>
    <x v="0"/>
    <s v="Cairns"/>
    <s v="Queensland"/>
    <x v="3"/>
    <n v="4870"/>
    <s v="Australia"/>
    <s v="Tiffany Tan"/>
    <x v="9"/>
    <s v="Emmanuel Tutu"/>
    <n v="286"/>
  </r>
  <r>
    <d v="2024-11-02T00:00:00"/>
    <n v="2025"/>
    <s v="2024-2025"/>
    <x v="0"/>
    <s v="Caloundra"/>
    <s v="Queensland"/>
    <x v="3"/>
    <n v="4551"/>
    <s v="Australia"/>
    <s v="Viliame Mata"/>
    <x v="3"/>
    <s v="Ibrahim Khalil"/>
    <n v="649"/>
  </r>
  <r>
    <d v="2024-08-05T00:00:00"/>
    <n v="2025"/>
    <s v="2024-2025"/>
    <x v="0"/>
    <s v="Marion"/>
    <s v="South Australia"/>
    <x v="6"/>
    <n v="5043"/>
    <s v="Australia"/>
    <s v="Mustafa Ali"/>
    <x v="9"/>
    <s v="Emmanuel Tutu"/>
    <n v="100"/>
  </r>
  <r>
    <d v="2025-02-24T00:00:00"/>
    <n v="2025"/>
    <s v="2024-2025"/>
    <x v="0"/>
    <s v="Chatswood"/>
    <s v="New South Wales"/>
    <x v="1"/>
    <n v="2067"/>
    <s v="Australia"/>
    <s v="Moana Tui"/>
    <x v="3"/>
    <s v="Ibrahim Khalil"/>
    <n v="714"/>
  </r>
  <r>
    <d v="2024-07-16T00:00:00"/>
    <n v="2025"/>
    <s v="2024-2025"/>
    <x v="0"/>
    <s v="Nowra"/>
    <s v="New South Wales"/>
    <x v="1"/>
    <n v="2541"/>
    <s v="Australia"/>
    <s v="Anika Villanueva"/>
    <x v="7"/>
    <s v="Selam Tesfaye"/>
    <n v="89"/>
  </r>
  <r>
    <d v="2024-02-12T00:00:00"/>
    <n v="2024"/>
    <s v="2023-2024"/>
    <x v="0"/>
    <s v="Lismore"/>
    <s v="New South Wales"/>
    <x v="1"/>
    <n v="2480"/>
    <s v="Australia"/>
    <s v="Waru Saunders"/>
    <x v="7"/>
    <s v="Selam Tesfaye"/>
    <n v="648"/>
  </r>
  <r>
    <d v="2024-08-15T00:00:00"/>
    <n v="2025"/>
    <s v="2024-2025"/>
    <x v="0"/>
    <s v="Broome"/>
    <s v="Western Australia"/>
    <x v="0"/>
    <n v="6725"/>
    <s v="Australia"/>
    <s v="Isabella Ricci"/>
    <x v="1"/>
    <s v="Iluka Langton"/>
    <n v="298"/>
  </r>
  <r>
    <d v="2025-11-20T00:00:00"/>
    <n v="2026"/>
    <s v="2025-2026"/>
    <x v="1"/>
    <s v="Bendigo"/>
    <s v="Victoria"/>
    <x v="4"/>
    <n v="3550"/>
    <s v="Australia"/>
    <s v="Lucas Le"/>
    <x v="3"/>
    <s v="Ibrahim Khalil"/>
    <n v="219"/>
  </r>
  <r>
    <d v="2024-02-02T00:00:00"/>
    <n v="2024"/>
    <s v="2023-2024"/>
    <x v="0"/>
    <s v="Maddington"/>
    <s v="Western Australia"/>
    <x v="0"/>
    <n v="6109"/>
    <s v="Australia"/>
    <s v="Phoebe Murphy"/>
    <x v="1"/>
    <s v="Iluka Langton"/>
    <n v="478"/>
  </r>
  <r>
    <d v="2025-09-21T00:00:00"/>
    <n v="2026"/>
    <s v="2025-2026"/>
    <x v="0"/>
    <s v="Mackay"/>
    <s v="Queensland"/>
    <x v="3"/>
    <n v="4740"/>
    <s v="Australia"/>
    <s v="Harrison Quinn"/>
    <x v="4"/>
    <s v="Amara Okafor"/>
    <n v="60"/>
  </r>
  <r>
    <d v="2025-05-26T00:00:00"/>
    <n v="2025"/>
    <s v="2024-2025"/>
    <x v="0"/>
    <s v="Noosaville"/>
    <s v="Queensland"/>
    <x v="3"/>
    <n v="4566"/>
    <s v="Australia"/>
    <s v="Viliame Mata"/>
    <x v="5"/>
    <s v="Marco Lombardi"/>
    <n v="569"/>
  </r>
  <r>
    <d v="2025-06-13T00:00:00"/>
    <n v="2025"/>
    <s v="2024-2025"/>
    <x v="1"/>
    <s v="Wodonga"/>
    <s v="Victoria"/>
    <x v="4"/>
    <n v="3690"/>
    <s v="Australia"/>
    <s v="Emre Yilmaz"/>
    <x v="4"/>
    <s v="Amara Okafor"/>
    <n v="755"/>
  </r>
  <r>
    <d v="2025-02-11T00:00:00"/>
    <n v="2025"/>
    <s v="2024-2025"/>
    <x v="1"/>
    <s v="Altona"/>
    <s v="Victoria"/>
    <x v="4"/>
    <n v="3018"/>
    <s v="Australia"/>
    <s v="Alistair Taylor"/>
    <x v="2"/>
    <s v="Zanele Mbeki"/>
    <n v="383"/>
  </r>
  <r>
    <d v="2024-05-21T00:00:00"/>
    <n v="2024"/>
    <s v="2023-2024"/>
    <x v="1"/>
    <s v="Airlie Beach"/>
    <s v="Queensland"/>
    <x v="3"/>
    <n v="4802"/>
    <s v="Australia"/>
    <s v="Tiffany Tan"/>
    <x v="1"/>
    <s v="Iluka Langton"/>
    <n v="105"/>
  </r>
  <r>
    <d v="2024-09-07T00:00:00"/>
    <n v="2025"/>
    <s v="2024-2025"/>
    <x v="0"/>
    <s v="Geraldton"/>
    <s v="Western Australia"/>
    <x v="0"/>
    <n v="6530"/>
    <s v="Australia"/>
    <s v="Isabella Ricci"/>
    <x v="2"/>
    <s v="Zanele Mbeki"/>
    <n v="190"/>
  </r>
  <r>
    <d v="2024-09-28T00:00:00"/>
    <n v="2025"/>
    <s v="2024-2025"/>
    <x v="0"/>
    <s v="Ringwood"/>
    <s v="Victoria"/>
    <x v="4"/>
    <n v="3134"/>
    <s v="Australia"/>
    <s v="Fatima Saleh"/>
    <x v="1"/>
    <s v="Iluka Langton"/>
    <n v="763"/>
  </r>
  <r>
    <d v="2024-02-25T00:00:00"/>
    <n v="2024"/>
    <s v="2023-2024"/>
    <x v="0"/>
    <s v="Rydalmere"/>
    <s v="New South Wales"/>
    <x v="1"/>
    <n v="2116"/>
    <s v="Australia"/>
    <s v="Clementine Walsh"/>
    <x v="7"/>
    <s v="Selam Tesfaye"/>
    <n v="387"/>
  </r>
  <r>
    <d v="2025-09-06T00:00:00"/>
    <n v="2026"/>
    <s v="2025-2026"/>
    <x v="1"/>
    <s v="Bendigo"/>
    <s v="Victoria"/>
    <x v="4"/>
    <n v="3550"/>
    <s v="Australia"/>
    <s v="Lucas Le"/>
    <x v="9"/>
    <s v="Emmanuel Tutu"/>
    <n v="617"/>
  </r>
  <r>
    <d v="2024-02-17T00:00:00"/>
    <n v="2024"/>
    <s v="2023-2024"/>
    <x v="0"/>
    <s v="Yeppoon"/>
    <s v="Queensland"/>
    <x v="3"/>
    <n v="4703"/>
    <s v="Australia"/>
    <s v="Harrison Quinn"/>
    <x v="0"/>
    <s v="Caterina Russo"/>
    <n v="595"/>
  </r>
  <r>
    <d v="2024-10-15T00:00:00"/>
    <n v="2025"/>
    <s v="2024-2025"/>
    <x v="0"/>
    <s v="Bussleton"/>
    <s v="Western Australia"/>
    <x v="0"/>
    <n v="6280"/>
    <s v="Australia"/>
    <s v="Phoebe Murphy"/>
    <x v="7"/>
    <s v="Selam Tesfaye"/>
    <n v="783"/>
  </r>
  <r>
    <d v="2025-06-22T00:00:00"/>
    <n v="2025"/>
    <s v="2024-2025"/>
    <x v="0"/>
    <s v="Seaford"/>
    <s v="South Australia"/>
    <x v="6"/>
    <n v="5169"/>
    <s v="Australia"/>
    <s v="Mustafa Ali"/>
    <x v="4"/>
    <s v="Amara Okafor"/>
    <n v="313"/>
  </r>
  <r>
    <d v="2025-01-10T00:00:00"/>
    <n v="2025"/>
    <s v="2024-2025"/>
    <x v="0"/>
    <s v="Marion"/>
    <s v="South Australia"/>
    <x v="6"/>
    <n v="5043"/>
    <s v="Australia"/>
    <s v="Mustafa Ali"/>
    <x v="9"/>
    <s v="Emmanuel Tutu"/>
    <n v="191"/>
  </r>
  <r>
    <d v="2024-12-01T00:00:00"/>
    <n v="2025"/>
    <s v="2024-2025"/>
    <x v="1"/>
    <s v="Armidale"/>
    <s v="New South Wales"/>
    <x v="1"/>
    <n v="2350"/>
    <s v="Australia"/>
    <s v="Waru Saunders"/>
    <x v="3"/>
    <s v="Ibrahim Khalil"/>
    <n v="168"/>
  </r>
  <r>
    <d v="2024-08-11T00:00:00"/>
    <n v="2025"/>
    <s v="2024-2025"/>
    <x v="0"/>
    <s v="Port Lincoln"/>
    <s v="South Australia"/>
    <x v="6"/>
    <n v="5607"/>
    <s v="Australia"/>
    <s v="Marcus Zheng"/>
    <x v="1"/>
    <s v="Iluka Langton"/>
    <n v="730"/>
  </r>
  <r>
    <d v="2025-07-09T00:00:00"/>
    <n v="2026"/>
    <s v="2025-2026"/>
    <x v="0"/>
    <s v="Castle Hill"/>
    <s v="New South Wales"/>
    <x v="1"/>
    <n v="2154"/>
    <s v="Australia"/>
    <s v="Clementine Walsh"/>
    <x v="3"/>
    <s v="Ibrahim Khalil"/>
    <n v="505"/>
  </r>
  <r>
    <d v="2024-08-01T00:00:00"/>
    <n v="2025"/>
    <s v="2024-2025"/>
    <x v="0"/>
    <s v="Orange"/>
    <s v="New South Wales"/>
    <x v="1"/>
    <n v="2800"/>
    <s v="Australia"/>
    <s v="Jedda Kramer"/>
    <x v="4"/>
    <s v="Amara Okafor"/>
    <n v="326"/>
  </r>
  <r>
    <d v="2024-06-11T00:00:00"/>
    <n v="2024"/>
    <s v="2023-2024"/>
    <x v="0"/>
    <s v="Nowra"/>
    <s v="New South Wales"/>
    <x v="1"/>
    <n v="2541"/>
    <s v="Australia"/>
    <s v="Anika Villanueva"/>
    <x v="3"/>
    <s v="Ibrahim Khalil"/>
    <n v="584"/>
  </r>
  <r>
    <d v="2024-10-17T00:00:00"/>
    <n v="2025"/>
    <s v="2024-2025"/>
    <x v="0"/>
    <s v="Mildura"/>
    <s v="Victoria"/>
    <x v="4"/>
    <n v="3500"/>
    <s v="Australia"/>
    <s v="Lucas Le"/>
    <x v="4"/>
    <s v="Amara Okafor"/>
    <n v="716"/>
  </r>
  <r>
    <d v="2025-02-21T00:00:00"/>
    <n v="2025"/>
    <s v="2024-2025"/>
    <x v="0"/>
    <s v="Mt Isa"/>
    <s v="Queensland"/>
    <x v="3"/>
    <n v="4825"/>
    <s v="Australia"/>
    <s v="Tiffany Tan"/>
    <x v="9"/>
    <s v="Emmanuel Tutu"/>
    <n v="446"/>
  </r>
  <r>
    <d v="2024-09-23T00:00:00"/>
    <n v="2025"/>
    <s v="2024-2025"/>
    <x v="0"/>
    <s v="Noarlunga"/>
    <s v="South Australia"/>
    <x v="6"/>
    <n v="5168"/>
    <s v="Australia"/>
    <s v="Mustafa Ali"/>
    <x v="5"/>
    <s v="Marco Lombardi"/>
    <n v="180"/>
  </r>
  <r>
    <d v="2025-03-13T00:00:00"/>
    <n v="2025"/>
    <s v="2024-2025"/>
    <x v="0"/>
    <s v="Launceston"/>
    <s v="Tasmania"/>
    <x v="5"/>
    <n v="7250"/>
    <s v="Australia"/>
    <s v="Veer Malhotra"/>
    <x v="4"/>
    <s v="Amara Okafor"/>
    <n v="541"/>
  </r>
  <r>
    <d v="2025-10-03T00:00:00"/>
    <n v="2026"/>
    <s v="2025-2026"/>
    <x v="0"/>
    <s v="Armidale"/>
    <s v="New South Wales"/>
    <x v="1"/>
    <n v="2350"/>
    <s v="Australia"/>
    <s v="Waru Saunders"/>
    <x v="7"/>
    <s v="Selam Tesfaye"/>
    <n v="44"/>
  </r>
  <r>
    <d v="2025-10-21T00:00:00"/>
    <n v="2026"/>
    <s v="2025-2026"/>
    <x v="0"/>
    <s v="Ipswich"/>
    <s v="Queensland"/>
    <x v="3"/>
    <n v="4305"/>
    <s v="Australia"/>
    <s v="Kavindi Perera"/>
    <x v="9"/>
    <s v="Emmanuel Tutu"/>
    <n v="266"/>
  </r>
  <r>
    <d v="2025-09-05T00:00:00"/>
    <n v="2026"/>
    <s v="2025-2026"/>
    <x v="1"/>
    <s v="Ulladulla"/>
    <s v="New South Wales"/>
    <x v="1"/>
    <n v="2539"/>
    <s v="Australia"/>
    <s v="Anika Villanueva"/>
    <x v="1"/>
    <s v="Iluka Langton"/>
    <n v="167"/>
  </r>
  <r>
    <d v="2024-01-18T00:00:00"/>
    <n v="2024"/>
    <s v="2023-2024"/>
    <x v="0"/>
    <s v="Frankston"/>
    <s v="Victoria"/>
    <x v="4"/>
    <n v="3199"/>
    <s v="Australia"/>
    <s v="Fatima Saleh"/>
    <x v="3"/>
    <s v="Ibrahim Khalil"/>
    <n v="747"/>
  </r>
  <r>
    <d v="2025-02-12T00:00:00"/>
    <n v="2025"/>
    <s v="2024-2025"/>
    <x v="0"/>
    <s v="Bathurst"/>
    <s v="New South Wales"/>
    <x v="1"/>
    <n v="2795"/>
    <s v="Australia"/>
    <s v="Jedda Kramer"/>
    <x v="7"/>
    <s v="Selam Tesfaye"/>
    <n v="439"/>
  </r>
  <r>
    <d v="2024-03-05T00:00:00"/>
    <n v="2024"/>
    <s v="2023-2024"/>
    <x v="0"/>
    <s v="Dubbo"/>
    <s v="New South Wales"/>
    <x v="1"/>
    <n v="2830"/>
    <s v="Australia"/>
    <s v="Jedda Kramer"/>
    <x v="4"/>
    <s v="Amara Okafor"/>
    <n v="244"/>
  </r>
  <r>
    <d v="2024-04-04T00:00:00"/>
    <n v="2024"/>
    <s v="2023-2024"/>
    <x v="0"/>
    <s v="Campbelltown"/>
    <s v="New South Wales"/>
    <x v="1"/>
    <n v="2560"/>
    <s v="Australia"/>
    <s v="Anika Villanueva"/>
    <x v="3"/>
    <s v="Ibrahim Khalil"/>
    <n v="790"/>
  </r>
  <r>
    <d v="2024-07-02T00:00:00"/>
    <n v="2025"/>
    <s v="2024-2025"/>
    <x v="0"/>
    <s v="Alexandria"/>
    <s v="New South Wales"/>
    <x v="1"/>
    <n v="2015"/>
    <s v="Australia"/>
    <s v="Moana Tui"/>
    <x v="7"/>
    <s v="Selam Tesfaye"/>
    <n v="148"/>
  </r>
  <r>
    <d v="2025-04-24T00:00:00"/>
    <n v="2025"/>
    <s v="2024-2025"/>
    <x v="0"/>
    <s v="Albany"/>
    <s v="Western Australia"/>
    <x v="0"/>
    <n v="6330"/>
    <s v="Australia"/>
    <s v="Phoebe Murphy"/>
    <x v="6"/>
    <s v="Lani To’o"/>
    <n v="365"/>
  </r>
  <r>
    <d v="2025-09-23T00:00:00"/>
    <n v="2026"/>
    <s v="2025-2026"/>
    <x v="0"/>
    <s v="Narrabeen"/>
    <s v="New South Wales"/>
    <x v="1"/>
    <n v="2101"/>
    <s v="Australia"/>
    <s v="Clementine Walsh"/>
    <x v="4"/>
    <s v="Amara Okafor"/>
    <n v="385"/>
  </r>
  <r>
    <d v="2024-04-19T00:00:00"/>
    <n v="2024"/>
    <s v="2023-2024"/>
    <x v="0"/>
    <s v="Warrnambool"/>
    <s v="Victoria"/>
    <x v="4"/>
    <n v="3280"/>
    <s v="Australia"/>
    <s v="Lucas Le"/>
    <x v="0"/>
    <s v="Caterina Russo"/>
    <n v="449"/>
  </r>
  <r>
    <d v="2024-05-28T00:00:00"/>
    <n v="2024"/>
    <s v="2023-2024"/>
    <x v="1"/>
    <s v="Maroochydore"/>
    <s v="Queensland"/>
    <x v="3"/>
    <n v="4558"/>
    <s v="Australia"/>
    <s v="Viliame Mata"/>
    <x v="2"/>
    <s v="Zanele Mbeki"/>
    <n v="181"/>
  </r>
  <r>
    <d v="2025-10-13T00:00:00"/>
    <n v="2026"/>
    <s v="2025-2026"/>
    <x v="0"/>
    <s v="Lidcombe"/>
    <s v="New South Wales"/>
    <x v="1"/>
    <n v="2141"/>
    <s v="Australia"/>
    <s v="Clementine Walsh"/>
    <x v="0"/>
    <s v="Caterina Russo"/>
    <n v="214"/>
  </r>
  <r>
    <d v="2024-09-09T00:00:00"/>
    <n v="2025"/>
    <s v="2024-2025"/>
    <x v="0"/>
    <s v="Randwick"/>
    <s v="New South Wales"/>
    <x v="1"/>
    <n v="2031"/>
    <s v="Australia"/>
    <s v="Moana Tui"/>
    <x v="7"/>
    <s v="Selam Tesfaye"/>
    <n v="345"/>
  </r>
  <r>
    <d v="2025-11-21T00:00:00"/>
    <n v="2026"/>
    <s v="2025-2026"/>
    <x v="1"/>
    <s v="Thornleigh"/>
    <s v="New South Wales"/>
    <x v="1"/>
    <n v="2120"/>
    <s v="Australia"/>
    <s v="Clementine Walsh"/>
    <x v="4"/>
    <s v="Amara Okafor"/>
    <n v="103"/>
  </r>
  <r>
    <d v="2025-02-18T00:00:00"/>
    <n v="2025"/>
    <s v="2024-2025"/>
    <x v="0"/>
    <s v="Warrnambool"/>
    <s v="Victoria"/>
    <x v="4"/>
    <n v="3280"/>
    <s v="Australia"/>
    <s v="Lucas Le"/>
    <x v="7"/>
    <s v="Selam Tesfaye"/>
    <n v="705"/>
  </r>
  <r>
    <d v="2024-02-16T00:00:00"/>
    <n v="2024"/>
    <s v="2023-2024"/>
    <x v="0"/>
    <s v="Epsom"/>
    <s v="Victoria"/>
    <x v="4"/>
    <n v="3551"/>
    <s v="Australia"/>
    <s v="Lucas Le"/>
    <x v="4"/>
    <s v="Amara Okafor"/>
    <n v="289"/>
  </r>
  <r>
    <d v="2025-01-01T00:00:00"/>
    <n v="2025"/>
    <s v="2024-2025"/>
    <x v="0"/>
    <s v="Marion"/>
    <s v="South Australia"/>
    <x v="6"/>
    <n v="5043"/>
    <s v="Australia"/>
    <s v="Mustafa Ali"/>
    <x v="1"/>
    <s v="Iluka Langton"/>
    <n v="717"/>
  </r>
  <r>
    <d v="2025-01-09T00:00:00"/>
    <n v="2025"/>
    <s v="2024-2025"/>
    <x v="1"/>
    <s v="Fyshwick"/>
    <s v="Australian Capital Territory"/>
    <x v="2"/>
    <n v="2609"/>
    <s v="Australia"/>
    <s v="Anika Villanueva"/>
    <x v="9"/>
    <s v="Emmanuel Tutu"/>
    <n v="609"/>
  </r>
  <r>
    <d v="2024-08-13T00:00:00"/>
    <n v="2025"/>
    <s v="2024-2025"/>
    <x v="1"/>
    <s v="Darwin"/>
    <s v="Northern Territory"/>
    <x v="7"/>
    <n v="800"/>
    <s v="Australia"/>
    <s v="Deepa Thapa"/>
    <x v="3"/>
    <s v="Ibrahim Khalil"/>
    <n v="65"/>
  </r>
  <r>
    <d v="2025-01-13T00:00:00"/>
    <n v="2025"/>
    <s v="2024-2025"/>
    <x v="0"/>
    <s v="Penrith"/>
    <s v="New South Wales"/>
    <x v="1"/>
    <n v="2750"/>
    <s v="Australia"/>
    <s v="Jedda Kramer"/>
    <x v="4"/>
    <s v="Amara Okafor"/>
    <n v="193"/>
  </r>
  <r>
    <d v="2024-08-09T00:00:00"/>
    <n v="2025"/>
    <s v="2024-2025"/>
    <x v="0"/>
    <s v="Epping"/>
    <s v="Victoria"/>
    <x v="4"/>
    <n v="3076"/>
    <s v="Australia"/>
    <s v="Alistair Taylor"/>
    <x v="4"/>
    <s v="Amara Okafor"/>
    <n v="72"/>
  </r>
  <r>
    <d v="2024-09-18T00:00:00"/>
    <n v="2025"/>
    <s v="2024-2025"/>
    <x v="0"/>
    <s v="Bussleton"/>
    <s v="Western Australia"/>
    <x v="0"/>
    <n v="6280"/>
    <s v="Australia"/>
    <s v="Phoebe Murphy"/>
    <x v="3"/>
    <s v="Ibrahim Khalil"/>
    <n v="485"/>
  </r>
  <r>
    <d v="2024-09-04T00:00:00"/>
    <n v="2025"/>
    <s v="2024-2025"/>
    <x v="1"/>
    <s v="Esperance"/>
    <s v="Western Australia"/>
    <x v="0"/>
    <n v="6450"/>
    <s v="Australia"/>
    <s v="Isabella Ricci"/>
    <x v="9"/>
    <s v="Emmanuel Tutu"/>
    <n v="584"/>
  </r>
  <r>
    <d v="2025-06-09T00:00:00"/>
    <n v="2025"/>
    <s v="2024-2025"/>
    <x v="1"/>
    <s v="Dural"/>
    <s v="New South Wales"/>
    <x v="1"/>
    <n v="2158"/>
    <s v="Australia"/>
    <s v="Clementine Walsh"/>
    <x v="9"/>
    <s v="Emmanuel Tutu"/>
    <n v="27"/>
  </r>
  <r>
    <d v="2024-09-08T00:00:00"/>
    <n v="2025"/>
    <s v="2024-2025"/>
    <x v="0"/>
    <s v="Maddington"/>
    <s v="Western Australia"/>
    <x v="0"/>
    <n v="6109"/>
    <s v="Australia"/>
    <s v="Phoebe Murphy"/>
    <x v="4"/>
    <s v="Amara Okafor"/>
    <n v="114"/>
  </r>
  <r>
    <d v="2024-10-13T00:00:00"/>
    <n v="2025"/>
    <s v="2024-2025"/>
    <x v="1"/>
    <s v="Maroochydore"/>
    <s v="Queensland"/>
    <x v="3"/>
    <n v="4558"/>
    <s v="Australia"/>
    <s v="Viliame Mata"/>
    <x v="2"/>
    <s v="Zanele Mbeki"/>
    <n v="654"/>
  </r>
  <r>
    <d v="2025-01-28T00:00:00"/>
    <n v="2025"/>
    <s v="2024-2025"/>
    <x v="1"/>
    <s v="Dural"/>
    <s v="New South Wales"/>
    <x v="1"/>
    <n v="2158"/>
    <s v="Australia"/>
    <s v="Clementine Walsh"/>
    <x v="9"/>
    <s v="Emmanuel Tutu"/>
    <n v="684"/>
  </r>
  <r>
    <d v="2024-03-12T00:00:00"/>
    <n v="2024"/>
    <s v="2023-2024"/>
    <x v="0"/>
    <s v="Southport"/>
    <s v="Queensland"/>
    <x v="3"/>
    <n v="4215"/>
    <s v="Australia"/>
    <s v="Kavindi Perera"/>
    <x v="2"/>
    <s v="Zanele Mbeki"/>
    <n v="769"/>
  </r>
  <r>
    <d v="2024-02-25T00:00:00"/>
    <n v="2024"/>
    <s v="2023-2024"/>
    <x v="0"/>
    <s v="Underwood"/>
    <s v="Queensland"/>
    <x v="3"/>
    <n v="4119"/>
    <s v="Australia"/>
    <s v="Giannis Katsaros"/>
    <x v="9"/>
    <s v="Emmanuel Tutu"/>
    <n v="354"/>
  </r>
  <r>
    <d v="2025-03-03T00:00:00"/>
    <n v="2025"/>
    <s v="2024-2025"/>
    <x v="0"/>
    <s v="Harrisdale"/>
    <s v="Western Australia"/>
    <x v="0"/>
    <n v="6112"/>
    <s v="Australia"/>
    <s v="Phoebe Murphy"/>
    <x v="7"/>
    <s v="Selam Tesfaye"/>
    <n v="558"/>
  </r>
  <r>
    <d v="2024-12-16T00:00:00"/>
    <n v="2025"/>
    <s v="2024-2025"/>
    <x v="0"/>
    <s v="Belconnen"/>
    <s v="Australian Capital Territory"/>
    <x v="2"/>
    <n v="2617"/>
    <s v="Australia"/>
    <s v="Anika Villanueva"/>
    <x v="0"/>
    <s v="Caterina Russo"/>
    <n v="503"/>
  </r>
  <r>
    <d v="2025-09-18T00:00:00"/>
    <n v="2026"/>
    <s v="2025-2026"/>
    <x v="0"/>
    <s v="Prospect"/>
    <s v="South Australia"/>
    <x v="6"/>
    <n v="5082"/>
    <s v="Australia"/>
    <s v="Mustafa Ali"/>
    <x v="1"/>
    <s v="Iluka Langton"/>
    <n v="450"/>
  </r>
  <r>
    <d v="2025-04-05T00:00:00"/>
    <n v="2025"/>
    <s v="2024-2025"/>
    <x v="0"/>
    <s v="Dural"/>
    <s v="New South Wales"/>
    <x v="1"/>
    <n v="2158"/>
    <s v="Australia"/>
    <s v="Clementine Walsh"/>
    <x v="4"/>
    <s v="Amara Okafor"/>
    <n v="527"/>
  </r>
  <r>
    <d v="2025-01-27T00:00:00"/>
    <n v="2025"/>
    <s v="2024-2025"/>
    <x v="0"/>
    <s v="Atherton"/>
    <s v="Queensland"/>
    <x v="3"/>
    <n v="4883"/>
    <s v="Australia"/>
    <s v="Tiffany Tan"/>
    <x v="1"/>
    <s v="Iluka Langton"/>
    <n v="658"/>
  </r>
  <r>
    <d v="2024-11-25T00:00:00"/>
    <n v="2025"/>
    <s v="2024-2025"/>
    <x v="0"/>
    <s v="Rockhampton"/>
    <s v="Queensland"/>
    <x v="3"/>
    <n v="4700"/>
    <s v="Australia"/>
    <s v="Harrison Quinn"/>
    <x v="7"/>
    <s v="Selam Tesfaye"/>
    <n v="516"/>
  </r>
  <r>
    <d v="2025-06-22T00:00:00"/>
    <n v="2025"/>
    <s v="2024-2025"/>
    <x v="0"/>
    <s v="Penrith"/>
    <s v="New South Wales"/>
    <x v="1"/>
    <n v="2750"/>
    <s v="Australia"/>
    <s v="Jedda Kramer"/>
    <x v="3"/>
    <s v="Ibrahim Khalil"/>
    <n v="574"/>
  </r>
  <r>
    <d v="2024-02-07T00:00:00"/>
    <n v="2024"/>
    <s v="2023-2024"/>
    <x v="0"/>
    <s v="Indooroopilly"/>
    <s v="Queensland"/>
    <x v="3"/>
    <n v="4068"/>
    <s v="Australia"/>
    <s v="Giannis Katsaros"/>
    <x v="3"/>
    <s v="Ibrahim Khalil"/>
    <n v="452"/>
  </r>
  <r>
    <d v="2024-03-12T00:00:00"/>
    <n v="2024"/>
    <s v="2023-2024"/>
    <x v="0"/>
    <s v="Mackay"/>
    <s v="Queensland"/>
    <x v="3"/>
    <n v="4740"/>
    <s v="Australia"/>
    <s v="Harrison Quinn"/>
    <x v="5"/>
    <s v="Marco Lombardi"/>
    <n v="320"/>
  </r>
  <r>
    <d v="2024-06-11T00:00:00"/>
    <n v="2024"/>
    <s v="2023-2024"/>
    <x v="1"/>
    <s v="Croydon"/>
    <s v="Victoria"/>
    <x v="4"/>
    <n v="3136"/>
    <s v="Australia"/>
    <s v="Fatima Saleh"/>
    <x v="5"/>
    <s v="Marco Lombardi"/>
    <n v="745"/>
  </r>
  <r>
    <d v="2025-12-27T00:00:00"/>
    <n v="2026"/>
    <s v="2025-2026"/>
    <x v="0"/>
    <s v="Ballarat"/>
    <s v="Victoria"/>
    <x v="4"/>
    <n v="3353"/>
    <s v="Australia"/>
    <s v="Lucas Le"/>
    <x v="7"/>
    <s v="Selam Tesfaye"/>
    <n v="177"/>
  </r>
  <r>
    <d v="2025-09-08T00:00:00"/>
    <n v="2026"/>
    <s v="2025-2026"/>
    <x v="0"/>
    <s v="Wagga Wagga"/>
    <s v="New South Wales"/>
    <x v="1"/>
    <n v="2650"/>
    <s v="Australia"/>
    <s v="Jedda Kramer"/>
    <x v="7"/>
    <s v="Selam Tesfaye"/>
    <n v="144"/>
  </r>
  <r>
    <d v="2025-04-28T00:00:00"/>
    <n v="2025"/>
    <s v="2024-2025"/>
    <x v="1"/>
    <s v="Ballarat"/>
    <s v="Victoria"/>
    <x v="4"/>
    <n v="3353"/>
    <s v="Australia"/>
    <s v="Lucas Le"/>
    <x v="2"/>
    <s v="Zanele Mbeki"/>
    <n v="51"/>
  </r>
  <r>
    <d v="2024-09-27T00:00:00"/>
    <n v="2025"/>
    <s v="2024-2025"/>
    <x v="0"/>
    <s v="Lismore"/>
    <s v="New South Wales"/>
    <x v="1"/>
    <n v="2480"/>
    <s v="Australia"/>
    <s v="Waru Saunders"/>
    <x v="4"/>
    <s v="Amara Okafor"/>
    <n v="774"/>
  </r>
  <r>
    <d v="2024-09-09T00:00:00"/>
    <n v="2025"/>
    <s v="2024-2025"/>
    <x v="0"/>
    <s v="Campbelltown"/>
    <s v="New South Wales"/>
    <x v="1"/>
    <n v="2560"/>
    <s v="Australia"/>
    <s v="Anika Villanueva"/>
    <x v="2"/>
    <s v="Zanele Mbeki"/>
    <n v="525"/>
  </r>
  <r>
    <d v="2024-07-15T00:00:00"/>
    <n v="2025"/>
    <s v="2024-2025"/>
    <x v="0"/>
    <s v="Campbelltown"/>
    <s v="New South Wales"/>
    <x v="1"/>
    <n v="2560"/>
    <s v="Australia"/>
    <s v="Anika Villanueva"/>
    <x v="3"/>
    <s v="Ibrahim Khalil"/>
    <n v="49"/>
  </r>
  <r>
    <d v="2024-09-20T00:00:00"/>
    <n v="2025"/>
    <s v="2024-2025"/>
    <x v="0"/>
    <s v="Warrnambool"/>
    <s v="Victoria"/>
    <x v="4"/>
    <n v="3280"/>
    <s v="Australia"/>
    <s v="Lucas Le"/>
    <x v="4"/>
    <s v="Amara Okafor"/>
    <n v="30"/>
  </r>
  <r>
    <d v="2025-12-13T00:00:00"/>
    <n v="2026"/>
    <s v="2025-2026"/>
    <x v="0"/>
    <s v="Penrith"/>
    <s v="New South Wales"/>
    <x v="1"/>
    <n v="2750"/>
    <s v="Australia"/>
    <s v="Jedda Kramer"/>
    <x v="4"/>
    <s v="Amara Okafor"/>
    <n v="229"/>
  </r>
  <r>
    <d v="2025-04-04T00:00:00"/>
    <n v="2025"/>
    <s v="2024-2025"/>
    <x v="0"/>
    <s v="Ballina"/>
    <s v="New South Wales"/>
    <x v="1"/>
    <n v="2478"/>
    <s v="Australia"/>
    <s v="Waru Saunders"/>
    <x v="9"/>
    <s v="Emmanuel Tutu"/>
    <n v="350"/>
  </r>
  <r>
    <d v="2024-10-02T00:00:00"/>
    <n v="2025"/>
    <s v="2024-2025"/>
    <x v="0"/>
    <s v="Shepparton"/>
    <s v="Victoria"/>
    <x v="4"/>
    <n v="3630"/>
    <s v="Australia"/>
    <s v="Emre Yilmaz"/>
    <x v="9"/>
    <s v="Emmanuel Tutu"/>
    <n v="453"/>
  </r>
  <r>
    <d v="2024-06-24T00:00:00"/>
    <n v="2024"/>
    <s v="2023-2024"/>
    <x v="0"/>
    <s v="Armidale"/>
    <s v="New South Wales"/>
    <x v="1"/>
    <n v="2350"/>
    <s v="Australia"/>
    <s v="Waru Saunders"/>
    <x v="1"/>
    <s v="Iluka Langton"/>
    <n v="92"/>
  </r>
  <r>
    <d v="2024-04-20T00:00:00"/>
    <n v="2024"/>
    <s v="2023-2024"/>
    <x v="0"/>
    <s v="Launceston"/>
    <s v="Tasmania"/>
    <x v="5"/>
    <n v="7250"/>
    <s v="Australia"/>
    <s v="Veer Malhotra"/>
    <x v="7"/>
    <s v="Selam Tesfaye"/>
    <n v="275"/>
  </r>
  <r>
    <d v="2025-10-17T00:00:00"/>
    <n v="2026"/>
    <s v="2025-2026"/>
    <x v="0"/>
    <s v="Lismore"/>
    <s v="New South Wales"/>
    <x v="1"/>
    <n v="2480"/>
    <s v="Australia"/>
    <s v="Waru Saunders"/>
    <x v="7"/>
    <s v="Selam Tesfaye"/>
    <n v="767"/>
  </r>
  <r>
    <d v="2024-07-25T00:00:00"/>
    <n v="2025"/>
    <s v="2024-2025"/>
    <x v="0"/>
    <s v="Dandenong"/>
    <s v="Victoria"/>
    <x v="4"/>
    <n v="3175"/>
    <s v="Australia"/>
    <s v="Fatima Saleh"/>
    <x v="3"/>
    <s v="Ibrahim Khalil"/>
    <n v="125"/>
  </r>
  <r>
    <d v="2024-07-07T00:00:00"/>
    <n v="2025"/>
    <s v="2024-2025"/>
    <x v="0"/>
    <s v="Frankston"/>
    <s v="Victoria"/>
    <x v="4"/>
    <n v="3199"/>
    <s v="Australia"/>
    <s v="Fatima Saleh"/>
    <x v="5"/>
    <s v="Marco Lombardi"/>
    <n v="569"/>
  </r>
  <r>
    <d v="2025-10-24T00:00:00"/>
    <n v="2026"/>
    <s v="2025-2026"/>
    <x v="0"/>
    <s v="Harrisdale"/>
    <s v="Western Australia"/>
    <x v="0"/>
    <n v="6112"/>
    <s v="Australia"/>
    <s v="Phoebe Murphy"/>
    <x v="9"/>
    <s v="Emmanuel Tutu"/>
    <n v="51"/>
  </r>
  <r>
    <d v="2025-06-04T00:00:00"/>
    <n v="2025"/>
    <s v="2024-2025"/>
    <x v="0"/>
    <s v="Dandenong"/>
    <s v="Victoria"/>
    <x v="4"/>
    <n v="3175"/>
    <s v="Australia"/>
    <s v="Fatima Saleh"/>
    <x v="2"/>
    <s v="Zanele Mbeki"/>
    <n v="410"/>
  </r>
  <r>
    <d v="2025-02-14T00:00:00"/>
    <n v="2025"/>
    <s v="2024-2025"/>
    <x v="0"/>
    <s v="Fyshwick"/>
    <s v="Australian Capital Territory"/>
    <x v="2"/>
    <n v="2609"/>
    <s v="Australia"/>
    <s v="Anika Villanueva"/>
    <x v="5"/>
    <s v="Marco Lombardi"/>
    <n v="494"/>
  </r>
  <r>
    <d v="2024-08-01T00:00:00"/>
    <n v="2025"/>
    <s v="2024-2025"/>
    <x v="1"/>
    <s v="Ulladulla"/>
    <s v="New South Wales"/>
    <x v="1"/>
    <n v="2539"/>
    <s v="Australia"/>
    <s v="Anika Villanueva"/>
    <x v="1"/>
    <s v="Iluka Langton"/>
    <n v="585"/>
  </r>
  <r>
    <d v="2025-09-30T00:00:00"/>
    <n v="2026"/>
    <s v="2025-2026"/>
    <x v="0"/>
    <s v="Lidcombe"/>
    <s v="New South Wales"/>
    <x v="1"/>
    <n v="2141"/>
    <s v="Australia"/>
    <s v="Clementine Walsh"/>
    <x v="1"/>
    <s v="Iluka Langton"/>
    <n v="183"/>
  </r>
  <r>
    <d v="2025-07-06T00:00:00"/>
    <n v="2026"/>
    <s v="2025-2026"/>
    <x v="1"/>
    <s v="Ashfield"/>
    <s v="New South Wales"/>
    <x v="1"/>
    <n v="2131"/>
    <s v="Australia"/>
    <s v="Clementine Walsh"/>
    <x v="3"/>
    <s v="Ibrahim Khalil"/>
    <n v="699"/>
  </r>
  <r>
    <d v="2024-12-19T00:00:00"/>
    <n v="2025"/>
    <s v="2024-2025"/>
    <x v="0"/>
    <s v="Port Lincoln"/>
    <s v="South Australia"/>
    <x v="6"/>
    <n v="5607"/>
    <s v="Australia"/>
    <s v="Marcus Zheng"/>
    <x v="0"/>
    <s v="Caterina Russo"/>
    <n v="496"/>
  </r>
  <r>
    <d v="2024-07-29T00:00:00"/>
    <n v="2025"/>
    <s v="2024-2025"/>
    <x v="1"/>
    <s v="Geraldton"/>
    <s v="Western Australia"/>
    <x v="0"/>
    <n v="6530"/>
    <s v="Australia"/>
    <s v="Isabella Ricci"/>
    <x v="6"/>
    <s v="Lani To’o"/>
    <n v="133"/>
  </r>
  <r>
    <d v="2024-08-30T00:00:00"/>
    <n v="2025"/>
    <s v="2024-2025"/>
    <x v="0"/>
    <s v="Indooroopilly"/>
    <s v="Queensland"/>
    <x v="3"/>
    <n v="4068"/>
    <s v="Australia"/>
    <s v="Giannis Katsaros"/>
    <x v="9"/>
    <s v="Emmanuel Tutu"/>
    <n v="787"/>
  </r>
  <r>
    <d v="2024-10-30T00:00:00"/>
    <n v="2025"/>
    <s v="2024-2025"/>
    <x v="0"/>
    <s v="Toombul"/>
    <s v="Queensland"/>
    <x v="3"/>
    <n v="4012"/>
    <s v="Australia"/>
    <s v="Giannis Katsaros"/>
    <x v="5"/>
    <s v="Marco Lombardi"/>
    <n v="211"/>
  </r>
  <r>
    <d v="2024-12-28T00:00:00"/>
    <n v="2025"/>
    <s v="2024-2025"/>
    <x v="0"/>
    <s v="Mildura"/>
    <s v="Victoria"/>
    <x v="4"/>
    <n v="3500"/>
    <s v="Australia"/>
    <s v="Lucas Le"/>
    <x v="7"/>
    <s v="Selam Tesfaye"/>
    <n v="96"/>
  </r>
  <r>
    <d v="2024-07-30T00:00:00"/>
    <n v="2025"/>
    <s v="2024-2025"/>
    <x v="1"/>
    <s v="Esperance"/>
    <s v="Western Australia"/>
    <x v="0"/>
    <n v="6450"/>
    <s v="Australia"/>
    <s v="Isabella Ricci"/>
    <x v="0"/>
    <s v="Caterina Russo"/>
    <n v="477"/>
  </r>
  <r>
    <d v="2024-02-04T00:00:00"/>
    <n v="2024"/>
    <s v="2023-2024"/>
    <x v="0"/>
    <s v="Werribee"/>
    <s v="Victoria"/>
    <x v="4"/>
    <n v="3030"/>
    <s v="Australia"/>
    <s v="Alistair Taylor"/>
    <x v="1"/>
    <s v="Iluka Langton"/>
    <n v="373"/>
  </r>
  <r>
    <d v="2024-09-14T00:00:00"/>
    <n v="2025"/>
    <s v="2024-2025"/>
    <x v="0"/>
    <s v="Stafford"/>
    <s v="Queensland"/>
    <x v="3"/>
    <n v="4053"/>
    <s v="Australia"/>
    <s v="Giannis Katsaros"/>
    <x v="3"/>
    <s v="Ibrahim Khalil"/>
    <n v="478"/>
  </r>
  <r>
    <d v="2024-02-29T00:00:00"/>
    <n v="2024"/>
    <s v="2023-2024"/>
    <x v="0"/>
    <s v="Noarlunga"/>
    <s v="South Australia"/>
    <x v="6"/>
    <n v="5168"/>
    <s v="Australia"/>
    <s v="Mustafa Ali"/>
    <x v="9"/>
    <s v="Emmanuel Tutu"/>
    <n v="159"/>
  </r>
  <r>
    <d v="2024-06-24T00:00:00"/>
    <n v="2024"/>
    <s v="2023-2024"/>
    <x v="1"/>
    <s v="Geraldton"/>
    <s v="Western Australia"/>
    <x v="0"/>
    <n v="6530"/>
    <s v="Australia"/>
    <s v="Isabella Ricci"/>
    <x v="7"/>
    <s v="Selam Tesfaye"/>
    <n v="112"/>
  </r>
  <r>
    <d v="2024-01-12T00:00:00"/>
    <n v="2024"/>
    <s v="2023-2024"/>
    <x v="0"/>
    <s v="Bussleton"/>
    <s v="Western Australia"/>
    <x v="0"/>
    <n v="6280"/>
    <s v="Australia"/>
    <s v="Phoebe Murphy"/>
    <x v="3"/>
    <s v="Ibrahim Khalil"/>
    <n v="37"/>
  </r>
  <r>
    <d v="2024-11-01T00:00:00"/>
    <n v="2025"/>
    <s v="2024-2025"/>
    <x v="0"/>
    <s v="Tweed Heads"/>
    <s v="New South Wales"/>
    <x v="1"/>
    <n v="2485"/>
    <s v="Australia"/>
    <s v="Waru Saunders"/>
    <x v="0"/>
    <s v="Caterina Russo"/>
    <n v="421"/>
  </r>
  <r>
    <d v="2025-11-27T00:00:00"/>
    <n v="2026"/>
    <s v="2025-2026"/>
    <x v="0"/>
    <s v="Alexandria"/>
    <s v="New South Wales"/>
    <x v="1"/>
    <n v="2015"/>
    <s v="Australia"/>
    <s v="Moana Tui"/>
    <x v="7"/>
    <s v="Selam Tesfaye"/>
    <n v="771"/>
  </r>
  <r>
    <d v="2024-05-03T00:00:00"/>
    <n v="2024"/>
    <s v="2023-2024"/>
    <x v="1"/>
    <s v="Ashfield"/>
    <s v="New South Wales"/>
    <x v="1"/>
    <n v="2131"/>
    <s v="Australia"/>
    <s v="Clementine Walsh"/>
    <x v="7"/>
    <s v="Selam Tesfaye"/>
    <n v="552"/>
  </r>
  <r>
    <d v="2024-09-28T00:00:00"/>
    <n v="2025"/>
    <s v="2024-2025"/>
    <x v="0"/>
    <s v="Chadstone"/>
    <s v="Victoria"/>
    <x v="4"/>
    <n v="3148"/>
    <s v="Australia"/>
    <s v="Fatima Saleh"/>
    <x v="7"/>
    <s v="Selam Tesfaye"/>
    <n v="354"/>
  </r>
  <r>
    <d v="2024-07-15T00:00:00"/>
    <n v="2025"/>
    <s v="2024-2025"/>
    <x v="0"/>
    <s v="Epsom"/>
    <s v="Victoria"/>
    <x v="4"/>
    <n v="3551"/>
    <s v="Australia"/>
    <s v="Lucas Le"/>
    <x v="4"/>
    <s v="Amara Okafor"/>
    <n v="737"/>
  </r>
  <r>
    <d v="2025-06-11T00:00:00"/>
    <n v="2025"/>
    <s v="2024-2025"/>
    <x v="0"/>
    <s v="Caloundra"/>
    <s v="Queensland"/>
    <x v="3"/>
    <n v="4551"/>
    <s v="Australia"/>
    <s v="Viliame Mata"/>
    <x v="7"/>
    <s v="Selam Tesfaye"/>
    <n v="620"/>
  </r>
  <r>
    <d v="2025-07-10T00:00:00"/>
    <n v="2026"/>
    <s v="2025-2026"/>
    <x v="0"/>
    <s v="Noarlunga"/>
    <s v="South Australia"/>
    <x v="6"/>
    <n v="5168"/>
    <s v="Australia"/>
    <s v="Mustafa Ali"/>
    <x v="7"/>
    <s v="Selam Tesfaye"/>
    <n v="503"/>
  </r>
  <r>
    <d v="2024-07-20T00:00:00"/>
    <n v="2025"/>
    <s v="2024-2025"/>
    <x v="1"/>
    <s v="Gladstone"/>
    <s v="Queensland"/>
    <x v="3"/>
    <n v="4680"/>
    <s v="Australia"/>
    <s v="Harrison Quinn"/>
    <x v="4"/>
    <s v="Amara Okafor"/>
    <n v="295"/>
  </r>
  <r>
    <d v="2025-12-24T00:00:00"/>
    <n v="2026"/>
    <s v="2025-2026"/>
    <x v="0"/>
    <s v="Wagga Wagga"/>
    <s v="New South Wales"/>
    <x v="1"/>
    <n v="2650"/>
    <s v="Australia"/>
    <s v="Jedda Kramer"/>
    <x v="7"/>
    <s v="Selam Tesfaye"/>
    <n v="358"/>
  </r>
  <r>
    <d v="2025-08-11T00:00:00"/>
    <n v="2026"/>
    <s v="2025-2026"/>
    <x v="0"/>
    <s v="North Lakes"/>
    <s v="Queensland"/>
    <x v="3"/>
    <n v="4509"/>
    <s v="Australia"/>
    <s v="Kavindi Perera"/>
    <x v="3"/>
    <s v="Ibrahim Khalil"/>
    <n v="708"/>
  </r>
  <r>
    <d v="2025-04-08T00:00:00"/>
    <n v="2025"/>
    <s v="2024-2025"/>
    <x v="1"/>
    <s v="Croydon"/>
    <s v="Victoria"/>
    <x v="4"/>
    <n v="3136"/>
    <s v="Australia"/>
    <s v="Fatima Saleh"/>
    <x v="4"/>
    <s v="Amara Okafor"/>
    <n v="552"/>
  </r>
  <r>
    <d v="2024-04-11T00:00:00"/>
    <n v="2024"/>
    <s v="2023-2024"/>
    <x v="0"/>
    <s v="Chatswood"/>
    <s v="New South Wales"/>
    <x v="1"/>
    <n v="2067"/>
    <s v="Australia"/>
    <s v="Moana Tui"/>
    <x v="6"/>
    <s v="Lani To’o"/>
    <n v="100"/>
  </r>
  <r>
    <d v="2025-01-17T00:00:00"/>
    <n v="2025"/>
    <s v="2024-2025"/>
    <x v="0"/>
    <s v="Narrabeen"/>
    <s v="New South Wales"/>
    <x v="1"/>
    <n v="2101"/>
    <s v="Australia"/>
    <s v="Clementine Walsh"/>
    <x v="2"/>
    <s v="Zanele Mbeki"/>
    <n v="265"/>
  </r>
  <r>
    <d v="2024-09-25T00:00:00"/>
    <n v="2025"/>
    <s v="2024-2025"/>
    <x v="0"/>
    <s v="Orange"/>
    <s v="New South Wales"/>
    <x v="1"/>
    <n v="2800"/>
    <s v="Australia"/>
    <s v="Jedda Kramer"/>
    <x v="5"/>
    <s v="Marco Lombardi"/>
    <n v="377"/>
  </r>
  <r>
    <d v="2024-06-08T00:00:00"/>
    <n v="2024"/>
    <s v="2023-2024"/>
    <x v="0"/>
    <s v="Ipswich"/>
    <s v="Queensland"/>
    <x v="3"/>
    <n v="4305"/>
    <s v="Australia"/>
    <s v="Kavindi Perera"/>
    <x v="1"/>
    <s v="Iluka Langton"/>
    <n v="658"/>
  </r>
  <r>
    <d v="2024-08-05T00:00:00"/>
    <n v="2025"/>
    <s v="2024-2025"/>
    <x v="1"/>
    <s v="Castle Hill"/>
    <s v="New South Wales"/>
    <x v="1"/>
    <n v="2154"/>
    <s v="Australia"/>
    <s v="Clementine Walsh"/>
    <x v="7"/>
    <s v="Selam Tesfaye"/>
    <n v="251"/>
  </r>
  <r>
    <d v="2024-10-17T00:00:00"/>
    <n v="2025"/>
    <s v="2024-2025"/>
    <x v="0"/>
    <s v="Bathurst"/>
    <s v="New South Wales"/>
    <x v="1"/>
    <n v="2795"/>
    <s v="Australia"/>
    <s v="Jedda Kramer"/>
    <x v="4"/>
    <s v="Amara Okafor"/>
    <n v="224"/>
  </r>
  <r>
    <d v="2024-12-23T00:00:00"/>
    <n v="2025"/>
    <s v="2024-2025"/>
    <x v="0"/>
    <s v="Chadstone"/>
    <s v="Victoria"/>
    <x v="4"/>
    <n v="3148"/>
    <s v="Australia"/>
    <s v="Fatima Saleh"/>
    <x v="6"/>
    <s v="Lani To’o"/>
    <n v="797"/>
  </r>
  <r>
    <d v="2025-08-12T00:00:00"/>
    <n v="2026"/>
    <s v="2025-2026"/>
    <x v="0"/>
    <s v="Hastings"/>
    <s v="Victoria"/>
    <x v="4"/>
    <n v="3915"/>
    <s v="Australia"/>
    <s v="Emre Yilmaz"/>
    <x v="1"/>
    <s v="Iluka Langton"/>
    <n v="796"/>
  </r>
  <r>
    <d v="2025-04-28T00:00:00"/>
    <n v="2025"/>
    <s v="2024-2025"/>
    <x v="0"/>
    <s v="Bussleton"/>
    <s v="Western Australia"/>
    <x v="0"/>
    <n v="6280"/>
    <s v="Australia"/>
    <s v="Phoebe Murphy"/>
    <x v="6"/>
    <s v="Lani To’o"/>
    <n v="408"/>
  </r>
  <r>
    <d v="2024-03-07T00:00:00"/>
    <n v="2024"/>
    <s v="2023-2024"/>
    <x v="0"/>
    <s v="Sunbury"/>
    <s v="Victoria"/>
    <x v="4"/>
    <n v="3429"/>
    <s v="Australia"/>
    <s v="Lucas Le"/>
    <x v="5"/>
    <s v="Marco Lombardi"/>
    <n v="752"/>
  </r>
  <r>
    <d v="2025-07-08T00:00:00"/>
    <n v="2026"/>
    <s v="2025-2026"/>
    <x v="0"/>
    <s v="Altona"/>
    <s v="Victoria"/>
    <x v="4"/>
    <n v="3018"/>
    <s v="Australia"/>
    <s v="Alistair Taylor"/>
    <x v="7"/>
    <s v="Selam Tesfaye"/>
    <n v="769"/>
  </r>
  <r>
    <d v="2025-04-25T00:00:00"/>
    <n v="2025"/>
    <s v="2024-2025"/>
    <x v="0"/>
    <s v="Fyshwick"/>
    <s v="Australian Capital Territory"/>
    <x v="2"/>
    <n v="2609"/>
    <s v="Australia"/>
    <s v="Anika Villanueva"/>
    <x v="4"/>
    <s v="Amara Okafor"/>
    <n v="597"/>
  </r>
  <r>
    <d v="2024-04-27T00:00:00"/>
    <n v="2024"/>
    <s v="2023-2024"/>
    <x v="1"/>
    <s v="Claremont"/>
    <s v="Western Australia"/>
    <x v="0"/>
    <n v="6010"/>
    <s v="Australia"/>
    <s v="Dragan Novak"/>
    <x v="4"/>
    <s v="Amara Okafor"/>
    <n v="71"/>
  </r>
  <r>
    <d v="2024-12-25T00:00:00"/>
    <n v="2025"/>
    <s v="2024-2025"/>
    <x v="1"/>
    <s v="Maroochydore"/>
    <s v="Queensland"/>
    <x v="3"/>
    <n v="4558"/>
    <s v="Australia"/>
    <s v="Viliame Mata"/>
    <x v="3"/>
    <s v="Ibrahim Khalil"/>
    <n v="233"/>
  </r>
  <r>
    <d v="2024-09-09T00:00:00"/>
    <n v="2025"/>
    <s v="2024-2025"/>
    <x v="1"/>
    <s v="Wodonga"/>
    <s v="Victoria"/>
    <x v="4"/>
    <n v="3690"/>
    <s v="Australia"/>
    <s v="Emre Yilmaz"/>
    <x v="9"/>
    <s v="Emmanuel Tutu"/>
    <n v="102"/>
  </r>
  <r>
    <d v="2025-03-08T00:00:00"/>
    <n v="2025"/>
    <s v="2024-2025"/>
    <x v="0"/>
    <s v="Underwood"/>
    <s v="Queensland"/>
    <x v="3"/>
    <n v="4119"/>
    <s v="Australia"/>
    <s v="Giannis Katsaros"/>
    <x v="3"/>
    <s v="Ibrahim Khalil"/>
    <n v="760"/>
  </r>
  <r>
    <d v="2024-02-20T00:00:00"/>
    <n v="2024"/>
    <s v="2023-2024"/>
    <x v="0"/>
    <s v="Underwood"/>
    <s v="Queensland"/>
    <x v="3"/>
    <n v="4119"/>
    <s v="Australia"/>
    <s v="Giannis Katsaros"/>
    <x v="7"/>
    <s v="Selam Tesfaye"/>
    <n v="146"/>
  </r>
  <r>
    <d v="2025-04-30T00:00:00"/>
    <n v="2025"/>
    <s v="2024-2025"/>
    <x v="0"/>
    <s v="Epping"/>
    <s v="Victoria"/>
    <x v="4"/>
    <n v="3076"/>
    <s v="Australia"/>
    <s v="Alistair Taylor"/>
    <x v="9"/>
    <s v="Emmanuel Tutu"/>
    <n v="675"/>
  </r>
  <r>
    <d v="2025-12-10T00:00:00"/>
    <n v="2026"/>
    <s v="2025-2026"/>
    <x v="0"/>
    <s v="Warrnambool"/>
    <s v="Victoria"/>
    <x v="4"/>
    <n v="3280"/>
    <s v="Australia"/>
    <s v="Lucas Le"/>
    <x v="3"/>
    <s v="Ibrahim Khalil"/>
    <n v="233"/>
  </r>
  <r>
    <d v="2024-08-24T00:00:00"/>
    <n v="2025"/>
    <s v="2024-2025"/>
    <x v="0"/>
    <s v="Werribee"/>
    <s v="Victoria"/>
    <x v="4"/>
    <n v="3030"/>
    <s v="Australia"/>
    <s v="Alistair Taylor"/>
    <x v="1"/>
    <s v="Iluka Langton"/>
    <n v="756"/>
  </r>
  <r>
    <d v="2025-01-20T00:00:00"/>
    <n v="2025"/>
    <s v="2024-2025"/>
    <x v="1"/>
    <s v="Ballarat"/>
    <s v="Victoria"/>
    <x v="4"/>
    <n v="3353"/>
    <s v="Australia"/>
    <s v="Lucas Le"/>
    <x v="3"/>
    <s v="Ibrahim Khalil"/>
    <n v="595"/>
  </r>
  <r>
    <d v="2024-02-15T00:00:00"/>
    <n v="2024"/>
    <s v="2023-2024"/>
    <x v="0"/>
    <s v="Mackay"/>
    <s v="Queensland"/>
    <x v="3"/>
    <n v="4740"/>
    <s v="Australia"/>
    <s v="Harrison Quinn"/>
    <x v="3"/>
    <s v="Ibrahim Khalil"/>
    <n v="429"/>
  </r>
  <r>
    <d v="2025-11-07T00:00:00"/>
    <n v="2026"/>
    <s v="2025-2026"/>
    <x v="1"/>
    <s v="Glenorchy"/>
    <s v="Tasmania"/>
    <x v="5"/>
    <n v="7010"/>
    <s v="Australia"/>
    <s v="Veer Malhotra"/>
    <x v="4"/>
    <s v="Amara Okafor"/>
    <n v="724"/>
  </r>
  <r>
    <d v="2024-04-27T00:00:00"/>
    <n v="2024"/>
    <s v="2023-2024"/>
    <x v="0"/>
    <s v="North Lakes"/>
    <s v="Queensland"/>
    <x v="3"/>
    <n v="4509"/>
    <s v="Australia"/>
    <s v="Kavindi Perera"/>
    <x v="4"/>
    <s v="Amara Okafor"/>
    <n v="382"/>
  </r>
  <r>
    <d v="2024-05-28T00:00:00"/>
    <n v="2024"/>
    <s v="2023-2024"/>
    <x v="0"/>
    <s v="Mildura"/>
    <s v="Victoria"/>
    <x v="4"/>
    <n v="3500"/>
    <s v="Australia"/>
    <s v="Lucas Le"/>
    <x v="1"/>
    <s v="Iluka Langton"/>
    <n v="205"/>
  </r>
  <r>
    <d v="2025-05-19T00:00:00"/>
    <n v="2025"/>
    <s v="2024-2025"/>
    <x v="0"/>
    <s v="Southport"/>
    <s v="Queensland"/>
    <x v="3"/>
    <n v="4215"/>
    <s v="Australia"/>
    <s v="Kavindi Perera"/>
    <x v="7"/>
    <s v="Selam Tesfaye"/>
    <n v="581"/>
  </r>
  <r>
    <d v="2024-09-23T00:00:00"/>
    <n v="2025"/>
    <s v="2024-2025"/>
    <x v="1"/>
    <s v="Airlie Beach"/>
    <s v="Queensland"/>
    <x v="3"/>
    <n v="4802"/>
    <s v="Australia"/>
    <s v="Tiffany Tan"/>
    <x v="4"/>
    <s v="Amara Okafor"/>
    <n v="453"/>
  </r>
  <r>
    <d v="2025-11-02T00:00:00"/>
    <n v="2026"/>
    <s v="2025-2026"/>
    <x v="1"/>
    <s v="Albany"/>
    <s v="Western Australia"/>
    <x v="0"/>
    <n v="6330"/>
    <s v="Australia"/>
    <s v="Phoebe Murphy"/>
    <x v="2"/>
    <s v="Zanele Mbeki"/>
    <n v="355"/>
  </r>
  <r>
    <d v="2025-12-03T00:00:00"/>
    <n v="2026"/>
    <s v="2025-2026"/>
    <x v="0"/>
    <s v="Caloundra"/>
    <s v="Queensland"/>
    <x v="3"/>
    <n v="4551"/>
    <s v="Australia"/>
    <s v="Viliame Mata"/>
    <x v="7"/>
    <s v="Selam Tesfaye"/>
    <n v="617"/>
  </r>
  <r>
    <d v="2024-03-13T00:00:00"/>
    <n v="2024"/>
    <s v="2023-2024"/>
    <x v="1"/>
    <s v="Altona"/>
    <s v="Victoria"/>
    <x v="4"/>
    <n v="3018"/>
    <s v="Australia"/>
    <s v="Alistair Taylor"/>
    <x v="9"/>
    <s v="Emmanuel Tutu"/>
    <n v="292"/>
  </r>
  <r>
    <d v="2024-03-07T00:00:00"/>
    <n v="2024"/>
    <s v="2023-2024"/>
    <x v="0"/>
    <s v="Stafford"/>
    <s v="Queensland"/>
    <x v="3"/>
    <n v="4053"/>
    <s v="Australia"/>
    <s v="Giannis Katsaros"/>
    <x v="3"/>
    <s v="Ibrahim Khalil"/>
    <n v="134"/>
  </r>
  <r>
    <d v="2025-10-20T00:00:00"/>
    <n v="2026"/>
    <s v="2025-2026"/>
    <x v="0"/>
    <s v="Rosny Park"/>
    <s v="Tasmania"/>
    <x v="5"/>
    <n v="7018"/>
    <s v="Australia"/>
    <s v="Veer Malhotra"/>
    <x v="7"/>
    <s v="Selam Tesfaye"/>
    <n v="681"/>
  </r>
  <r>
    <d v="2025-08-07T00:00:00"/>
    <n v="2026"/>
    <s v="2025-2026"/>
    <x v="0"/>
    <s v="Chatswood"/>
    <s v="New South Wales"/>
    <x v="1"/>
    <n v="2067"/>
    <s v="Australia"/>
    <s v="Moana Tui"/>
    <x v="1"/>
    <s v="Iluka Langton"/>
    <n v="544"/>
  </r>
  <r>
    <d v="2025-10-24T00:00:00"/>
    <n v="2026"/>
    <s v="2025-2026"/>
    <x v="0"/>
    <s v="Marion"/>
    <s v="South Australia"/>
    <x v="6"/>
    <n v="5043"/>
    <s v="Australia"/>
    <s v="Mustafa Ali"/>
    <x v="4"/>
    <s v="Amara Okafor"/>
    <n v="229"/>
  </r>
  <r>
    <d v="2025-05-20T00:00:00"/>
    <n v="2025"/>
    <s v="2024-2025"/>
    <x v="0"/>
    <s v="Bussleton"/>
    <s v="Western Australia"/>
    <x v="0"/>
    <n v="6280"/>
    <s v="Australia"/>
    <s v="Phoebe Murphy"/>
    <x v="8"/>
    <s v="Anastasia Vlahos"/>
    <n v="491"/>
  </r>
  <r>
    <d v="2024-01-20T00:00:00"/>
    <n v="2024"/>
    <s v="2023-2024"/>
    <x v="0"/>
    <s v="Rockhampton"/>
    <s v="Queensland"/>
    <x v="3"/>
    <n v="4700"/>
    <s v="Australia"/>
    <s v="Harrison Quinn"/>
    <x v="9"/>
    <s v="Emmanuel Tutu"/>
    <n v="643"/>
  </r>
  <r>
    <d v="2025-10-13T00:00:00"/>
    <n v="2026"/>
    <s v="2025-2026"/>
    <x v="0"/>
    <s v="Berri"/>
    <s v="South Australia"/>
    <x v="6"/>
    <n v="5343"/>
    <s v="Australia"/>
    <s v="Marcus Zheng"/>
    <x v="1"/>
    <s v="Iluka Langton"/>
    <n v="619"/>
  </r>
  <r>
    <d v="2025-09-14T00:00:00"/>
    <n v="2026"/>
    <s v="2025-2026"/>
    <x v="0"/>
    <s v="Seaford"/>
    <s v="South Australia"/>
    <x v="6"/>
    <n v="5169"/>
    <s v="Australia"/>
    <s v="Mustafa Ali"/>
    <x v="9"/>
    <s v="Emmanuel Tutu"/>
    <n v="87"/>
  </r>
  <r>
    <d v="2025-04-12T00:00:00"/>
    <n v="2025"/>
    <s v="2024-2025"/>
    <x v="0"/>
    <s v="Caloundra"/>
    <s v="Queensland"/>
    <x v="3"/>
    <n v="4551"/>
    <s v="Australia"/>
    <s v="Viliame Mata"/>
    <x v="6"/>
    <s v="Lani To’o"/>
    <n v="113"/>
  </r>
  <r>
    <d v="2024-04-12T00:00:00"/>
    <n v="2024"/>
    <s v="2023-2024"/>
    <x v="0"/>
    <s v="Mindarie"/>
    <s v="Western Australia"/>
    <x v="0"/>
    <n v="6030"/>
    <s v="Australia"/>
    <s v="Dragan Novak"/>
    <x v="9"/>
    <s v="Emmanuel Tutu"/>
    <n v="572"/>
  </r>
  <r>
    <d v="2024-04-14T00:00:00"/>
    <n v="2024"/>
    <s v="2023-2024"/>
    <x v="0"/>
    <s v="Ballina"/>
    <s v="New South Wales"/>
    <x v="1"/>
    <n v="2478"/>
    <s v="Australia"/>
    <s v="Waru Saunders"/>
    <x v="9"/>
    <s v="Emmanuel Tutu"/>
    <n v="581"/>
  </r>
  <r>
    <d v="2025-04-18T00:00:00"/>
    <n v="2025"/>
    <s v="2024-2025"/>
    <x v="0"/>
    <s v="Narrabeen"/>
    <s v="New South Wales"/>
    <x v="1"/>
    <n v="2101"/>
    <s v="Australia"/>
    <s v="Clementine Walsh"/>
    <x v="7"/>
    <s v="Selam Tesfaye"/>
    <n v="154"/>
  </r>
  <r>
    <d v="2024-07-06T00:00:00"/>
    <n v="2025"/>
    <s v="2024-2025"/>
    <x v="0"/>
    <s v="Dandenong"/>
    <s v="Victoria"/>
    <x v="4"/>
    <n v="3175"/>
    <s v="Australia"/>
    <s v="Fatima Saleh"/>
    <x v="3"/>
    <s v="Ibrahim Khalil"/>
    <n v="64"/>
  </r>
  <r>
    <d v="2024-06-19T00:00:00"/>
    <n v="2024"/>
    <s v="2023-2024"/>
    <x v="1"/>
    <s v="Bendigo"/>
    <s v="Victoria"/>
    <x v="4"/>
    <n v="3550"/>
    <s v="Australia"/>
    <s v="Lucas Le"/>
    <x v="4"/>
    <s v="Amara Okafor"/>
    <n v="376"/>
  </r>
  <r>
    <d v="2025-12-14T00:00:00"/>
    <n v="2026"/>
    <s v="2025-2026"/>
    <x v="0"/>
    <s v="Caloundra"/>
    <s v="Queensland"/>
    <x v="3"/>
    <n v="4551"/>
    <s v="Australia"/>
    <s v="Viliame Mata"/>
    <x v="4"/>
    <s v="Amara Okafor"/>
    <n v="691"/>
  </r>
  <r>
    <d v="2025-08-24T00:00:00"/>
    <n v="2026"/>
    <s v="2025-2026"/>
    <x v="1"/>
    <s v="Bathurst"/>
    <s v="New South Wales"/>
    <x v="1"/>
    <n v="2795"/>
    <s v="Australia"/>
    <s v="Jedda Kramer"/>
    <x v="1"/>
    <s v="Iluka Langton"/>
    <n v="104"/>
  </r>
  <r>
    <d v="2025-11-16T00:00:00"/>
    <n v="2026"/>
    <s v="2025-2026"/>
    <x v="0"/>
    <s v="Underwood"/>
    <s v="Queensland"/>
    <x v="3"/>
    <n v="4119"/>
    <s v="Australia"/>
    <s v="Giannis Katsaros"/>
    <x v="7"/>
    <s v="Selam Tesfaye"/>
    <n v="760"/>
  </r>
  <r>
    <d v="2025-06-27T00:00:00"/>
    <n v="2025"/>
    <s v="2024-2025"/>
    <x v="0"/>
    <s v="Ballina"/>
    <s v="New South Wales"/>
    <x v="1"/>
    <n v="2478"/>
    <s v="Australia"/>
    <s v="Waru Saunders"/>
    <x v="0"/>
    <s v="Caterina Russo"/>
    <n v="557"/>
  </r>
  <r>
    <d v="2024-08-24T00:00:00"/>
    <n v="2025"/>
    <s v="2024-2025"/>
    <x v="0"/>
    <s v="Sunbury"/>
    <s v="Victoria"/>
    <x v="4"/>
    <n v="3429"/>
    <s v="Australia"/>
    <s v="Lucas Le"/>
    <x v="4"/>
    <s v="Amara Okafor"/>
    <n v="693"/>
  </r>
  <r>
    <d v="2024-09-29T00:00:00"/>
    <n v="2025"/>
    <s v="2024-2025"/>
    <x v="0"/>
    <s v="Wagga Wagga"/>
    <s v="New South Wales"/>
    <x v="1"/>
    <n v="2650"/>
    <s v="Australia"/>
    <s v="Jedda Kramer"/>
    <x v="5"/>
    <s v="Marco Lombardi"/>
    <n v="77"/>
  </r>
  <r>
    <d v="2025-03-01T00:00:00"/>
    <n v="2025"/>
    <s v="2024-2025"/>
    <x v="0"/>
    <s v="Bendigo"/>
    <s v="Victoria"/>
    <x v="4"/>
    <n v="3550"/>
    <s v="Australia"/>
    <s v="Lucas Le"/>
    <x v="1"/>
    <s v="Iluka Langton"/>
    <n v="307"/>
  </r>
  <r>
    <d v="2025-08-05T00:00:00"/>
    <n v="2026"/>
    <s v="2025-2026"/>
    <x v="1"/>
    <s v="Mt Isa"/>
    <s v="Queensland"/>
    <x v="3"/>
    <n v="4825"/>
    <s v="Australia"/>
    <s v="Tiffany Tan"/>
    <x v="9"/>
    <s v="Emmanuel Tutu"/>
    <n v="26"/>
  </r>
  <r>
    <d v="2024-08-21T00:00:00"/>
    <n v="2025"/>
    <s v="2024-2025"/>
    <x v="0"/>
    <s v="Underwood"/>
    <s v="Queensland"/>
    <x v="3"/>
    <n v="4119"/>
    <s v="Australia"/>
    <s v="Giannis Katsaros"/>
    <x v="2"/>
    <s v="Zanele Mbeki"/>
    <n v="601"/>
  </r>
  <r>
    <d v="2024-07-31T00:00:00"/>
    <n v="2025"/>
    <s v="2024-2025"/>
    <x v="0"/>
    <s v="Mt Isa"/>
    <s v="Queensland"/>
    <x v="3"/>
    <n v="4825"/>
    <s v="Australia"/>
    <s v="Tiffany Tan"/>
    <x v="1"/>
    <s v="Iluka Langton"/>
    <n v="492"/>
  </r>
  <r>
    <d v="2025-05-05T00:00:00"/>
    <n v="2025"/>
    <s v="2024-2025"/>
    <x v="1"/>
    <s v="Toombul"/>
    <s v="Queensland"/>
    <x v="3"/>
    <n v="4012"/>
    <s v="Australia"/>
    <s v="Giannis Katsaros"/>
    <x v="1"/>
    <s v="Iluka Langton"/>
    <n v="465"/>
  </r>
  <r>
    <d v="2024-08-20T00:00:00"/>
    <n v="2025"/>
    <s v="2024-2025"/>
    <x v="1"/>
    <s v="Altona"/>
    <s v="Victoria"/>
    <x v="4"/>
    <n v="3018"/>
    <s v="Australia"/>
    <s v="Alistair Taylor"/>
    <x v="0"/>
    <s v="Caterina Russo"/>
    <n v="359"/>
  </r>
  <r>
    <d v="2024-02-01T00:00:00"/>
    <n v="2024"/>
    <s v="2023-2024"/>
    <x v="0"/>
    <s v="Dubbo"/>
    <s v="New South Wales"/>
    <x v="1"/>
    <n v="2830"/>
    <s v="Australia"/>
    <s v="Jedda Kramer"/>
    <x v="6"/>
    <s v="Lani To’o"/>
    <n v="447"/>
  </r>
  <r>
    <d v="2025-08-22T00:00:00"/>
    <n v="2026"/>
    <s v="2025-2026"/>
    <x v="0"/>
    <s v="Nunawading"/>
    <s v="Victoria"/>
    <x v="4"/>
    <n v="3131"/>
    <s v="Australia"/>
    <s v="Fatima Saleh"/>
    <x v="4"/>
    <s v="Amara Okafor"/>
    <n v="595"/>
  </r>
  <r>
    <d v="2025-03-29T00:00:00"/>
    <n v="2025"/>
    <s v="2024-2025"/>
    <x v="1"/>
    <s v="Ballarat"/>
    <s v="Victoria"/>
    <x v="4"/>
    <n v="3353"/>
    <s v="Australia"/>
    <s v="Lucas Le"/>
    <x v="7"/>
    <s v="Selam Tesfaye"/>
    <n v="309"/>
  </r>
  <r>
    <d v="2024-04-21T00:00:00"/>
    <n v="2024"/>
    <s v="2023-2024"/>
    <x v="1"/>
    <s v="Alice Springs"/>
    <s v="Northern Territory"/>
    <x v="7"/>
    <n v="870"/>
    <s v="Australia"/>
    <s v="Deepa Thapa"/>
    <x v="9"/>
    <s v="Emmanuel Tutu"/>
    <n v="690"/>
  </r>
  <r>
    <d v="2024-02-21T00:00:00"/>
    <n v="2024"/>
    <s v="2023-2024"/>
    <x v="0"/>
    <s v="Rockhampton"/>
    <s v="Queensland"/>
    <x v="3"/>
    <n v="4700"/>
    <s v="Australia"/>
    <s v="Harrison Quinn"/>
    <x v="5"/>
    <s v="Marco Lombardi"/>
    <n v="339"/>
  </r>
  <r>
    <d v="2024-08-27T00:00:00"/>
    <n v="2025"/>
    <s v="2024-2025"/>
    <x v="0"/>
    <s v="Collingwood"/>
    <s v="Victoria"/>
    <x v="4"/>
    <n v="3066"/>
    <s v="Australia"/>
    <s v="Alistair Taylor"/>
    <x v="3"/>
    <s v="Ibrahim Khalil"/>
    <n v="237"/>
  </r>
  <r>
    <d v="2024-09-14T00:00:00"/>
    <n v="2025"/>
    <s v="2024-2025"/>
    <x v="0"/>
    <s v="Port Lincoln"/>
    <s v="South Australia"/>
    <x v="6"/>
    <n v="5607"/>
    <s v="Australia"/>
    <s v="Marcus Zheng"/>
    <x v="9"/>
    <s v="Emmanuel Tutu"/>
    <n v="614"/>
  </r>
  <r>
    <d v="2025-04-30T00:00:00"/>
    <n v="2025"/>
    <s v="2024-2025"/>
    <x v="0"/>
    <s v="Castle Hill"/>
    <s v="New South Wales"/>
    <x v="1"/>
    <n v="2154"/>
    <s v="Australia"/>
    <s v="Clementine Walsh"/>
    <x v="7"/>
    <s v="Selam Tesfaye"/>
    <n v="767"/>
  </r>
  <r>
    <d v="2024-05-28T00:00:00"/>
    <n v="2024"/>
    <s v="2023-2024"/>
    <x v="0"/>
    <s v="Randwick"/>
    <s v="New South Wales"/>
    <x v="1"/>
    <n v="2031"/>
    <s v="Australia"/>
    <s v="Moana Tui"/>
    <x v="3"/>
    <s v="Ibrahim Khalil"/>
    <n v="711"/>
  </r>
  <r>
    <d v="2025-08-27T00:00:00"/>
    <n v="2026"/>
    <s v="2025-2026"/>
    <x v="0"/>
    <s v="Mindarie"/>
    <s v="Western Australia"/>
    <x v="0"/>
    <n v="6030"/>
    <s v="Australia"/>
    <s v="Dragan Novak"/>
    <x v="5"/>
    <s v="Marco Lombardi"/>
    <n v="186"/>
  </r>
  <r>
    <d v="2025-08-22T00:00:00"/>
    <n v="2026"/>
    <s v="2025-2026"/>
    <x v="0"/>
    <s v="Caloundra"/>
    <s v="Queensland"/>
    <x v="3"/>
    <n v="4551"/>
    <s v="Australia"/>
    <s v="Viliame Mata"/>
    <x v="3"/>
    <s v="Ibrahim Khalil"/>
    <n v="587"/>
  </r>
  <r>
    <d v="2024-04-10T00:00:00"/>
    <n v="2024"/>
    <s v="2023-2024"/>
    <x v="1"/>
    <s v="Airlie Beach"/>
    <s v="Queensland"/>
    <x v="3"/>
    <n v="4802"/>
    <s v="Australia"/>
    <s v="Tiffany Tan"/>
    <x v="5"/>
    <s v="Marco Lombardi"/>
    <n v="494"/>
  </r>
  <r>
    <d v="2025-02-02T00:00:00"/>
    <n v="2025"/>
    <s v="2024-2025"/>
    <x v="0"/>
    <s v="Joondalup"/>
    <s v="Western Australia"/>
    <x v="0"/>
    <n v="6027"/>
    <s v="Australia"/>
    <s v="Dragan Novak"/>
    <x v="4"/>
    <s v="Amara Okafor"/>
    <n v="631"/>
  </r>
  <r>
    <d v="2025-10-06T00:00:00"/>
    <n v="2026"/>
    <s v="2025-2026"/>
    <x v="0"/>
    <s v="Noosaville"/>
    <s v="Queensland"/>
    <x v="3"/>
    <n v="4566"/>
    <s v="Australia"/>
    <s v="Viliame Mata"/>
    <x v="0"/>
    <s v="Caterina Russo"/>
    <n v="55"/>
  </r>
  <r>
    <d v="2025-04-10T00:00:00"/>
    <n v="2025"/>
    <s v="2024-2025"/>
    <x v="0"/>
    <s v="Southport"/>
    <s v="Queensland"/>
    <x v="3"/>
    <n v="4215"/>
    <s v="Australia"/>
    <s v="Kavindi Perera"/>
    <x v="3"/>
    <s v="Ibrahim Khalil"/>
    <n v="141"/>
  </r>
  <r>
    <d v="2025-04-19T00:00:00"/>
    <n v="2025"/>
    <s v="2024-2025"/>
    <x v="0"/>
    <s v="Caloundra"/>
    <s v="Queensland"/>
    <x v="3"/>
    <n v="4551"/>
    <s v="Australia"/>
    <s v="Viliame Mata"/>
    <x v="9"/>
    <s v="Emmanuel Tutu"/>
    <n v="682"/>
  </r>
  <r>
    <d v="2025-06-17T00:00:00"/>
    <n v="2025"/>
    <s v="2024-2025"/>
    <x v="1"/>
    <s v="Maroochydore"/>
    <s v="Queensland"/>
    <x v="3"/>
    <n v="4558"/>
    <s v="Australia"/>
    <s v="Viliame Mata"/>
    <x v="9"/>
    <s v="Emmanuel Tutu"/>
    <n v="52"/>
  </r>
  <r>
    <d v="2025-08-17T00:00:00"/>
    <n v="2026"/>
    <s v="2025-2026"/>
    <x v="0"/>
    <s v="Narrabeen"/>
    <s v="New South Wales"/>
    <x v="1"/>
    <n v="2101"/>
    <s v="Australia"/>
    <s v="Clementine Walsh"/>
    <x v="7"/>
    <s v="Selam Tesfaye"/>
    <n v="49"/>
  </r>
  <r>
    <d v="2024-06-14T00:00:00"/>
    <n v="2024"/>
    <s v="2023-2024"/>
    <x v="1"/>
    <s v="Airlie Beach"/>
    <s v="Queensland"/>
    <x v="3"/>
    <n v="4802"/>
    <s v="Australia"/>
    <s v="Tiffany Tan"/>
    <x v="4"/>
    <s v="Amara Okafor"/>
    <n v="698"/>
  </r>
  <r>
    <d v="2024-05-19T00:00:00"/>
    <n v="2024"/>
    <s v="2023-2024"/>
    <x v="0"/>
    <s v="Maddington"/>
    <s v="Western Australia"/>
    <x v="0"/>
    <n v="6109"/>
    <s v="Australia"/>
    <s v="Phoebe Murphy"/>
    <x v="9"/>
    <s v="Emmanuel Tutu"/>
    <n v="84"/>
  </r>
  <r>
    <d v="2025-05-04T00:00:00"/>
    <n v="2025"/>
    <s v="2024-2025"/>
    <x v="0"/>
    <s v="Randwick"/>
    <s v="New South Wales"/>
    <x v="1"/>
    <n v="2031"/>
    <s v="Australia"/>
    <s v="Moana Tui"/>
    <x v="2"/>
    <s v="Zanele Mbeki"/>
    <n v="749"/>
  </r>
  <r>
    <d v="2024-12-27T00:00:00"/>
    <n v="2025"/>
    <s v="2024-2025"/>
    <x v="0"/>
    <s v="Hervey Bay"/>
    <s v="Queensland"/>
    <x v="3"/>
    <n v="4655"/>
    <s v="Australia"/>
    <s v="Harrison Quinn"/>
    <x v="9"/>
    <s v="Emmanuel Tutu"/>
    <n v="518"/>
  </r>
  <r>
    <d v="2024-09-06T00:00:00"/>
    <n v="2025"/>
    <s v="2024-2025"/>
    <x v="0"/>
    <s v="Penrith"/>
    <s v="New South Wales"/>
    <x v="1"/>
    <n v="2750"/>
    <s v="Australia"/>
    <s v="Jedda Kramer"/>
    <x v="9"/>
    <s v="Emmanuel Tutu"/>
    <n v="310"/>
  </r>
  <r>
    <d v="2024-12-15T00:00:00"/>
    <n v="2025"/>
    <s v="2024-2025"/>
    <x v="0"/>
    <s v="Mornington"/>
    <s v="Victoria"/>
    <x v="4"/>
    <n v="3931"/>
    <s v="Australia"/>
    <s v="Emre Yilmaz"/>
    <x v="1"/>
    <s v="Iluka Langton"/>
    <n v="169"/>
  </r>
  <r>
    <d v="2025-10-18T00:00:00"/>
    <n v="2026"/>
    <s v="2025-2026"/>
    <x v="0"/>
    <s v="Maroochydore"/>
    <s v="Queensland"/>
    <x v="3"/>
    <n v="4558"/>
    <s v="Australia"/>
    <s v="Viliame Mata"/>
    <x v="7"/>
    <s v="Selam Tesfaye"/>
    <n v="162"/>
  </r>
  <r>
    <d v="2024-05-20T00:00:00"/>
    <n v="2024"/>
    <s v="2023-2024"/>
    <x v="0"/>
    <s v="Nunawading"/>
    <s v="Victoria"/>
    <x v="4"/>
    <n v="3131"/>
    <s v="Australia"/>
    <s v="Fatima Saleh"/>
    <x v="4"/>
    <s v="Amara Okafor"/>
    <n v="558"/>
  </r>
  <r>
    <d v="2025-04-17T00:00:00"/>
    <n v="2025"/>
    <s v="2024-2025"/>
    <x v="0"/>
    <s v="North Lakes"/>
    <s v="Queensland"/>
    <x v="3"/>
    <n v="4509"/>
    <s v="Australia"/>
    <s v="Kavindi Perera"/>
    <x v="7"/>
    <s v="Selam Tesfaye"/>
    <n v="551"/>
  </r>
  <r>
    <d v="2025-01-25T00:00:00"/>
    <n v="2025"/>
    <s v="2024-2025"/>
    <x v="1"/>
    <s v="Claremont"/>
    <s v="Western Australia"/>
    <x v="0"/>
    <n v="6010"/>
    <s v="Australia"/>
    <s v="Dragan Novak"/>
    <x v="1"/>
    <s v="Iluka Langton"/>
    <n v="769"/>
  </r>
  <r>
    <d v="2025-11-12T00:00:00"/>
    <n v="2026"/>
    <s v="2025-2026"/>
    <x v="0"/>
    <s v="Frankston"/>
    <s v="Victoria"/>
    <x v="4"/>
    <n v="3199"/>
    <s v="Australia"/>
    <s v="Fatima Saleh"/>
    <x v="3"/>
    <s v="Ibrahim Khalil"/>
    <n v="257"/>
  </r>
  <r>
    <d v="2025-07-04T00:00:00"/>
    <n v="2026"/>
    <s v="2025-2026"/>
    <x v="0"/>
    <s v="Berri"/>
    <s v="South Australia"/>
    <x v="6"/>
    <n v="5343"/>
    <s v="Australia"/>
    <s v="Marcus Zheng"/>
    <x v="1"/>
    <s v="Iluka Langton"/>
    <n v="353"/>
  </r>
  <r>
    <d v="2025-03-14T00:00:00"/>
    <n v="2025"/>
    <s v="2024-2025"/>
    <x v="0"/>
    <s v="Orange"/>
    <s v="New South Wales"/>
    <x v="1"/>
    <n v="2800"/>
    <s v="Australia"/>
    <s v="Jedda Kramer"/>
    <x v="8"/>
    <s v="Anastasia Vlahos"/>
    <n v="189"/>
  </r>
  <r>
    <d v="2024-09-12T00:00:00"/>
    <n v="2025"/>
    <s v="2024-2025"/>
    <x v="0"/>
    <s v="Nowra"/>
    <s v="New South Wales"/>
    <x v="1"/>
    <n v="2541"/>
    <s v="Australia"/>
    <s v="Anika Villanueva"/>
    <x v="3"/>
    <s v="Ibrahim Khalil"/>
    <n v="142"/>
  </r>
  <r>
    <d v="2024-01-02T00:00:00"/>
    <n v="2024"/>
    <s v="2023-2024"/>
    <x v="0"/>
    <s v="Rosny Park"/>
    <s v="Tasmania"/>
    <x v="5"/>
    <n v="7018"/>
    <s v="Australia"/>
    <s v="Veer Malhotra"/>
    <x v="0"/>
    <s v="Caterina Russo"/>
    <n v="559"/>
  </r>
  <r>
    <d v="2024-07-01T00:00:00"/>
    <n v="2025"/>
    <s v="2024-2025"/>
    <x v="0"/>
    <s v="Atherton"/>
    <s v="Queensland"/>
    <x v="3"/>
    <n v="4883"/>
    <s v="Australia"/>
    <s v="Tiffany Tan"/>
    <x v="9"/>
    <s v="Emmanuel Tutu"/>
    <n v="600"/>
  </r>
  <r>
    <d v="2025-07-23T00:00:00"/>
    <n v="2026"/>
    <s v="2025-2026"/>
    <x v="0"/>
    <s v="Belconnen"/>
    <s v="Australian Capital Territory"/>
    <x v="2"/>
    <n v="2617"/>
    <s v="Australia"/>
    <s v="Anika Villanueva"/>
    <x v="5"/>
    <s v="Marco Lombardi"/>
    <n v="465"/>
  </r>
  <r>
    <d v="2024-08-21T00:00:00"/>
    <n v="2025"/>
    <s v="2024-2025"/>
    <x v="0"/>
    <s v="Mascot"/>
    <s v="New South Wales"/>
    <x v="1"/>
    <n v="2020"/>
    <s v="Australia"/>
    <s v="Moana Tui"/>
    <x v="9"/>
    <s v="Emmanuel Tutu"/>
    <n v="698"/>
  </r>
  <r>
    <d v="2024-04-19T00:00:00"/>
    <n v="2024"/>
    <s v="2023-2024"/>
    <x v="1"/>
    <s v="Cranbourne"/>
    <s v="Victoria"/>
    <x v="4"/>
    <n v="3977"/>
    <s v="Australia"/>
    <s v="Emre Yilmaz"/>
    <x v="4"/>
    <s v="Amara Okafor"/>
    <n v="686"/>
  </r>
  <r>
    <d v="2024-10-22T00:00:00"/>
    <n v="2025"/>
    <s v="2024-2025"/>
    <x v="0"/>
    <s v="Geraldton"/>
    <s v="Western Australia"/>
    <x v="0"/>
    <n v="6530"/>
    <s v="Australia"/>
    <s v="Isabella Ricci"/>
    <x v="3"/>
    <s v="Ibrahim Khalil"/>
    <n v="519"/>
  </r>
  <r>
    <d v="2024-03-18T00:00:00"/>
    <n v="2024"/>
    <s v="2023-2024"/>
    <x v="0"/>
    <s v="Epsom"/>
    <s v="Victoria"/>
    <x v="4"/>
    <n v="3551"/>
    <s v="Australia"/>
    <s v="Lucas Le"/>
    <x v="2"/>
    <s v="Zanele Mbeki"/>
    <n v="421"/>
  </r>
  <r>
    <d v="2024-05-24T00:00:00"/>
    <n v="2024"/>
    <s v="2023-2024"/>
    <x v="0"/>
    <s v="Randwick"/>
    <s v="New South Wales"/>
    <x v="1"/>
    <n v="2031"/>
    <s v="Australia"/>
    <s v="Moana Tui"/>
    <x v="4"/>
    <s v="Amara Okafor"/>
    <n v="253"/>
  </r>
  <r>
    <d v="2024-04-23T00:00:00"/>
    <n v="2024"/>
    <s v="2023-2024"/>
    <x v="1"/>
    <s v="Balcatta"/>
    <s v="Western Australia"/>
    <x v="0"/>
    <n v="6021"/>
    <s v="Australia"/>
    <s v="Dragan Novak"/>
    <x v="9"/>
    <s v="Emmanuel Tutu"/>
    <n v="115"/>
  </r>
  <r>
    <d v="2025-09-10T00:00:00"/>
    <n v="2026"/>
    <s v="2025-2026"/>
    <x v="0"/>
    <s v="Artarmon"/>
    <s v="New South Wales"/>
    <x v="1"/>
    <n v="2064"/>
    <s v="Australia"/>
    <s v="Moana Tui"/>
    <x v="9"/>
    <s v="Emmanuel Tutu"/>
    <n v="196"/>
  </r>
  <r>
    <d v="2024-09-01T00:00:00"/>
    <n v="2025"/>
    <s v="2024-2025"/>
    <x v="1"/>
    <s v="Atherton"/>
    <s v="Queensland"/>
    <x v="3"/>
    <n v="4883"/>
    <s v="Australia"/>
    <s v="Tiffany Tan"/>
    <x v="9"/>
    <s v="Emmanuel Tutu"/>
    <n v="327"/>
  </r>
  <r>
    <d v="2025-02-15T00:00:00"/>
    <n v="2025"/>
    <s v="2024-2025"/>
    <x v="1"/>
    <s v="Bendigo"/>
    <s v="Victoria"/>
    <x v="4"/>
    <n v="3550"/>
    <s v="Australia"/>
    <s v="Lucas Le"/>
    <x v="2"/>
    <s v="Zanele Mbeki"/>
    <n v="90"/>
  </r>
  <r>
    <d v="2025-08-30T00:00:00"/>
    <n v="2026"/>
    <s v="2025-2026"/>
    <x v="0"/>
    <s v="Southport"/>
    <s v="Queensland"/>
    <x v="3"/>
    <n v="4215"/>
    <s v="Australia"/>
    <s v="Kavindi Perera"/>
    <x v="6"/>
    <s v="Lani To’o"/>
    <n v="738"/>
  </r>
  <r>
    <d v="2025-04-24T00:00:00"/>
    <n v="2025"/>
    <s v="2024-2025"/>
    <x v="0"/>
    <s v="Dandenong"/>
    <s v="Victoria"/>
    <x v="4"/>
    <n v="3175"/>
    <s v="Australia"/>
    <s v="Fatima Saleh"/>
    <x v="9"/>
    <s v="Emmanuel Tutu"/>
    <n v="118"/>
  </r>
  <r>
    <d v="2025-11-04T00:00:00"/>
    <n v="2026"/>
    <s v="2025-2026"/>
    <x v="1"/>
    <s v="Bendigo"/>
    <s v="Victoria"/>
    <x v="4"/>
    <n v="3550"/>
    <s v="Australia"/>
    <s v="Lucas Le"/>
    <x v="8"/>
    <s v="Anastasia Vlahos"/>
    <n v="481"/>
  </r>
  <r>
    <d v="2024-07-29T00:00:00"/>
    <n v="2025"/>
    <s v="2024-2025"/>
    <x v="0"/>
    <s v="Campbelltown"/>
    <s v="New South Wales"/>
    <x v="1"/>
    <n v="2560"/>
    <s v="Australia"/>
    <s v="Anika Villanueva"/>
    <x v="2"/>
    <s v="Zanele Mbeki"/>
    <n v="644"/>
  </r>
  <r>
    <d v="2025-04-19T00:00:00"/>
    <n v="2025"/>
    <s v="2024-2025"/>
    <x v="1"/>
    <s v="Cranbourne"/>
    <s v="Victoria"/>
    <x v="4"/>
    <n v="3977"/>
    <s v="Australia"/>
    <s v="Emre Yilmaz"/>
    <x v="0"/>
    <s v="Caterina Russo"/>
    <n v="427"/>
  </r>
  <r>
    <d v="2025-04-09T00:00:00"/>
    <n v="2025"/>
    <s v="2024-2025"/>
    <x v="1"/>
    <s v="Geraldton"/>
    <s v="Western Australia"/>
    <x v="0"/>
    <n v="6530"/>
    <s v="Australia"/>
    <s v="Isabella Ricci"/>
    <x v="3"/>
    <s v="Ibrahim Khalil"/>
    <n v="468"/>
  </r>
  <r>
    <d v="2024-01-26T00:00:00"/>
    <n v="2024"/>
    <s v="2023-2024"/>
    <x v="0"/>
    <s v="Rockhampton"/>
    <s v="Queensland"/>
    <x v="3"/>
    <n v="4700"/>
    <s v="Australia"/>
    <s v="Harrison Quinn"/>
    <x v="0"/>
    <s v="Caterina Russo"/>
    <n v="514"/>
  </r>
  <r>
    <d v="2024-02-29T00:00:00"/>
    <n v="2024"/>
    <s v="2023-2024"/>
    <x v="0"/>
    <s v="Burleigh Waters"/>
    <s v="Queensland"/>
    <x v="3"/>
    <n v="4220"/>
    <s v="Australia"/>
    <s v="Kavindi Perera"/>
    <x v="7"/>
    <s v="Selam Tesfaye"/>
    <n v="175"/>
  </r>
  <r>
    <d v="2025-05-15T00:00:00"/>
    <n v="2025"/>
    <s v="2024-2025"/>
    <x v="0"/>
    <s v="Narrabeen"/>
    <s v="New South Wales"/>
    <x v="1"/>
    <n v="2101"/>
    <s v="Australia"/>
    <s v="Clementine Walsh"/>
    <x v="9"/>
    <s v="Emmanuel Tutu"/>
    <n v="775"/>
  </r>
  <r>
    <d v="2025-09-23T00:00:00"/>
    <n v="2026"/>
    <s v="2025-2026"/>
    <x v="0"/>
    <s v="Maddington"/>
    <s v="Western Australia"/>
    <x v="0"/>
    <n v="6109"/>
    <s v="Australia"/>
    <s v="Phoebe Murphy"/>
    <x v="9"/>
    <s v="Emmanuel Tutu"/>
    <n v="127"/>
  </r>
  <r>
    <d v="2025-02-01T00:00:00"/>
    <n v="2025"/>
    <s v="2024-2025"/>
    <x v="0"/>
    <s v="Orange"/>
    <s v="New South Wales"/>
    <x v="1"/>
    <n v="2800"/>
    <s v="Australia"/>
    <s v="Jedda Kramer"/>
    <x v="6"/>
    <s v="Lani To’o"/>
    <n v="603"/>
  </r>
  <r>
    <d v="2024-10-22T00:00:00"/>
    <n v="2025"/>
    <s v="2024-2025"/>
    <x v="0"/>
    <s v="Campbelltown"/>
    <s v="New South Wales"/>
    <x v="1"/>
    <n v="2560"/>
    <s v="Australia"/>
    <s v="Anika Villanueva"/>
    <x v="7"/>
    <s v="Selam Tesfaye"/>
    <n v="211"/>
  </r>
  <r>
    <d v="2024-08-06T00:00:00"/>
    <n v="2025"/>
    <s v="2024-2025"/>
    <x v="1"/>
    <s v="Wodonga"/>
    <s v="Victoria"/>
    <x v="4"/>
    <n v="3690"/>
    <s v="Australia"/>
    <s v="Emre Yilmaz"/>
    <x v="9"/>
    <s v="Emmanuel Tutu"/>
    <n v="80"/>
  </r>
  <r>
    <d v="2024-07-01T00:00:00"/>
    <n v="2025"/>
    <s v="2024-2025"/>
    <x v="1"/>
    <s v="Artarmon"/>
    <s v="New South Wales"/>
    <x v="1"/>
    <n v="2064"/>
    <s v="Australia"/>
    <s v="Moana Tui"/>
    <x v="1"/>
    <s v="Iluka Langton"/>
    <n v="593"/>
  </r>
  <r>
    <d v="2025-10-24T00:00:00"/>
    <n v="2026"/>
    <s v="2025-2026"/>
    <x v="0"/>
    <s v="Chadstone"/>
    <s v="Victoria"/>
    <x v="4"/>
    <n v="3148"/>
    <s v="Australia"/>
    <s v="Fatima Saleh"/>
    <x v="3"/>
    <s v="Ibrahim Khalil"/>
    <n v="558"/>
  </r>
  <r>
    <d v="2024-12-21T00:00:00"/>
    <n v="2025"/>
    <s v="2024-2025"/>
    <x v="0"/>
    <s v="Campbelltown"/>
    <s v="New South Wales"/>
    <x v="1"/>
    <n v="2560"/>
    <s v="Australia"/>
    <s v="Anika Villanueva"/>
    <x v="3"/>
    <s v="Ibrahim Khalil"/>
    <n v="359"/>
  </r>
  <r>
    <d v="2025-07-01T00:00:00"/>
    <n v="2026"/>
    <s v="2025-2026"/>
    <x v="0"/>
    <s v="Narrabeen"/>
    <s v="New South Wales"/>
    <x v="1"/>
    <n v="2101"/>
    <s v="Australia"/>
    <s v="Clementine Walsh"/>
    <x v="3"/>
    <s v="Ibrahim Khalil"/>
    <n v="389"/>
  </r>
  <r>
    <d v="2025-10-14T00:00:00"/>
    <n v="2026"/>
    <s v="2025-2026"/>
    <x v="0"/>
    <s v="Dubbo"/>
    <s v="New South Wales"/>
    <x v="1"/>
    <n v="2830"/>
    <s v="Australia"/>
    <s v="Jedda Kramer"/>
    <x v="1"/>
    <s v="Iluka Langton"/>
    <n v="528"/>
  </r>
  <r>
    <d v="2024-09-02T00:00:00"/>
    <n v="2025"/>
    <s v="2024-2025"/>
    <x v="1"/>
    <s v="Darwin"/>
    <s v="Northern Territory"/>
    <x v="7"/>
    <n v="800"/>
    <s v="Australia"/>
    <s v="Deepa Thapa"/>
    <x v="2"/>
    <s v="Zanele Mbeki"/>
    <n v="561"/>
  </r>
  <r>
    <d v="2025-09-24T00:00:00"/>
    <n v="2026"/>
    <s v="2025-2026"/>
    <x v="0"/>
    <s v="Chatswood"/>
    <s v="New South Wales"/>
    <x v="1"/>
    <n v="2067"/>
    <s v="Australia"/>
    <s v="Moana Tui"/>
    <x v="3"/>
    <s v="Ibrahim Khalil"/>
    <n v="521"/>
  </r>
  <r>
    <d v="2025-05-24T00:00:00"/>
    <n v="2025"/>
    <s v="2024-2025"/>
    <x v="1"/>
    <s v="Darwin"/>
    <s v="Northern Territory"/>
    <x v="7"/>
    <n v="800"/>
    <s v="Australia"/>
    <s v="Deepa Thapa"/>
    <x v="4"/>
    <s v="Amara Okafor"/>
    <n v="562"/>
  </r>
  <r>
    <d v="2025-12-31T00:00:00"/>
    <n v="2026"/>
    <s v="2025-2026"/>
    <x v="0"/>
    <s v="Chatswood"/>
    <s v="New South Wales"/>
    <x v="1"/>
    <n v="2067"/>
    <s v="Australia"/>
    <s v="Moana Tui"/>
    <x v="7"/>
    <s v="Selam Tesfaye"/>
    <n v="629"/>
  </r>
  <r>
    <d v="2024-08-28T00:00:00"/>
    <n v="2025"/>
    <s v="2024-2025"/>
    <x v="0"/>
    <s v="Collingwood"/>
    <s v="Victoria"/>
    <x v="4"/>
    <n v="3066"/>
    <s v="Australia"/>
    <s v="Alistair Taylor"/>
    <x v="7"/>
    <s v="Selam Tesfaye"/>
    <n v="287"/>
  </r>
  <r>
    <d v="2025-03-11T00:00:00"/>
    <n v="2025"/>
    <s v="2024-2025"/>
    <x v="0"/>
    <s v="Prospect"/>
    <s v="South Australia"/>
    <x v="6"/>
    <n v="5082"/>
    <s v="Australia"/>
    <s v="Mustafa Ali"/>
    <x v="1"/>
    <s v="Iluka Langton"/>
    <n v="373"/>
  </r>
  <r>
    <d v="2025-07-16T00:00:00"/>
    <n v="2026"/>
    <s v="2025-2026"/>
    <x v="0"/>
    <s v="Chadstone"/>
    <s v="Victoria"/>
    <x v="4"/>
    <n v="3148"/>
    <s v="Australia"/>
    <s v="Fatima Saleh"/>
    <x v="9"/>
    <s v="Emmanuel Tutu"/>
    <n v="428"/>
  </r>
  <r>
    <d v="2024-10-31T00:00:00"/>
    <n v="2025"/>
    <s v="2024-2025"/>
    <x v="0"/>
    <s v="Bendigo"/>
    <s v="Victoria"/>
    <x v="4"/>
    <n v="3550"/>
    <s v="Australia"/>
    <s v="Lucas Le"/>
    <x v="6"/>
    <s v="Lani To’o"/>
    <n v="364"/>
  </r>
  <r>
    <d v="2024-06-23T00:00:00"/>
    <n v="2024"/>
    <s v="2023-2024"/>
    <x v="1"/>
    <s v="Albany"/>
    <s v="Western Australia"/>
    <x v="0"/>
    <n v="6330"/>
    <s v="Australia"/>
    <s v="Phoebe Murphy"/>
    <x v="2"/>
    <s v="Zanele Mbeki"/>
    <n v="640"/>
  </r>
  <r>
    <d v="2025-11-18T00:00:00"/>
    <n v="2026"/>
    <s v="2025-2026"/>
    <x v="0"/>
    <s v="Wagga Wagga"/>
    <s v="New South Wales"/>
    <x v="1"/>
    <n v="2650"/>
    <s v="Australia"/>
    <s v="Jedda Kramer"/>
    <x v="9"/>
    <s v="Emmanuel Tutu"/>
    <n v="493"/>
  </r>
  <r>
    <d v="2024-06-13T00:00:00"/>
    <n v="2024"/>
    <s v="2023-2024"/>
    <x v="0"/>
    <s v="Randwick"/>
    <s v="New South Wales"/>
    <x v="1"/>
    <n v="2031"/>
    <s v="Australia"/>
    <s v="Moana Tui"/>
    <x v="4"/>
    <s v="Amara Okafor"/>
    <n v="467"/>
  </r>
  <r>
    <d v="2024-06-15T00:00:00"/>
    <n v="2024"/>
    <s v="2023-2024"/>
    <x v="0"/>
    <s v="Rydalmere"/>
    <s v="New South Wales"/>
    <x v="1"/>
    <n v="2116"/>
    <s v="Australia"/>
    <s v="Clementine Walsh"/>
    <x v="8"/>
    <s v="Anastasia Vlahos"/>
    <n v="231"/>
  </r>
  <r>
    <d v="2025-05-27T00:00:00"/>
    <n v="2025"/>
    <s v="2024-2025"/>
    <x v="0"/>
    <s v="Launceston"/>
    <s v="Tasmania"/>
    <x v="5"/>
    <n v="7250"/>
    <s v="Australia"/>
    <s v="Veer Malhotra"/>
    <x v="1"/>
    <s v="Iluka Langton"/>
    <n v="113"/>
  </r>
  <r>
    <d v="2025-02-25T00:00:00"/>
    <n v="2025"/>
    <s v="2024-2025"/>
    <x v="1"/>
    <s v="Altona"/>
    <s v="Victoria"/>
    <x v="4"/>
    <n v="3018"/>
    <s v="Australia"/>
    <s v="Alistair Taylor"/>
    <x v="3"/>
    <s v="Ibrahim Khalil"/>
    <n v="738"/>
  </r>
  <r>
    <d v="2025-05-28T00:00:00"/>
    <n v="2025"/>
    <s v="2024-2025"/>
    <x v="0"/>
    <s v="Castle Hill"/>
    <s v="New South Wales"/>
    <x v="1"/>
    <n v="2154"/>
    <s v="Australia"/>
    <s v="Clementine Walsh"/>
    <x v="8"/>
    <s v="Anastasia Vlahos"/>
    <n v="443"/>
  </r>
  <r>
    <d v="2024-09-21T00:00:00"/>
    <n v="2025"/>
    <s v="2024-2025"/>
    <x v="0"/>
    <s v="Mt Isa"/>
    <s v="Queensland"/>
    <x v="3"/>
    <n v="4825"/>
    <s v="Australia"/>
    <s v="Tiffany Tan"/>
    <x v="1"/>
    <s v="Iluka Langton"/>
    <n v="420"/>
  </r>
  <r>
    <d v="2024-10-28T00:00:00"/>
    <n v="2025"/>
    <s v="2024-2025"/>
    <x v="0"/>
    <s v="Campbelltown"/>
    <s v="New South Wales"/>
    <x v="1"/>
    <n v="2560"/>
    <s v="Australia"/>
    <s v="Anika Villanueva"/>
    <x v="9"/>
    <s v="Emmanuel Tutu"/>
    <n v="684"/>
  </r>
  <r>
    <d v="2025-05-07T00:00:00"/>
    <n v="2025"/>
    <s v="2024-2025"/>
    <x v="1"/>
    <s v="Geraldton"/>
    <s v="Western Australia"/>
    <x v="0"/>
    <n v="6530"/>
    <s v="Australia"/>
    <s v="Isabella Ricci"/>
    <x v="4"/>
    <s v="Amara Okafor"/>
    <n v="127"/>
  </r>
  <r>
    <d v="2025-03-12T00:00:00"/>
    <n v="2025"/>
    <s v="2024-2025"/>
    <x v="0"/>
    <s v="Seaford"/>
    <s v="South Australia"/>
    <x v="6"/>
    <n v="5169"/>
    <s v="Australia"/>
    <s v="Mustafa Ali"/>
    <x v="1"/>
    <s v="Iluka Langton"/>
    <n v="401"/>
  </r>
  <r>
    <d v="2025-04-24T00:00:00"/>
    <n v="2025"/>
    <s v="2024-2025"/>
    <x v="1"/>
    <s v="Thornleigh"/>
    <s v="New South Wales"/>
    <x v="1"/>
    <n v="2120"/>
    <s v="Australia"/>
    <s v="Clementine Walsh"/>
    <x v="1"/>
    <s v="Iluka Langton"/>
    <n v="593"/>
  </r>
  <r>
    <d v="2024-03-17T00:00:00"/>
    <n v="2024"/>
    <s v="2023-2024"/>
    <x v="0"/>
    <s v="Epping"/>
    <s v="Victoria"/>
    <x v="4"/>
    <n v="3076"/>
    <s v="Australia"/>
    <s v="Alistair Taylor"/>
    <x v="3"/>
    <s v="Ibrahim Khalil"/>
    <n v="91"/>
  </r>
  <r>
    <d v="2024-02-15T00:00:00"/>
    <n v="2024"/>
    <s v="2023-2024"/>
    <x v="0"/>
    <s v="Dubbo"/>
    <s v="New South Wales"/>
    <x v="1"/>
    <n v="2830"/>
    <s v="Australia"/>
    <s v="Jedda Kramer"/>
    <x v="6"/>
    <s v="Lani To’o"/>
    <n v="340"/>
  </r>
  <r>
    <d v="2024-02-22T00:00:00"/>
    <n v="2024"/>
    <s v="2023-2024"/>
    <x v="0"/>
    <s v="Nunawading"/>
    <s v="Victoria"/>
    <x v="4"/>
    <n v="3131"/>
    <s v="Australia"/>
    <s v="Fatima Saleh"/>
    <x v="5"/>
    <s v="Marco Lombardi"/>
    <n v="689"/>
  </r>
  <r>
    <d v="2024-07-28T00:00:00"/>
    <n v="2025"/>
    <s v="2024-2025"/>
    <x v="0"/>
    <s v="Ashfield"/>
    <s v="New South Wales"/>
    <x v="1"/>
    <n v="2131"/>
    <s v="Australia"/>
    <s v="Clementine Walsh"/>
    <x v="9"/>
    <s v="Emmanuel Tutu"/>
    <n v="107"/>
  </r>
  <r>
    <d v="2024-11-08T00:00:00"/>
    <n v="2025"/>
    <s v="2024-2025"/>
    <x v="0"/>
    <s v="Bathurst"/>
    <s v="New South Wales"/>
    <x v="1"/>
    <n v="2795"/>
    <s v="Australia"/>
    <s v="Jedda Kramer"/>
    <x v="8"/>
    <s v="Anastasia Vlahos"/>
    <n v="191"/>
  </r>
  <r>
    <d v="2025-09-06T00:00:00"/>
    <n v="2026"/>
    <s v="2025-2026"/>
    <x v="0"/>
    <s v="Albany"/>
    <s v="Western Australia"/>
    <x v="0"/>
    <n v="6330"/>
    <s v="Australia"/>
    <s v="Phoebe Murphy"/>
    <x v="7"/>
    <s v="Selam Tesfaye"/>
    <n v="411"/>
  </r>
  <r>
    <d v="2024-03-03T00:00:00"/>
    <n v="2024"/>
    <s v="2023-2024"/>
    <x v="0"/>
    <s v="Stafford"/>
    <s v="Queensland"/>
    <x v="3"/>
    <n v="4053"/>
    <s v="Australia"/>
    <s v="Giannis Katsaros"/>
    <x v="8"/>
    <s v="Anastasia Vlahos"/>
    <n v="256"/>
  </r>
  <r>
    <d v="2025-12-08T00:00:00"/>
    <n v="2026"/>
    <s v="2025-2026"/>
    <x v="0"/>
    <s v="Underwood"/>
    <s v="Queensland"/>
    <x v="3"/>
    <n v="4119"/>
    <s v="Australia"/>
    <s v="Giannis Katsaros"/>
    <x v="3"/>
    <s v="Ibrahim Khalil"/>
    <n v="358"/>
  </r>
  <r>
    <d v="2024-11-17T00:00:00"/>
    <n v="2025"/>
    <s v="2024-2025"/>
    <x v="0"/>
    <s v="Ringwood"/>
    <s v="Victoria"/>
    <x v="4"/>
    <n v="3134"/>
    <s v="Australia"/>
    <s v="Fatima Saleh"/>
    <x v="4"/>
    <s v="Amara Okafor"/>
    <n v="88"/>
  </r>
  <r>
    <d v="2025-08-10T00:00:00"/>
    <n v="2026"/>
    <s v="2025-2026"/>
    <x v="0"/>
    <s v="North Lakes"/>
    <s v="Queensland"/>
    <x v="3"/>
    <n v="4509"/>
    <s v="Australia"/>
    <s v="Kavindi Perera"/>
    <x v="7"/>
    <s v="Selam Tesfaye"/>
    <n v="500"/>
  </r>
  <r>
    <d v="2025-05-08T00:00:00"/>
    <n v="2025"/>
    <s v="2024-2025"/>
    <x v="0"/>
    <s v="Gladstone"/>
    <s v="Queensland"/>
    <x v="3"/>
    <n v="4680"/>
    <s v="Australia"/>
    <s v="Harrison Quinn"/>
    <x v="1"/>
    <s v="Iluka Langton"/>
    <n v="280"/>
  </r>
  <r>
    <d v="2025-07-15T00:00:00"/>
    <n v="2026"/>
    <s v="2025-2026"/>
    <x v="0"/>
    <s v="Maroochydore"/>
    <s v="Queensland"/>
    <x v="3"/>
    <n v="4558"/>
    <s v="Australia"/>
    <s v="Viliame Mata"/>
    <x v="7"/>
    <s v="Selam Tesfaye"/>
    <n v="269"/>
  </r>
  <r>
    <d v="2024-11-29T00:00:00"/>
    <n v="2025"/>
    <s v="2024-2025"/>
    <x v="0"/>
    <s v="Chadstone"/>
    <s v="Victoria"/>
    <x v="4"/>
    <n v="3148"/>
    <s v="Australia"/>
    <s v="Fatima Saleh"/>
    <x v="2"/>
    <s v="Zanele Mbeki"/>
    <n v="778"/>
  </r>
  <r>
    <d v="2025-07-11T00:00:00"/>
    <n v="2026"/>
    <s v="2025-2026"/>
    <x v="0"/>
    <s v="Joondalup"/>
    <s v="Western Australia"/>
    <x v="0"/>
    <n v="6027"/>
    <s v="Australia"/>
    <s v="Dragan Novak"/>
    <x v="0"/>
    <s v="Caterina Russo"/>
    <n v="175"/>
  </r>
  <r>
    <d v="2024-05-08T00:00:00"/>
    <n v="2024"/>
    <s v="2023-2024"/>
    <x v="0"/>
    <s v="Lismore"/>
    <s v="New South Wales"/>
    <x v="1"/>
    <n v="2480"/>
    <s v="Australia"/>
    <s v="Waru Saunders"/>
    <x v="2"/>
    <s v="Zanele Mbeki"/>
    <n v="692"/>
  </r>
  <r>
    <d v="2024-10-09T00:00:00"/>
    <n v="2025"/>
    <s v="2024-2025"/>
    <x v="0"/>
    <s v="Shepparton"/>
    <s v="Victoria"/>
    <x v="4"/>
    <n v="3630"/>
    <s v="Australia"/>
    <s v="Emre Yilmaz"/>
    <x v="5"/>
    <s v="Marco Lombardi"/>
    <n v="573"/>
  </r>
  <r>
    <d v="2024-06-08T00:00:00"/>
    <n v="2024"/>
    <s v="2023-2024"/>
    <x v="1"/>
    <s v="Ashfield"/>
    <s v="New South Wales"/>
    <x v="1"/>
    <n v="2131"/>
    <s v="Australia"/>
    <s v="Clementine Walsh"/>
    <x v="4"/>
    <s v="Amara Okafor"/>
    <n v="529"/>
  </r>
  <r>
    <d v="2024-11-07T00:00:00"/>
    <n v="2025"/>
    <s v="2024-2025"/>
    <x v="0"/>
    <s v="Ballina"/>
    <s v="New South Wales"/>
    <x v="1"/>
    <n v="2478"/>
    <s v="Australia"/>
    <s v="Waru Saunders"/>
    <x v="5"/>
    <s v="Marco Lombardi"/>
    <n v="335"/>
  </r>
  <r>
    <d v="2025-05-02T00:00:00"/>
    <n v="2025"/>
    <s v="2024-2025"/>
    <x v="0"/>
    <s v="Tweed Heads"/>
    <s v="New South Wales"/>
    <x v="1"/>
    <n v="2485"/>
    <s v="Australia"/>
    <s v="Waru Saunders"/>
    <x v="1"/>
    <s v="Iluka Langton"/>
    <n v="324"/>
  </r>
  <r>
    <d v="2024-04-11T00:00:00"/>
    <n v="2024"/>
    <s v="2023-2024"/>
    <x v="0"/>
    <s v="Sunbury"/>
    <s v="Victoria"/>
    <x v="4"/>
    <n v="3429"/>
    <s v="Australia"/>
    <s v="Lucas Le"/>
    <x v="1"/>
    <s v="Iluka Langton"/>
    <n v="732"/>
  </r>
  <r>
    <d v="2025-10-08T00:00:00"/>
    <n v="2026"/>
    <s v="2025-2026"/>
    <x v="1"/>
    <s v="Dandenong"/>
    <s v="Victoria"/>
    <x v="4"/>
    <n v="3175"/>
    <s v="Australia"/>
    <s v="Fatima Saleh"/>
    <x v="7"/>
    <s v="Selam Tesfaye"/>
    <n v="117"/>
  </r>
  <r>
    <d v="2024-11-14T00:00:00"/>
    <n v="2025"/>
    <s v="2024-2025"/>
    <x v="0"/>
    <s v="Albany"/>
    <s v="Western Australia"/>
    <x v="0"/>
    <n v="6330"/>
    <s v="Australia"/>
    <s v="Phoebe Murphy"/>
    <x v="3"/>
    <s v="Ibrahim Khalil"/>
    <n v="444"/>
  </r>
  <r>
    <d v="2025-05-02T00:00:00"/>
    <n v="2025"/>
    <s v="2024-2025"/>
    <x v="0"/>
    <s v="Narrabeen"/>
    <s v="New South Wales"/>
    <x v="1"/>
    <n v="2101"/>
    <s v="Australia"/>
    <s v="Clementine Walsh"/>
    <x v="3"/>
    <s v="Ibrahim Khalil"/>
    <n v="778"/>
  </r>
  <r>
    <d v="2024-08-03T00:00:00"/>
    <n v="2025"/>
    <s v="2024-2025"/>
    <x v="0"/>
    <s v="Joondalup"/>
    <s v="Western Australia"/>
    <x v="0"/>
    <n v="6027"/>
    <s v="Australia"/>
    <s v="Dragan Novak"/>
    <x v="9"/>
    <s v="Emmanuel Tutu"/>
    <n v="438"/>
  </r>
  <r>
    <d v="2024-03-23T00:00:00"/>
    <n v="2024"/>
    <s v="2023-2024"/>
    <x v="0"/>
    <s v="Frankston"/>
    <s v="Victoria"/>
    <x v="4"/>
    <n v="3199"/>
    <s v="Australia"/>
    <s v="Fatima Saleh"/>
    <x v="3"/>
    <s v="Ibrahim Khalil"/>
    <n v="493"/>
  </r>
  <r>
    <d v="2025-05-12T00:00:00"/>
    <n v="2025"/>
    <s v="2024-2025"/>
    <x v="0"/>
    <s v="Frankston"/>
    <s v="Victoria"/>
    <x v="4"/>
    <n v="3199"/>
    <s v="Australia"/>
    <s v="Fatima Saleh"/>
    <x v="2"/>
    <s v="Zanele Mbeki"/>
    <n v="669"/>
  </r>
  <r>
    <d v="2024-01-22T00:00:00"/>
    <n v="2024"/>
    <s v="2023-2024"/>
    <x v="0"/>
    <s v="Cairns"/>
    <s v="Queensland"/>
    <x v="3"/>
    <n v="4870"/>
    <s v="Australia"/>
    <s v="Tiffany Tan"/>
    <x v="1"/>
    <s v="Iluka Langton"/>
    <n v="752"/>
  </r>
  <r>
    <d v="2025-12-09T00:00:00"/>
    <n v="2026"/>
    <s v="2025-2026"/>
    <x v="1"/>
    <s v="Rydalmere"/>
    <s v="New South Wales"/>
    <x v="1"/>
    <n v="2116"/>
    <s v="Australia"/>
    <s v="Clementine Walsh"/>
    <x v="9"/>
    <s v="Emmanuel Tutu"/>
    <n v="492"/>
  </r>
  <r>
    <d v="2024-02-14T00:00:00"/>
    <n v="2024"/>
    <s v="2023-2024"/>
    <x v="0"/>
    <s v="Hervey Bay"/>
    <s v="Queensland"/>
    <x v="3"/>
    <n v="4655"/>
    <s v="Australia"/>
    <s v="Harrison Quinn"/>
    <x v="0"/>
    <s v="Caterina Russo"/>
    <n v="289"/>
  </r>
  <r>
    <d v="2025-10-09T00:00:00"/>
    <n v="2026"/>
    <s v="2025-2026"/>
    <x v="0"/>
    <s v="Dubbo"/>
    <s v="New South Wales"/>
    <x v="1"/>
    <n v="2830"/>
    <s v="Australia"/>
    <s v="Jedda Kramer"/>
    <x v="4"/>
    <s v="Amara Okafor"/>
    <n v="343"/>
  </r>
  <r>
    <d v="2024-04-02T00:00:00"/>
    <n v="2024"/>
    <s v="2023-2024"/>
    <x v="0"/>
    <s v="Dural"/>
    <s v="New South Wales"/>
    <x v="1"/>
    <n v="2158"/>
    <s v="Australia"/>
    <s v="Clementine Walsh"/>
    <x v="5"/>
    <s v="Marco Lombardi"/>
    <n v="202"/>
  </r>
  <r>
    <d v="2025-04-27T00:00:00"/>
    <n v="2025"/>
    <s v="2024-2025"/>
    <x v="0"/>
    <s v="Campbelltown"/>
    <s v="New South Wales"/>
    <x v="1"/>
    <n v="2560"/>
    <s v="Australia"/>
    <s v="Anika Villanueva"/>
    <x v="0"/>
    <s v="Caterina Russo"/>
    <n v="72"/>
  </r>
  <r>
    <d v="2025-07-26T00:00:00"/>
    <n v="2026"/>
    <s v="2025-2026"/>
    <x v="0"/>
    <s v="Hervey Bay"/>
    <s v="Queensland"/>
    <x v="3"/>
    <n v="4655"/>
    <s v="Australia"/>
    <s v="Harrison Quinn"/>
    <x v="9"/>
    <s v="Emmanuel Tutu"/>
    <n v="146"/>
  </r>
  <r>
    <d v="2025-07-03T00:00:00"/>
    <n v="2026"/>
    <s v="2025-2026"/>
    <x v="0"/>
    <s v="Epsom"/>
    <s v="Victoria"/>
    <x v="4"/>
    <n v="3551"/>
    <s v="Australia"/>
    <s v="Lucas Le"/>
    <x v="3"/>
    <s v="Ibrahim Khalil"/>
    <n v="286"/>
  </r>
  <r>
    <d v="2024-12-02T00:00:00"/>
    <n v="2025"/>
    <s v="2024-2025"/>
    <x v="0"/>
    <s v="Penrith"/>
    <s v="New South Wales"/>
    <x v="1"/>
    <n v="2750"/>
    <s v="Australia"/>
    <s v="Jedda Kramer"/>
    <x v="0"/>
    <s v="Caterina Russo"/>
    <n v="314"/>
  </r>
  <r>
    <d v="2025-06-22T00:00:00"/>
    <n v="2025"/>
    <s v="2024-2025"/>
    <x v="0"/>
    <s v="Dandenong"/>
    <s v="Victoria"/>
    <x v="4"/>
    <n v="3175"/>
    <s v="Australia"/>
    <s v="Fatima Saleh"/>
    <x v="7"/>
    <s v="Selam Tesfaye"/>
    <n v="256"/>
  </r>
  <r>
    <d v="2025-11-26T00:00:00"/>
    <n v="2026"/>
    <s v="2025-2026"/>
    <x v="1"/>
    <s v="Airlie Beach"/>
    <s v="Queensland"/>
    <x v="3"/>
    <n v="4802"/>
    <s v="Australia"/>
    <s v="Tiffany Tan"/>
    <x v="9"/>
    <s v="Emmanuel Tutu"/>
    <n v="60"/>
  </r>
  <r>
    <d v="2024-12-29T00:00:00"/>
    <n v="2025"/>
    <s v="2024-2025"/>
    <x v="0"/>
    <s v="Toombul"/>
    <s v="Queensland"/>
    <x v="3"/>
    <n v="4012"/>
    <s v="Australia"/>
    <s v="Giannis Katsaros"/>
    <x v="4"/>
    <s v="Amara Okafor"/>
    <n v="209"/>
  </r>
  <r>
    <d v="2025-08-20T00:00:00"/>
    <n v="2026"/>
    <s v="2025-2026"/>
    <x v="1"/>
    <s v="Altona"/>
    <s v="Victoria"/>
    <x v="4"/>
    <n v="3018"/>
    <s v="Australia"/>
    <s v="Alistair Taylor"/>
    <x v="4"/>
    <s v="Amara Okafor"/>
    <n v="599"/>
  </r>
  <r>
    <d v="2025-07-19T00:00:00"/>
    <n v="2026"/>
    <s v="2025-2026"/>
    <x v="0"/>
    <s v="Thornleigh"/>
    <s v="New South Wales"/>
    <x v="1"/>
    <n v="2120"/>
    <s v="Australia"/>
    <s v="Clementine Walsh"/>
    <x v="9"/>
    <s v="Emmanuel Tutu"/>
    <n v="94"/>
  </r>
  <r>
    <d v="2025-06-16T00:00:00"/>
    <n v="2025"/>
    <s v="2024-2025"/>
    <x v="0"/>
    <s v="Burnie"/>
    <s v="Tasmania"/>
    <x v="5"/>
    <n v="7320"/>
    <s v="Australia"/>
    <s v="Veer Malhotra"/>
    <x v="9"/>
    <s v="Emmanuel Tutu"/>
    <n v="540"/>
  </r>
  <r>
    <d v="2025-02-15T00:00:00"/>
    <n v="2025"/>
    <s v="2024-2025"/>
    <x v="0"/>
    <s v="Hastings"/>
    <s v="Victoria"/>
    <x v="4"/>
    <n v="3915"/>
    <s v="Australia"/>
    <s v="Emre Yilmaz"/>
    <x v="4"/>
    <s v="Amara Okafor"/>
    <n v="542"/>
  </r>
  <r>
    <d v="2024-06-28T00:00:00"/>
    <n v="2024"/>
    <s v="2023-2024"/>
    <x v="0"/>
    <s v="Burleigh Waters"/>
    <s v="Queensland"/>
    <x v="3"/>
    <n v="4220"/>
    <s v="Australia"/>
    <s v="Kavindi Perera"/>
    <x v="0"/>
    <s v="Caterina Russo"/>
    <n v="269"/>
  </r>
  <r>
    <d v="2025-03-19T00:00:00"/>
    <n v="2025"/>
    <s v="2024-2025"/>
    <x v="1"/>
    <s v="Ballarat"/>
    <s v="Victoria"/>
    <x v="4"/>
    <n v="3353"/>
    <s v="Australia"/>
    <s v="Lucas Le"/>
    <x v="9"/>
    <s v="Emmanuel Tutu"/>
    <n v="387"/>
  </r>
  <r>
    <d v="2025-06-22T00:00:00"/>
    <n v="2025"/>
    <s v="2024-2025"/>
    <x v="0"/>
    <s v="Inglewood"/>
    <s v="Western Australia"/>
    <x v="0"/>
    <n v="6052"/>
    <s v="Australia"/>
    <s v="Dragan Novak"/>
    <x v="0"/>
    <s v="Caterina Russo"/>
    <n v="409"/>
  </r>
  <r>
    <d v="2025-05-14T00:00:00"/>
    <n v="2025"/>
    <s v="2024-2025"/>
    <x v="1"/>
    <s v="Claremont"/>
    <s v="Western Australia"/>
    <x v="0"/>
    <n v="6010"/>
    <s v="Australia"/>
    <s v="Dragan Novak"/>
    <x v="0"/>
    <s v="Caterina Russo"/>
    <n v="123"/>
  </r>
  <r>
    <d v="2025-07-11T00:00:00"/>
    <n v="2026"/>
    <s v="2025-2026"/>
    <x v="1"/>
    <s v="Maroochydore"/>
    <s v="Queensland"/>
    <x v="3"/>
    <n v="4558"/>
    <s v="Australia"/>
    <s v="Viliame Mata"/>
    <x v="4"/>
    <s v="Amara Okafor"/>
    <n v="602"/>
  </r>
  <r>
    <d v="2025-09-19T00:00:00"/>
    <n v="2026"/>
    <s v="2025-2026"/>
    <x v="0"/>
    <s v="Bussleton"/>
    <s v="Western Australia"/>
    <x v="0"/>
    <n v="6280"/>
    <s v="Australia"/>
    <s v="Phoebe Murphy"/>
    <x v="4"/>
    <s v="Amara Okafor"/>
    <n v="193"/>
  </r>
  <r>
    <d v="2024-02-01T00:00:00"/>
    <n v="2024"/>
    <s v="2023-2024"/>
    <x v="0"/>
    <s v="Frankston"/>
    <s v="Victoria"/>
    <x v="4"/>
    <n v="3199"/>
    <s v="Australia"/>
    <s v="Fatima Saleh"/>
    <x v="2"/>
    <s v="Zanele Mbeki"/>
    <n v="644"/>
  </r>
  <r>
    <d v="2024-11-07T00:00:00"/>
    <n v="2025"/>
    <s v="2024-2025"/>
    <x v="0"/>
    <s v="Marion"/>
    <s v="South Australia"/>
    <x v="6"/>
    <n v="5043"/>
    <s v="Australia"/>
    <s v="Mustafa Ali"/>
    <x v="5"/>
    <s v="Marco Lombardi"/>
    <n v="482"/>
  </r>
  <r>
    <d v="2024-05-13T00:00:00"/>
    <n v="2024"/>
    <s v="2023-2024"/>
    <x v="0"/>
    <s v="Mascot"/>
    <s v="New South Wales"/>
    <x v="1"/>
    <n v="2020"/>
    <s v="Australia"/>
    <s v="Moana Tui"/>
    <x v="0"/>
    <s v="Caterina Russo"/>
    <n v="426"/>
  </r>
  <r>
    <d v="2024-08-27T00:00:00"/>
    <n v="2025"/>
    <s v="2024-2025"/>
    <x v="1"/>
    <s v="Glenorchy"/>
    <s v="Tasmania"/>
    <x v="5"/>
    <n v="7010"/>
    <s v="Australia"/>
    <s v="Veer Malhotra"/>
    <x v="1"/>
    <s v="Iluka Langton"/>
    <n v="412"/>
  </r>
  <r>
    <d v="2024-10-11T00:00:00"/>
    <n v="2025"/>
    <s v="2024-2025"/>
    <x v="0"/>
    <s v="Scoresby"/>
    <s v="Victoria"/>
    <x v="4"/>
    <n v="3179"/>
    <s v="Australia"/>
    <s v="Fatima Saleh"/>
    <x v="1"/>
    <s v="Iluka Langton"/>
    <n v="518"/>
  </r>
  <r>
    <d v="2025-07-06T00:00:00"/>
    <n v="2026"/>
    <s v="2025-2026"/>
    <x v="0"/>
    <s v="Belconnen"/>
    <s v="Australian Capital Territory"/>
    <x v="2"/>
    <n v="2617"/>
    <s v="Australia"/>
    <s v="Anika Villanueva"/>
    <x v="4"/>
    <s v="Amara Okafor"/>
    <n v="260"/>
  </r>
  <r>
    <d v="2024-02-01T00:00:00"/>
    <n v="2024"/>
    <s v="2023-2024"/>
    <x v="1"/>
    <s v="Lithgow"/>
    <s v="New South Wales"/>
    <x v="1"/>
    <n v="2790"/>
    <s v="Australia"/>
    <s v="Jedda Kramer"/>
    <x v="4"/>
    <s v="Amara Okafor"/>
    <n v="490"/>
  </r>
  <r>
    <d v="2025-08-15T00:00:00"/>
    <n v="2026"/>
    <s v="2025-2026"/>
    <x v="0"/>
    <s v="Lidcombe"/>
    <s v="New South Wales"/>
    <x v="1"/>
    <n v="2141"/>
    <s v="Australia"/>
    <s v="Clementine Walsh"/>
    <x v="4"/>
    <s v="Amara Okafor"/>
    <n v="620"/>
  </r>
  <r>
    <d v="2025-06-23T00:00:00"/>
    <n v="2025"/>
    <s v="2024-2025"/>
    <x v="0"/>
    <s v="North Lakes"/>
    <s v="Queensland"/>
    <x v="3"/>
    <n v="4509"/>
    <s v="Australia"/>
    <s v="Kavindi Perera"/>
    <x v="2"/>
    <s v="Zanele Mbeki"/>
    <n v="444"/>
  </r>
  <r>
    <d v="2025-11-23T00:00:00"/>
    <n v="2026"/>
    <s v="2025-2026"/>
    <x v="0"/>
    <s v="Sunbury"/>
    <s v="Victoria"/>
    <x v="4"/>
    <n v="3429"/>
    <s v="Australia"/>
    <s v="Lucas Le"/>
    <x v="1"/>
    <s v="Iluka Langton"/>
    <n v="164"/>
  </r>
  <r>
    <d v="2024-07-01T00:00:00"/>
    <n v="2025"/>
    <s v="2024-2025"/>
    <x v="0"/>
    <s v="Gympie"/>
    <s v="Queensland"/>
    <x v="3"/>
    <n v="4570"/>
    <s v="Australia"/>
    <s v="Viliame Mata"/>
    <x v="0"/>
    <s v="Caterina Russo"/>
    <n v="749"/>
  </r>
  <r>
    <d v="2025-04-18T00:00:00"/>
    <n v="2025"/>
    <s v="2024-2025"/>
    <x v="0"/>
    <s v="Mascot"/>
    <s v="New South Wales"/>
    <x v="1"/>
    <n v="2020"/>
    <s v="Australia"/>
    <s v="Moana Tui"/>
    <x v="4"/>
    <s v="Amara Okafor"/>
    <n v="466"/>
  </r>
  <r>
    <d v="2025-02-12T00:00:00"/>
    <n v="2025"/>
    <s v="2024-2025"/>
    <x v="0"/>
    <s v="Southport"/>
    <s v="Queensland"/>
    <x v="3"/>
    <n v="4215"/>
    <s v="Australia"/>
    <s v="Kavindi Perera"/>
    <x v="0"/>
    <s v="Caterina Russo"/>
    <n v="139"/>
  </r>
  <r>
    <d v="2024-07-10T00:00:00"/>
    <n v="2025"/>
    <s v="2024-2025"/>
    <x v="0"/>
    <s v="Geraldton"/>
    <s v="Western Australia"/>
    <x v="0"/>
    <n v="6530"/>
    <s v="Australia"/>
    <s v="Isabella Ricci"/>
    <x v="0"/>
    <s v="Caterina Russo"/>
    <n v="413"/>
  </r>
  <r>
    <d v="2024-12-19T00:00:00"/>
    <n v="2025"/>
    <s v="2024-2025"/>
    <x v="0"/>
    <s v="Collingwood"/>
    <s v="Victoria"/>
    <x v="4"/>
    <n v="3066"/>
    <s v="Australia"/>
    <s v="Alistair Taylor"/>
    <x v="2"/>
    <s v="Zanele Mbeki"/>
    <n v="460"/>
  </r>
  <r>
    <d v="2024-03-02T00:00:00"/>
    <n v="2024"/>
    <s v="2023-2024"/>
    <x v="0"/>
    <s v="Burleigh Waters"/>
    <s v="Queensland"/>
    <x v="3"/>
    <n v="4220"/>
    <s v="Australia"/>
    <s v="Kavindi Perera"/>
    <x v="4"/>
    <s v="Amara Okafor"/>
    <n v="91"/>
  </r>
  <r>
    <d v="2025-01-22T00:00:00"/>
    <n v="2025"/>
    <s v="2024-2025"/>
    <x v="0"/>
    <s v="Orange"/>
    <s v="New South Wales"/>
    <x v="1"/>
    <n v="2800"/>
    <s v="Australia"/>
    <s v="Jedda Kramer"/>
    <x v="6"/>
    <s v="Lani To’o"/>
    <n v="622"/>
  </r>
  <r>
    <d v="2025-03-15T00:00:00"/>
    <n v="2025"/>
    <s v="2024-2025"/>
    <x v="0"/>
    <s v="Warrnambool"/>
    <s v="Victoria"/>
    <x v="4"/>
    <n v="3280"/>
    <s v="Australia"/>
    <s v="Lucas Le"/>
    <x v="4"/>
    <s v="Amara Okafor"/>
    <n v="247"/>
  </r>
  <r>
    <d v="2025-02-15T00:00:00"/>
    <n v="2025"/>
    <s v="2024-2025"/>
    <x v="0"/>
    <s v="Dandenong"/>
    <s v="Victoria"/>
    <x v="4"/>
    <n v="3175"/>
    <s v="Australia"/>
    <s v="Fatima Saleh"/>
    <x v="4"/>
    <s v="Amara Okafor"/>
    <n v="122"/>
  </r>
  <r>
    <d v="2025-05-28T00:00:00"/>
    <n v="2025"/>
    <s v="2024-2025"/>
    <x v="1"/>
    <s v="Ashfield"/>
    <s v="New South Wales"/>
    <x v="1"/>
    <n v="2131"/>
    <s v="Australia"/>
    <s v="Clementine Walsh"/>
    <x v="1"/>
    <s v="Iluka Langton"/>
    <n v="81"/>
  </r>
  <r>
    <d v="2024-02-08T00:00:00"/>
    <n v="2024"/>
    <s v="2023-2024"/>
    <x v="0"/>
    <s v="Ringwood"/>
    <s v="Victoria"/>
    <x v="4"/>
    <n v="3134"/>
    <s v="Australia"/>
    <s v="Fatima Saleh"/>
    <x v="0"/>
    <s v="Caterina Russo"/>
    <n v="648"/>
  </r>
  <r>
    <d v="2024-02-05T00:00:00"/>
    <n v="2024"/>
    <s v="2023-2024"/>
    <x v="0"/>
    <s v="Inglewood"/>
    <s v="Western Australia"/>
    <x v="0"/>
    <n v="6052"/>
    <s v="Australia"/>
    <s v="Dragan Novak"/>
    <x v="9"/>
    <s v="Emmanuel Tutu"/>
    <n v="538"/>
  </r>
  <r>
    <d v="2025-09-18T00:00:00"/>
    <n v="2026"/>
    <s v="2025-2026"/>
    <x v="1"/>
    <s v="Tweed Heads"/>
    <s v="New South Wales"/>
    <x v="1"/>
    <n v="2485"/>
    <s v="Australia"/>
    <s v="Waru Saunders"/>
    <x v="9"/>
    <s v="Emmanuel Tutu"/>
    <n v="358"/>
  </r>
  <r>
    <d v="2024-04-12T00:00:00"/>
    <n v="2024"/>
    <s v="2023-2024"/>
    <x v="1"/>
    <s v="Armidale"/>
    <s v="New South Wales"/>
    <x v="1"/>
    <n v="2350"/>
    <s v="Australia"/>
    <s v="Waru Saunders"/>
    <x v="3"/>
    <s v="Ibrahim Khalil"/>
    <n v="622"/>
  </r>
  <r>
    <d v="2025-05-14T00:00:00"/>
    <n v="2025"/>
    <s v="2024-2025"/>
    <x v="0"/>
    <s v="North Lakes"/>
    <s v="Queensland"/>
    <x v="3"/>
    <n v="4509"/>
    <s v="Australia"/>
    <s v="Kavindi Perera"/>
    <x v="9"/>
    <s v="Emmanuel Tutu"/>
    <n v="585"/>
  </r>
  <r>
    <d v="2024-06-07T00:00:00"/>
    <n v="2024"/>
    <s v="2023-2024"/>
    <x v="0"/>
    <s v="Southport"/>
    <s v="Queensland"/>
    <x v="3"/>
    <n v="4215"/>
    <s v="Australia"/>
    <s v="Kavindi Perera"/>
    <x v="3"/>
    <s v="Ibrahim Khalil"/>
    <n v="450"/>
  </r>
  <r>
    <d v="2025-03-20T00:00:00"/>
    <n v="2025"/>
    <s v="2024-2025"/>
    <x v="0"/>
    <s v="Albany"/>
    <s v="Western Australia"/>
    <x v="0"/>
    <n v="6330"/>
    <s v="Australia"/>
    <s v="Phoebe Murphy"/>
    <x v="1"/>
    <s v="Iluka Langton"/>
    <n v="73"/>
  </r>
  <r>
    <d v="2025-11-28T00:00:00"/>
    <n v="2026"/>
    <s v="2025-2026"/>
    <x v="0"/>
    <s v="Randwick"/>
    <s v="New South Wales"/>
    <x v="1"/>
    <n v="2031"/>
    <s v="Australia"/>
    <s v="Moana Tui"/>
    <x v="3"/>
    <s v="Ibrahim Khalil"/>
    <n v="146"/>
  </r>
  <r>
    <d v="2024-05-21T00:00:00"/>
    <n v="2024"/>
    <s v="2023-2024"/>
    <x v="0"/>
    <s v="Lismore"/>
    <s v="New South Wales"/>
    <x v="1"/>
    <n v="2480"/>
    <s v="Australia"/>
    <s v="Waru Saunders"/>
    <x v="9"/>
    <s v="Emmanuel Tutu"/>
    <n v="179"/>
  </r>
  <r>
    <d v="2025-12-29T00:00:00"/>
    <n v="2026"/>
    <s v="2025-2026"/>
    <x v="1"/>
    <s v="Ulladulla"/>
    <s v="New South Wales"/>
    <x v="1"/>
    <n v="2539"/>
    <s v="Australia"/>
    <s v="Anika Villanueva"/>
    <x v="9"/>
    <s v="Emmanuel Tutu"/>
    <n v="271"/>
  </r>
  <r>
    <d v="2024-08-25T00:00:00"/>
    <n v="2025"/>
    <s v="2024-2025"/>
    <x v="0"/>
    <s v="Cairns"/>
    <s v="Queensland"/>
    <x v="3"/>
    <n v="4870"/>
    <s v="Australia"/>
    <s v="Tiffany Tan"/>
    <x v="4"/>
    <s v="Amara Okafor"/>
    <n v="294"/>
  </r>
  <r>
    <d v="2024-12-23T00:00:00"/>
    <n v="2025"/>
    <s v="2024-2025"/>
    <x v="0"/>
    <s v="Maroochydore"/>
    <s v="Queensland"/>
    <x v="3"/>
    <n v="4558"/>
    <s v="Australia"/>
    <s v="Viliame Mata"/>
    <x v="8"/>
    <s v="Anastasia Vlahos"/>
    <n v="312"/>
  </r>
  <r>
    <d v="2024-09-20T00:00:00"/>
    <n v="2025"/>
    <s v="2024-2025"/>
    <x v="0"/>
    <s v="Yeppoon"/>
    <s v="Queensland"/>
    <x v="3"/>
    <n v="4703"/>
    <s v="Australia"/>
    <s v="Harrison Quinn"/>
    <x v="4"/>
    <s v="Amara Okafor"/>
    <n v="348"/>
  </r>
  <r>
    <d v="2025-02-19T00:00:00"/>
    <n v="2025"/>
    <s v="2024-2025"/>
    <x v="0"/>
    <s v="Chatswood"/>
    <s v="New South Wales"/>
    <x v="1"/>
    <n v="2067"/>
    <s v="Australia"/>
    <s v="Moana Tui"/>
    <x v="3"/>
    <s v="Ibrahim Khalil"/>
    <n v="58"/>
  </r>
  <r>
    <d v="2024-09-13T00:00:00"/>
    <n v="2025"/>
    <s v="2024-2025"/>
    <x v="0"/>
    <s v="Harrisdale"/>
    <s v="Western Australia"/>
    <x v="0"/>
    <n v="6112"/>
    <s v="Australia"/>
    <s v="Phoebe Murphy"/>
    <x v="9"/>
    <s v="Emmanuel Tutu"/>
    <n v="145"/>
  </r>
  <r>
    <d v="2024-08-25T00:00:00"/>
    <n v="2025"/>
    <s v="2024-2025"/>
    <x v="0"/>
    <s v="Hastings"/>
    <s v="Victoria"/>
    <x v="4"/>
    <n v="3915"/>
    <s v="Australia"/>
    <s v="Emre Yilmaz"/>
    <x v="0"/>
    <s v="Caterina Russo"/>
    <n v="535"/>
  </r>
  <r>
    <d v="2025-03-24T00:00:00"/>
    <n v="2025"/>
    <s v="2024-2025"/>
    <x v="0"/>
    <s v="Tweed Heads"/>
    <s v="New South Wales"/>
    <x v="1"/>
    <n v="2485"/>
    <s v="Australia"/>
    <s v="Waru Saunders"/>
    <x v="1"/>
    <s v="Iluka Langton"/>
    <n v="212"/>
  </r>
  <r>
    <d v="2025-02-19T00:00:00"/>
    <n v="2025"/>
    <s v="2024-2025"/>
    <x v="0"/>
    <s v="Bendigo"/>
    <s v="Victoria"/>
    <x v="4"/>
    <n v="3550"/>
    <s v="Australia"/>
    <s v="Lucas Le"/>
    <x v="4"/>
    <s v="Amara Okafor"/>
    <n v="125"/>
  </r>
  <r>
    <d v="2025-03-15T00:00:00"/>
    <n v="2025"/>
    <s v="2024-2025"/>
    <x v="0"/>
    <s v="Thornleigh"/>
    <s v="New South Wales"/>
    <x v="1"/>
    <n v="2120"/>
    <s v="Australia"/>
    <s v="Clementine Walsh"/>
    <x v="0"/>
    <s v="Caterina Russo"/>
    <n v="312"/>
  </r>
  <r>
    <d v="2025-04-09T00:00:00"/>
    <n v="2025"/>
    <s v="2024-2025"/>
    <x v="0"/>
    <s v="Berri"/>
    <s v="South Australia"/>
    <x v="6"/>
    <n v="5343"/>
    <s v="Australia"/>
    <s v="Marcus Zheng"/>
    <x v="9"/>
    <s v="Emmanuel Tutu"/>
    <n v="581"/>
  </r>
  <r>
    <d v="2024-07-29T00:00:00"/>
    <n v="2025"/>
    <s v="2024-2025"/>
    <x v="0"/>
    <s v="Noarlunga"/>
    <s v="South Australia"/>
    <x v="6"/>
    <n v="5168"/>
    <s v="Australia"/>
    <s v="Mustafa Ali"/>
    <x v="1"/>
    <s v="Iluka Langton"/>
    <n v="709"/>
  </r>
  <r>
    <d v="2025-06-04T00:00:00"/>
    <n v="2025"/>
    <s v="2024-2025"/>
    <x v="1"/>
    <s v="Airlie Beach"/>
    <s v="Queensland"/>
    <x v="3"/>
    <n v="4802"/>
    <s v="Australia"/>
    <s v="Tiffany Tan"/>
    <x v="4"/>
    <s v="Amara Okafor"/>
    <n v="425"/>
  </r>
  <r>
    <d v="2025-12-07T00:00:00"/>
    <n v="2026"/>
    <s v="2025-2026"/>
    <x v="1"/>
    <s v="Ulladulla"/>
    <s v="New South Wales"/>
    <x v="1"/>
    <n v="2539"/>
    <s v="Australia"/>
    <s v="Anika Villanueva"/>
    <x v="4"/>
    <s v="Amara Okafor"/>
    <n v="220"/>
  </r>
  <r>
    <d v="2025-05-31T00:00:00"/>
    <n v="2025"/>
    <s v="2024-2025"/>
    <x v="1"/>
    <s v="Lithgow"/>
    <s v="New South Wales"/>
    <x v="1"/>
    <n v="2790"/>
    <s v="Australia"/>
    <s v="Jedda Kramer"/>
    <x v="5"/>
    <s v="Marco Lombardi"/>
    <n v="280"/>
  </r>
  <r>
    <d v="2024-05-31T00:00:00"/>
    <n v="2024"/>
    <s v="2023-2024"/>
    <x v="0"/>
    <s v="Underwood"/>
    <s v="Queensland"/>
    <x v="3"/>
    <n v="4119"/>
    <s v="Australia"/>
    <s v="Giannis Katsaros"/>
    <x v="8"/>
    <s v="Anastasia Vlahos"/>
    <n v="420"/>
  </r>
  <r>
    <d v="2025-05-13T00:00:00"/>
    <n v="2025"/>
    <s v="2024-2025"/>
    <x v="0"/>
    <s v="Southport"/>
    <s v="Queensland"/>
    <x v="3"/>
    <n v="4215"/>
    <s v="Australia"/>
    <s v="Kavindi Perera"/>
    <x v="3"/>
    <s v="Ibrahim Khalil"/>
    <n v="99"/>
  </r>
  <r>
    <d v="2025-09-16T00:00:00"/>
    <n v="2026"/>
    <s v="2025-2026"/>
    <x v="1"/>
    <s v="Balcatta"/>
    <s v="Western Australia"/>
    <x v="0"/>
    <n v="6021"/>
    <s v="Australia"/>
    <s v="Dragan Novak"/>
    <x v="9"/>
    <s v="Emmanuel Tutu"/>
    <n v="317"/>
  </r>
  <r>
    <d v="2024-07-25T00:00:00"/>
    <n v="2025"/>
    <s v="2024-2025"/>
    <x v="0"/>
    <s v="Chadstone"/>
    <s v="Victoria"/>
    <x v="4"/>
    <n v="3148"/>
    <s v="Australia"/>
    <s v="Fatima Saleh"/>
    <x v="1"/>
    <s v="Iluka Langton"/>
    <n v="187"/>
  </r>
  <r>
    <d v="2024-07-29T00:00:00"/>
    <n v="2025"/>
    <s v="2024-2025"/>
    <x v="0"/>
    <s v="Frankston"/>
    <s v="Victoria"/>
    <x v="4"/>
    <n v="3199"/>
    <s v="Australia"/>
    <s v="Fatima Saleh"/>
    <x v="3"/>
    <s v="Ibrahim Khalil"/>
    <n v="391"/>
  </r>
  <r>
    <d v="2024-10-04T00:00:00"/>
    <n v="2025"/>
    <s v="2024-2025"/>
    <x v="0"/>
    <s v="Woodville"/>
    <s v="South Australia"/>
    <x v="6"/>
    <n v="5011"/>
    <s v="Australia"/>
    <s v="Mustafa Ali"/>
    <x v="1"/>
    <s v="Iluka Langton"/>
    <n v="193"/>
  </r>
  <r>
    <d v="2025-08-26T00:00:00"/>
    <n v="2026"/>
    <s v="2025-2026"/>
    <x v="0"/>
    <s v="Werribee"/>
    <s v="Victoria"/>
    <x v="4"/>
    <n v="3030"/>
    <s v="Australia"/>
    <s v="Alistair Taylor"/>
    <x v="0"/>
    <s v="Caterina Russo"/>
    <n v="578"/>
  </r>
  <r>
    <d v="2025-12-04T00:00:00"/>
    <n v="2026"/>
    <s v="2025-2026"/>
    <x v="0"/>
    <s v="Inglewood"/>
    <s v="Western Australia"/>
    <x v="0"/>
    <n v="6052"/>
    <s v="Australia"/>
    <s v="Dragan Novak"/>
    <x v="9"/>
    <s v="Emmanuel Tutu"/>
    <n v="316"/>
  </r>
  <r>
    <d v="2024-04-22T00:00:00"/>
    <n v="2024"/>
    <s v="2023-2024"/>
    <x v="0"/>
    <s v="Chatswood"/>
    <s v="New South Wales"/>
    <x v="1"/>
    <n v="2067"/>
    <s v="Australia"/>
    <s v="Moana Tui"/>
    <x v="3"/>
    <s v="Ibrahim Khalil"/>
    <n v="185"/>
  </r>
  <r>
    <d v="2025-05-30T00:00:00"/>
    <n v="2025"/>
    <s v="2024-2025"/>
    <x v="0"/>
    <s v="Southport"/>
    <s v="Queensland"/>
    <x v="3"/>
    <n v="4215"/>
    <s v="Australia"/>
    <s v="Kavindi Perera"/>
    <x v="4"/>
    <s v="Amara Okafor"/>
    <n v="799"/>
  </r>
  <r>
    <d v="2024-02-01T00:00:00"/>
    <n v="2024"/>
    <s v="2023-2024"/>
    <x v="0"/>
    <s v="Nunawading"/>
    <s v="Victoria"/>
    <x v="4"/>
    <n v="3131"/>
    <s v="Australia"/>
    <s v="Fatima Saleh"/>
    <x v="1"/>
    <s v="Iluka Langton"/>
    <n v="110"/>
  </r>
  <r>
    <d v="2024-01-15T00:00:00"/>
    <n v="2024"/>
    <s v="2023-2024"/>
    <x v="1"/>
    <s v="Albany"/>
    <s v="Western Australia"/>
    <x v="0"/>
    <n v="6330"/>
    <s v="Australia"/>
    <s v="Phoebe Murphy"/>
    <x v="3"/>
    <s v="Ibrahim Khalil"/>
    <n v="311"/>
  </r>
  <r>
    <d v="2024-09-11T00:00:00"/>
    <n v="2025"/>
    <s v="2024-2025"/>
    <x v="0"/>
    <s v="Broome"/>
    <s v="Western Australia"/>
    <x v="0"/>
    <n v="6725"/>
    <s v="Australia"/>
    <s v="Isabella Ricci"/>
    <x v="9"/>
    <s v="Emmanuel Tutu"/>
    <n v="383"/>
  </r>
  <r>
    <d v="2025-02-28T00:00:00"/>
    <n v="2025"/>
    <s v="2024-2025"/>
    <x v="0"/>
    <s v="Dubbo"/>
    <s v="New South Wales"/>
    <x v="1"/>
    <n v="2830"/>
    <s v="Australia"/>
    <s v="Jedda Kramer"/>
    <x v="8"/>
    <s v="Anastasia Vlahos"/>
    <n v="38"/>
  </r>
  <r>
    <d v="2024-05-17T00:00:00"/>
    <n v="2024"/>
    <s v="2023-2024"/>
    <x v="0"/>
    <s v="Burleigh Waters"/>
    <s v="Queensland"/>
    <x v="3"/>
    <n v="4220"/>
    <s v="Australia"/>
    <s v="Kavindi Perera"/>
    <x v="5"/>
    <s v="Marco Lombardi"/>
    <n v="155"/>
  </r>
  <r>
    <d v="2024-05-08T00:00:00"/>
    <n v="2024"/>
    <s v="2023-2024"/>
    <x v="0"/>
    <s v="Alexandria"/>
    <s v="New South Wales"/>
    <x v="1"/>
    <n v="2015"/>
    <s v="Australia"/>
    <s v="Moana Tui"/>
    <x v="2"/>
    <s v="Zanele Mbeki"/>
    <n v="699"/>
  </r>
  <r>
    <d v="2025-09-07T00:00:00"/>
    <n v="2026"/>
    <s v="2025-2026"/>
    <x v="0"/>
    <s v="Mt Isa"/>
    <s v="Queensland"/>
    <x v="3"/>
    <n v="4825"/>
    <s v="Australia"/>
    <s v="Tiffany Tan"/>
    <x v="0"/>
    <s v="Caterina Russo"/>
    <n v="246"/>
  </r>
  <r>
    <d v="2025-05-09T00:00:00"/>
    <n v="2025"/>
    <s v="2024-2025"/>
    <x v="1"/>
    <s v="Esperance"/>
    <s v="Western Australia"/>
    <x v="0"/>
    <n v="6450"/>
    <s v="Australia"/>
    <s v="Isabella Ricci"/>
    <x v="4"/>
    <s v="Amara Okafor"/>
    <n v="391"/>
  </r>
  <r>
    <d v="2025-06-23T00:00:00"/>
    <n v="2025"/>
    <s v="2024-2025"/>
    <x v="0"/>
    <s v="Port Lincoln"/>
    <s v="South Australia"/>
    <x v="6"/>
    <n v="5607"/>
    <s v="Australia"/>
    <s v="Marcus Zheng"/>
    <x v="4"/>
    <s v="Amara Okafor"/>
    <n v="178"/>
  </r>
  <r>
    <d v="2024-09-04T00:00:00"/>
    <n v="2025"/>
    <s v="2024-2025"/>
    <x v="0"/>
    <s v="Ballina"/>
    <s v="New South Wales"/>
    <x v="1"/>
    <n v="2478"/>
    <s v="Australia"/>
    <s v="Waru Saunders"/>
    <x v="4"/>
    <s v="Amara Okafor"/>
    <n v="267"/>
  </r>
  <r>
    <d v="2024-11-18T00:00:00"/>
    <n v="2025"/>
    <s v="2024-2025"/>
    <x v="1"/>
    <s v="Alice Springs"/>
    <s v="Northern Territory"/>
    <x v="7"/>
    <n v="870"/>
    <s v="Australia"/>
    <s v="Deepa Thapa"/>
    <x v="4"/>
    <s v="Amara Okafor"/>
    <n v="314"/>
  </r>
  <r>
    <d v="2025-05-18T00:00:00"/>
    <n v="2025"/>
    <s v="2024-2025"/>
    <x v="1"/>
    <s v="Ashfield"/>
    <s v="New South Wales"/>
    <x v="1"/>
    <n v="2131"/>
    <s v="Australia"/>
    <s v="Clementine Walsh"/>
    <x v="0"/>
    <s v="Caterina Russo"/>
    <n v="210"/>
  </r>
  <r>
    <d v="2024-11-13T00:00:00"/>
    <n v="2025"/>
    <s v="2024-2025"/>
    <x v="0"/>
    <s v="Hervey Bay"/>
    <s v="Queensland"/>
    <x v="3"/>
    <n v="4655"/>
    <s v="Australia"/>
    <s v="Harrison Quinn"/>
    <x v="9"/>
    <s v="Emmanuel Tutu"/>
    <n v="418"/>
  </r>
  <r>
    <d v="2025-10-14T00:00:00"/>
    <n v="2026"/>
    <s v="2025-2026"/>
    <x v="0"/>
    <s v="Seaford"/>
    <s v="South Australia"/>
    <x v="6"/>
    <n v="5169"/>
    <s v="Australia"/>
    <s v="Mustafa Ali"/>
    <x v="0"/>
    <s v="Caterina Russo"/>
    <n v="664"/>
  </r>
  <r>
    <d v="2024-04-28T00:00:00"/>
    <n v="2024"/>
    <s v="2023-2024"/>
    <x v="0"/>
    <s v="Mt Gambier"/>
    <s v="South Australia"/>
    <x v="6"/>
    <n v="5290"/>
    <s v="Australia"/>
    <s v="Marcus Zheng"/>
    <x v="4"/>
    <s v="Amara Okafor"/>
    <n v="686"/>
  </r>
  <r>
    <d v="2024-01-19T00:00:00"/>
    <n v="2024"/>
    <s v="2023-2024"/>
    <x v="0"/>
    <s v="Frankston"/>
    <s v="Victoria"/>
    <x v="4"/>
    <n v="3199"/>
    <s v="Australia"/>
    <s v="Fatima Saleh"/>
    <x v="7"/>
    <s v="Selam Tesfaye"/>
    <n v="473"/>
  </r>
  <r>
    <d v="2024-06-23T00:00:00"/>
    <n v="2024"/>
    <s v="2023-2024"/>
    <x v="0"/>
    <s v="Mascot"/>
    <s v="New South Wales"/>
    <x v="1"/>
    <n v="2020"/>
    <s v="Australia"/>
    <s v="Moana Tui"/>
    <x v="6"/>
    <s v="Lani To’o"/>
    <n v="314"/>
  </r>
  <r>
    <d v="2024-11-30T00:00:00"/>
    <n v="2025"/>
    <s v="2024-2025"/>
    <x v="0"/>
    <s v="Penrith"/>
    <s v="New South Wales"/>
    <x v="1"/>
    <n v="2750"/>
    <s v="Australia"/>
    <s v="Jedda Kramer"/>
    <x v="5"/>
    <s v="Marco Lombardi"/>
    <n v="286"/>
  </r>
  <r>
    <d v="2024-06-19T00:00:00"/>
    <n v="2024"/>
    <s v="2023-2024"/>
    <x v="1"/>
    <s v="Ulladulla"/>
    <s v="New South Wales"/>
    <x v="1"/>
    <n v="2539"/>
    <s v="Australia"/>
    <s v="Anika Villanueva"/>
    <x v="5"/>
    <s v="Marco Lombardi"/>
    <n v="667"/>
  </r>
  <r>
    <d v="2024-05-09T00:00:00"/>
    <n v="2024"/>
    <s v="2023-2024"/>
    <x v="0"/>
    <s v="Burnie"/>
    <s v="Tasmania"/>
    <x v="5"/>
    <n v="7320"/>
    <s v="Australia"/>
    <s v="Veer Malhotra"/>
    <x v="1"/>
    <s v="Iluka Langton"/>
    <n v="244"/>
  </r>
  <r>
    <d v="2024-04-20T00:00:00"/>
    <n v="2024"/>
    <s v="2023-2024"/>
    <x v="0"/>
    <s v="Narrabeen"/>
    <s v="New South Wales"/>
    <x v="1"/>
    <n v="2101"/>
    <s v="Australia"/>
    <s v="Clementine Walsh"/>
    <x v="3"/>
    <s v="Ibrahim Khalil"/>
    <n v="662"/>
  </r>
  <r>
    <d v="2025-12-01T00:00:00"/>
    <n v="2026"/>
    <s v="2025-2026"/>
    <x v="0"/>
    <s v="Chadstone"/>
    <s v="Victoria"/>
    <x v="4"/>
    <n v="3148"/>
    <s v="Australia"/>
    <s v="Fatima Saleh"/>
    <x v="1"/>
    <s v="Iluka Langton"/>
    <n v="258"/>
  </r>
  <r>
    <d v="2025-08-04T00:00:00"/>
    <n v="2026"/>
    <s v="2025-2026"/>
    <x v="1"/>
    <s v="Lithgow"/>
    <s v="New South Wales"/>
    <x v="1"/>
    <n v="2790"/>
    <s v="Australia"/>
    <s v="Jedda Kramer"/>
    <x v="0"/>
    <s v="Caterina Russo"/>
    <n v="535"/>
  </r>
  <r>
    <d v="2025-03-12T00:00:00"/>
    <n v="2025"/>
    <s v="2024-2025"/>
    <x v="0"/>
    <s v="Scoresby"/>
    <s v="Victoria"/>
    <x v="4"/>
    <n v="3179"/>
    <s v="Australia"/>
    <s v="Fatima Saleh"/>
    <x v="9"/>
    <s v="Emmanuel Tutu"/>
    <n v="449"/>
  </r>
  <r>
    <d v="2025-03-01T00:00:00"/>
    <n v="2025"/>
    <s v="2024-2025"/>
    <x v="0"/>
    <s v="Rosny Park"/>
    <s v="Tasmania"/>
    <x v="5"/>
    <n v="7018"/>
    <s v="Australia"/>
    <s v="Veer Malhotra"/>
    <x v="4"/>
    <s v="Amara Okafor"/>
    <n v="473"/>
  </r>
  <r>
    <d v="2024-04-25T00:00:00"/>
    <n v="2024"/>
    <s v="2023-2024"/>
    <x v="0"/>
    <s v="Lidcombe"/>
    <s v="New South Wales"/>
    <x v="1"/>
    <n v="2141"/>
    <s v="Australia"/>
    <s v="Clementine Walsh"/>
    <x v="4"/>
    <s v="Amara Okafor"/>
    <n v="326"/>
  </r>
  <r>
    <d v="2024-12-27T00:00:00"/>
    <n v="2025"/>
    <s v="2024-2025"/>
    <x v="0"/>
    <s v="Nowra"/>
    <s v="New South Wales"/>
    <x v="1"/>
    <n v="2541"/>
    <s v="Australia"/>
    <s v="Anika Villanueva"/>
    <x v="2"/>
    <s v="Zanele Mbeki"/>
    <n v="438"/>
  </r>
  <r>
    <d v="2025-06-21T00:00:00"/>
    <n v="2025"/>
    <s v="2024-2025"/>
    <x v="0"/>
    <s v="Berri"/>
    <s v="South Australia"/>
    <x v="6"/>
    <n v="5343"/>
    <s v="Australia"/>
    <s v="Marcus Zheng"/>
    <x v="0"/>
    <s v="Caterina Russo"/>
    <n v="351"/>
  </r>
  <r>
    <d v="2024-06-27T00:00:00"/>
    <n v="2024"/>
    <s v="2023-2024"/>
    <x v="0"/>
    <s v="Fyshwick"/>
    <s v="Australian Capital Territory"/>
    <x v="2"/>
    <n v="2609"/>
    <s v="Australia"/>
    <s v="Anika Villanueva"/>
    <x v="0"/>
    <s v="Caterina Russo"/>
    <n v="299"/>
  </r>
  <r>
    <d v="2024-06-11T00:00:00"/>
    <n v="2024"/>
    <s v="2023-2024"/>
    <x v="0"/>
    <s v="Lidcombe"/>
    <s v="New South Wales"/>
    <x v="1"/>
    <n v="2141"/>
    <s v="Australia"/>
    <s v="Clementine Walsh"/>
    <x v="5"/>
    <s v="Marco Lombardi"/>
    <n v="594"/>
  </r>
  <r>
    <d v="2024-08-17T00:00:00"/>
    <n v="2025"/>
    <s v="2024-2025"/>
    <x v="1"/>
    <s v="Altona"/>
    <s v="Victoria"/>
    <x v="4"/>
    <n v="3018"/>
    <s v="Australia"/>
    <s v="Alistair Taylor"/>
    <x v="1"/>
    <s v="Iluka Langton"/>
    <n v="150"/>
  </r>
  <r>
    <d v="2025-08-16T00:00:00"/>
    <n v="2026"/>
    <s v="2025-2026"/>
    <x v="0"/>
    <s v="Southport"/>
    <s v="Queensland"/>
    <x v="3"/>
    <n v="4215"/>
    <s v="Australia"/>
    <s v="Kavindi Perera"/>
    <x v="4"/>
    <s v="Amara Okafor"/>
    <n v="141"/>
  </r>
  <r>
    <d v="2024-02-20T00:00:00"/>
    <n v="2024"/>
    <s v="2023-2024"/>
    <x v="0"/>
    <s v="Frankston"/>
    <s v="Victoria"/>
    <x v="4"/>
    <n v="3199"/>
    <s v="Australia"/>
    <s v="Fatima Saleh"/>
    <x v="6"/>
    <s v="Lani To’o"/>
    <n v="133"/>
  </r>
  <r>
    <d v="2024-09-09T00:00:00"/>
    <n v="2025"/>
    <s v="2024-2025"/>
    <x v="0"/>
    <s v="Ipswich"/>
    <s v="Queensland"/>
    <x v="3"/>
    <n v="4305"/>
    <s v="Australia"/>
    <s v="Kavindi Perera"/>
    <x v="0"/>
    <s v="Caterina Russo"/>
    <n v="273"/>
  </r>
  <r>
    <d v="2025-02-15T00:00:00"/>
    <n v="2025"/>
    <s v="2024-2025"/>
    <x v="0"/>
    <s v="Collingwood"/>
    <s v="Victoria"/>
    <x v="4"/>
    <n v="3066"/>
    <s v="Australia"/>
    <s v="Alistair Taylor"/>
    <x v="4"/>
    <s v="Amara Okafor"/>
    <n v="133"/>
  </r>
  <r>
    <d v="2025-08-28T00:00:00"/>
    <n v="2026"/>
    <s v="2025-2026"/>
    <x v="0"/>
    <s v="Epping"/>
    <s v="Victoria"/>
    <x v="4"/>
    <n v="3076"/>
    <s v="Australia"/>
    <s v="Alistair Taylor"/>
    <x v="6"/>
    <s v="Lani To’o"/>
    <n v="78"/>
  </r>
  <r>
    <d v="2025-06-21T00:00:00"/>
    <n v="2025"/>
    <s v="2024-2025"/>
    <x v="0"/>
    <s v="Indooroopilly"/>
    <s v="Queensland"/>
    <x v="3"/>
    <n v="4068"/>
    <s v="Australia"/>
    <s v="Giannis Katsaros"/>
    <x v="3"/>
    <s v="Ibrahim Khalil"/>
    <n v="539"/>
  </r>
  <r>
    <d v="2025-09-26T00:00:00"/>
    <n v="2026"/>
    <s v="2025-2026"/>
    <x v="0"/>
    <s v="Gladstone"/>
    <s v="Queensland"/>
    <x v="3"/>
    <n v="4680"/>
    <s v="Australia"/>
    <s v="Harrison Quinn"/>
    <x v="9"/>
    <s v="Emmanuel Tutu"/>
    <n v="92"/>
  </r>
  <r>
    <d v="2024-07-09T00:00:00"/>
    <n v="2025"/>
    <s v="2024-2025"/>
    <x v="0"/>
    <s v="Underwood"/>
    <s v="Queensland"/>
    <x v="3"/>
    <n v="4119"/>
    <s v="Australia"/>
    <s v="Giannis Katsaros"/>
    <x v="4"/>
    <s v="Amara Okafor"/>
    <n v="608"/>
  </r>
  <r>
    <d v="2025-04-08T00:00:00"/>
    <n v="2025"/>
    <s v="2024-2025"/>
    <x v="0"/>
    <s v="Noarlunga"/>
    <s v="South Australia"/>
    <x v="6"/>
    <n v="5168"/>
    <s v="Australia"/>
    <s v="Mustafa Ali"/>
    <x v="9"/>
    <s v="Emmanuel Tutu"/>
    <n v="123"/>
  </r>
  <r>
    <d v="2024-02-18T00:00:00"/>
    <n v="2024"/>
    <s v="2023-2024"/>
    <x v="0"/>
    <s v="Warrnambool"/>
    <s v="Victoria"/>
    <x v="4"/>
    <n v="3280"/>
    <s v="Australia"/>
    <s v="Lucas Le"/>
    <x v="5"/>
    <s v="Marco Lombardi"/>
    <n v="711"/>
  </r>
  <r>
    <d v="2025-06-10T00:00:00"/>
    <n v="2025"/>
    <s v="2024-2025"/>
    <x v="0"/>
    <s v="North Lakes"/>
    <s v="Queensland"/>
    <x v="3"/>
    <n v="4509"/>
    <s v="Australia"/>
    <s v="Kavindi Perera"/>
    <x v="4"/>
    <s v="Amara Okafor"/>
    <n v="532"/>
  </r>
  <r>
    <d v="2025-08-23T00:00:00"/>
    <n v="2026"/>
    <s v="2025-2026"/>
    <x v="0"/>
    <s v="Mornington"/>
    <s v="Victoria"/>
    <x v="4"/>
    <n v="3931"/>
    <s v="Australia"/>
    <s v="Emre Yilmaz"/>
    <x v="9"/>
    <s v="Emmanuel Tutu"/>
    <n v="765"/>
  </r>
  <r>
    <d v="2025-03-08T00:00:00"/>
    <n v="2025"/>
    <s v="2024-2025"/>
    <x v="0"/>
    <s v="Dubbo"/>
    <s v="New South Wales"/>
    <x v="1"/>
    <n v="2830"/>
    <s v="Australia"/>
    <s v="Jedda Kramer"/>
    <x v="0"/>
    <s v="Caterina Russo"/>
    <n v="779"/>
  </r>
  <r>
    <d v="2024-01-02T00:00:00"/>
    <n v="2024"/>
    <s v="2023-2024"/>
    <x v="1"/>
    <s v="Toombul"/>
    <s v="Queensland"/>
    <x v="3"/>
    <n v="4012"/>
    <s v="Australia"/>
    <s v="Giannis Katsaros"/>
    <x v="9"/>
    <s v="Emmanuel Tutu"/>
    <n v="151"/>
  </r>
  <r>
    <d v="2024-07-20T00:00:00"/>
    <n v="2025"/>
    <s v="2024-2025"/>
    <x v="0"/>
    <s v="Epsom"/>
    <s v="Victoria"/>
    <x v="4"/>
    <n v="3551"/>
    <s v="Australia"/>
    <s v="Lucas Le"/>
    <x v="8"/>
    <s v="Anastasia Vlahos"/>
    <n v="424"/>
  </r>
  <r>
    <d v="2024-01-15T00:00:00"/>
    <n v="2024"/>
    <s v="2023-2024"/>
    <x v="0"/>
    <s v="Geraldton"/>
    <s v="Western Australia"/>
    <x v="0"/>
    <n v="6530"/>
    <s v="Australia"/>
    <s v="Isabella Ricci"/>
    <x v="4"/>
    <s v="Amara Okafor"/>
    <n v="255"/>
  </r>
  <r>
    <d v="2025-08-23T00:00:00"/>
    <n v="2026"/>
    <s v="2025-2026"/>
    <x v="1"/>
    <s v="Ballarat"/>
    <s v="Victoria"/>
    <x v="4"/>
    <n v="3353"/>
    <s v="Australia"/>
    <s v="Lucas Le"/>
    <x v="3"/>
    <s v="Ibrahim Khalil"/>
    <n v="196"/>
  </r>
  <r>
    <d v="2025-05-17T00:00:00"/>
    <n v="2025"/>
    <s v="2024-2025"/>
    <x v="0"/>
    <s v="Mindarie"/>
    <s v="Western Australia"/>
    <x v="0"/>
    <n v="6030"/>
    <s v="Australia"/>
    <s v="Dragan Novak"/>
    <x v="4"/>
    <s v="Amara Okafor"/>
    <n v="198"/>
  </r>
  <r>
    <d v="2024-03-04T00:00:00"/>
    <n v="2024"/>
    <s v="2023-2024"/>
    <x v="0"/>
    <s v="Bathurst"/>
    <s v="New South Wales"/>
    <x v="1"/>
    <n v="2795"/>
    <s v="Australia"/>
    <s v="Jedda Kramer"/>
    <x v="3"/>
    <s v="Ibrahim Khalil"/>
    <n v="431"/>
  </r>
  <r>
    <d v="2024-02-20T00:00:00"/>
    <n v="2024"/>
    <s v="2023-2024"/>
    <x v="1"/>
    <s v="Airlie Beach"/>
    <s v="Queensland"/>
    <x v="3"/>
    <n v="4802"/>
    <s v="Australia"/>
    <s v="Tiffany Tan"/>
    <x v="1"/>
    <s v="Iluka Langton"/>
    <n v="354"/>
  </r>
  <r>
    <d v="2025-07-07T00:00:00"/>
    <n v="2026"/>
    <s v="2025-2026"/>
    <x v="0"/>
    <s v="Wagga Wagga"/>
    <s v="New South Wales"/>
    <x v="1"/>
    <n v="2650"/>
    <s v="Australia"/>
    <s v="Jedda Kramer"/>
    <x v="8"/>
    <s v="Anastasia Vlahos"/>
    <n v="415"/>
  </r>
  <r>
    <d v="2025-04-15T00:00:00"/>
    <n v="2025"/>
    <s v="2024-2025"/>
    <x v="0"/>
    <s v="Lismore"/>
    <s v="New South Wales"/>
    <x v="1"/>
    <n v="2480"/>
    <s v="Australia"/>
    <s v="Waru Saunders"/>
    <x v="3"/>
    <s v="Ibrahim Khalil"/>
    <n v="686"/>
  </r>
  <r>
    <d v="2024-01-20T00:00:00"/>
    <n v="2024"/>
    <s v="2023-2024"/>
    <x v="1"/>
    <s v="Ashfield"/>
    <s v="New South Wales"/>
    <x v="1"/>
    <n v="2131"/>
    <s v="Australia"/>
    <s v="Clementine Walsh"/>
    <x v="1"/>
    <s v="Iluka Langton"/>
    <n v="792"/>
  </r>
  <r>
    <d v="2025-01-08T00:00:00"/>
    <n v="2025"/>
    <s v="2024-2025"/>
    <x v="0"/>
    <s v="Chadstone"/>
    <s v="Victoria"/>
    <x v="4"/>
    <n v="3148"/>
    <s v="Australia"/>
    <s v="Fatima Saleh"/>
    <x v="6"/>
    <s v="Lani To’o"/>
    <n v="517"/>
  </r>
  <r>
    <d v="2025-07-06T00:00:00"/>
    <n v="2026"/>
    <s v="2025-2026"/>
    <x v="0"/>
    <s v="Indooroopilly"/>
    <s v="Queensland"/>
    <x v="3"/>
    <n v="4068"/>
    <s v="Australia"/>
    <s v="Giannis Katsaros"/>
    <x v="8"/>
    <s v="Anastasia Vlahos"/>
    <n v="516"/>
  </r>
  <r>
    <d v="2025-10-31T00:00:00"/>
    <n v="2026"/>
    <s v="2025-2026"/>
    <x v="0"/>
    <s v="Chadstone"/>
    <s v="Victoria"/>
    <x v="4"/>
    <n v="3148"/>
    <s v="Australia"/>
    <s v="Fatima Saleh"/>
    <x v="3"/>
    <s v="Ibrahim Khalil"/>
    <n v="356"/>
  </r>
  <r>
    <d v="2025-11-15T00:00:00"/>
    <n v="2026"/>
    <s v="2025-2026"/>
    <x v="0"/>
    <s v="Yeppoon"/>
    <s v="Queensland"/>
    <x v="3"/>
    <n v="4703"/>
    <s v="Australia"/>
    <s v="Harrison Quinn"/>
    <x v="0"/>
    <s v="Caterina Russo"/>
    <n v="631"/>
  </r>
  <r>
    <d v="2024-03-13T00:00:00"/>
    <n v="2024"/>
    <s v="2023-2024"/>
    <x v="0"/>
    <s v="Indooroopilly"/>
    <s v="Queensland"/>
    <x v="3"/>
    <n v="4068"/>
    <s v="Australia"/>
    <s v="Giannis Katsaros"/>
    <x v="3"/>
    <s v="Ibrahim Khalil"/>
    <n v="560"/>
  </r>
  <r>
    <d v="2025-07-08T00:00:00"/>
    <n v="2026"/>
    <s v="2025-2026"/>
    <x v="0"/>
    <s v="Indooroopilly"/>
    <s v="Queensland"/>
    <x v="3"/>
    <n v="4068"/>
    <s v="Australia"/>
    <s v="Giannis Katsaros"/>
    <x v="6"/>
    <s v="Lani To’o"/>
    <n v="595"/>
  </r>
  <r>
    <d v="2025-06-04T00:00:00"/>
    <n v="2025"/>
    <s v="2024-2025"/>
    <x v="1"/>
    <s v="Ulladulla"/>
    <s v="New South Wales"/>
    <x v="1"/>
    <n v="2539"/>
    <s v="Australia"/>
    <s v="Anika Villanueva"/>
    <x v="0"/>
    <s v="Caterina Russo"/>
    <n v="711"/>
  </r>
  <r>
    <d v="2025-08-10T00:00:00"/>
    <n v="2026"/>
    <s v="2025-2026"/>
    <x v="0"/>
    <s v="Chadstone"/>
    <s v="Victoria"/>
    <x v="4"/>
    <n v="3148"/>
    <s v="Australia"/>
    <s v="Fatima Saleh"/>
    <x v="3"/>
    <s v="Ibrahim Khalil"/>
    <n v="675"/>
  </r>
  <r>
    <d v="2024-12-31T00:00:00"/>
    <n v="2025"/>
    <s v="2024-2025"/>
    <x v="0"/>
    <s v="Bussleton"/>
    <s v="Western Australia"/>
    <x v="0"/>
    <n v="6280"/>
    <s v="Australia"/>
    <s v="Phoebe Murphy"/>
    <x v="2"/>
    <s v="Zanele Mbeki"/>
    <n v="545"/>
  </r>
  <r>
    <d v="2025-04-15T00:00:00"/>
    <n v="2025"/>
    <s v="2024-2025"/>
    <x v="0"/>
    <s v="Campbelltown"/>
    <s v="New South Wales"/>
    <x v="1"/>
    <n v="2560"/>
    <s v="Australia"/>
    <s v="Anika Villanueva"/>
    <x v="1"/>
    <s v="Iluka Langton"/>
    <n v="473"/>
  </r>
  <r>
    <d v="2024-06-12T00:00:00"/>
    <n v="2024"/>
    <s v="2023-2024"/>
    <x v="0"/>
    <s v="Mindarie"/>
    <s v="Western Australia"/>
    <x v="0"/>
    <n v="6030"/>
    <s v="Australia"/>
    <s v="Dragan Novak"/>
    <x v="9"/>
    <s v="Emmanuel Tutu"/>
    <n v="797"/>
  </r>
  <r>
    <d v="2025-05-01T00:00:00"/>
    <n v="2025"/>
    <s v="2024-2025"/>
    <x v="1"/>
    <s v="Lithgow"/>
    <s v="New South Wales"/>
    <x v="1"/>
    <n v="2790"/>
    <s v="Australia"/>
    <s v="Jedda Kramer"/>
    <x v="9"/>
    <s v="Emmanuel Tutu"/>
    <n v="612"/>
  </r>
  <r>
    <d v="2025-04-25T00:00:00"/>
    <n v="2025"/>
    <s v="2024-2025"/>
    <x v="0"/>
    <s v="Burleigh Waters"/>
    <s v="Queensland"/>
    <x v="3"/>
    <n v="4220"/>
    <s v="Australia"/>
    <s v="Kavindi Perera"/>
    <x v="9"/>
    <s v="Emmanuel Tutu"/>
    <n v="349"/>
  </r>
  <r>
    <d v="2025-01-28T00:00:00"/>
    <n v="2025"/>
    <s v="2024-2025"/>
    <x v="1"/>
    <s v="Altona"/>
    <s v="Victoria"/>
    <x v="4"/>
    <n v="3018"/>
    <s v="Australia"/>
    <s v="Alistair Taylor"/>
    <x v="3"/>
    <s v="Ibrahim Khalil"/>
    <n v="274"/>
  </r>
  <r>
    <d v="2025-09-20T00:00:00"/>
    <n v="2026"/>
    <s v="2025-2026"/>
    <x v="0"/>
    <s v="Bussleton"/>
    <s v="Western Australia"/>
    <x v="0"/>
    <n v="6280"/>
    <s v="Australia"/>
    <s v="Phoebe Murphy"/>
    <x v="4"/>
    <s v="Amara Okafor"/>
    <n v="98"/>
  </r>
  <r>
    <d v="2025-07-07T00:00:00"/>
    <n v="2026"/>
    <s v="2025-2026"/>
    <x v="0"/>
    <s v="Bussleton"/>
    <s v="Western Australia"/>
    <x v="0"/>
    <n v="6280"/>
    <s v="Australia"/>
    <s v="Phoebe Murphy"/>
    <x v="0"/>
    <s v="Caterina Russo"/>
    <n v="487"/>
  </r>
  <r>
    <d v="2025-05-12T00:00:00"/>
    <n v="2025"/>
    <s v="2024-2025"/>
    <x v="0"/>
    <s v="Cairns"/>
    <s v="Queensland"/>
    <x v="3"/>
    <n v="4870"/>
    <s v="Australia"/>
    <s v="Tiffany Tan"/>
    <x v="0"/>
    <s v="Caterina Russo"/>
    <n v="686"/>
  </r>
  <r>
    <d v="2024-11-08T00:00:00"/>
    <n v="2025"/>
    <s v="2024-2025"/>
    <x v="0"/>
    <s v="Gladstone"/>
    <s v="Queensland"/>
    <x v="3"/>
    <n v="4680"/>
    <s v="Australia"/>
    <s v="Harrison Quinn"/>
    <x v="1"/>
    <s v="Iluka Langton"/>
    <n v="407"/>
  </r>
  <r>
    <d v="2025-04-01T00:00:00"/>
    <n v="2025"/>
    <s v="2024-2025"/>
    <x v="0"/>
    <s v="Nowra"/>
    <s v="New South Wales"/>
    <x v="1"/>
    <n v="2541"/>
    <s v="Australia"/>
    <s v="Anika Villanueva"/>
    <x v="6"/>
    <s v="Lani To’o"/>
    <n v="549"/>
  </r>
  <r>
    <d v="2024-05-01T00:00:00"/>
    <n v="2024"/>
    <s v="2023-2024"/>
    <x v="0"/>
    <s v="Castle Hill"/>
    <s v="New South Wales"/>
    <x v="1"/>
    <n v="2154"/>
    <s v="Australia"/>
    <s v="Clementine Walsh"/>
    <x v="6"/>
    <s v="Lani To’o"/>
    <n v="493"/>
  </r>
  <r>
    <d v="2024-12-21T00:00:00"/>
    <n v="2025"/>
    <s v="2024-2025"/>
    <x v="0"/>
    <s v="Woodville"/>
    <s v="South Australia"/>
    <x v="6"/>
    <n v="5011"/>
    <s v="Australia"/>
    <s v="Mustafa Ali"/>
    <x v="4"/>
    <s v="Amara Okafor"/>
    <n v="82"/>
  </r>
  <r>
    <d v="2024-06-05T00:00:00"/>
    <n v="2024"/>
    <s v="2023-2024"/>
    <x v="0"/>
    <s v="Burnie"/>
    <s v="Tasmania"/>
    <x v="5"/>
    <n v="7320"/>
    <s v="Australia"/>
    <s v="Veer Malhotra"/>
    <x v="9"/>
    <s v="Emmanuel Tutu"/>
    <n v="24"/>
  </r>
  <r>
    <d v="2024-08-07T00:00:00"/>
    <n v="2025"/>
    <s v="2024-2025"/>
    <x v="0"/>
    <s v="Underwood"/>
    <s v="Queensland"/>
    <x v="3"/>
    <n v="4119"/>
    <s v="Australia"/>
    <s v="Giannis Katsaros"/>
    <x v="6"/>
    <s v="Lani To’o"/>
    <n v="446"/>
  </r>
  <r>
    <d v="2024-07-29T00:00:00"/>
    <n v="2025"/>
    <s v="2024-2025"/>
    <x v="1"/>
    <s v="Darwin"/>
    <s v="Northern Territory"/>
    <x v="7"/>
    <n v="800"/>
    <s v="Australia"/>
    <s v="Deepa Thapa"/>
    <x v="0"/>
    <s v="Caterina Russo"/>
    <n v="361"/>
  </r>
  <r>
    <d v="2025-06-26T00:00:00"/>
    <n v="2025"/>
    <s v="2024-2025"/>
    <x v="0"/>
    <s v="Underwood"/>
    <s v="Queensland"/>
    <x v="3"/>
    <n v="4119"/>
    <s v="Australia"/>
    <s v="Giannis Katsaros"/>
    <x v="6"/>
    <s v="Lani To’o"/>
    <n v="60"/>
  </r>
  <r>
    <d v="2025-11-12T00:00:00"/>
    <n v="2026"/>
    <s v="2025-2026"/>
    <x v="1"/>
    <s v="Lithgow"/>
    <s v="New South Wales"/>
    <x v="1"/>
    <n v="2790"/>
    <s v="Australia"/>
    <s v="Jedda Kramer"/>
    <x v="1"/>
    <s v="Iluka Langton"/>
    <n v="632"/>
  </r>
  <r>
    <d v="2024-12-08T00:00:00"/>
    <n v="2025"/>
    <s v="2024-2025"/>
    <x v="0"/>
    <s v="Mascot"/>
    <s v="New South Wales"/>
    <x v="1"/>
    <n v="2020"/>
    <s v="Australia"/>
    <s v="Moana Tui"/>
    <x v="4"/>
    <s v="Amara Okafor"/>
    <n v="55"/>
  </r>
  <r>
    <d v="2024-06-21T00:00:00"/>
    <n v="2024"/>
    <s v="2023-2024"/>
    <x v="1"/>
    <s v="Rydalmere"/>
    <s v="New South Wales"/>
    <x v="1"/>
    <n v="2116"/>
    <s v="Australia"/>
    <s v="Clementine Walsh"/>
    <x v="4"/>
    <s v="Amara Okafor"/>
    <n v="498"/>
  </r>
  <r>
    <d v="2024-12-01T00:00:00"/>
    <n v="2025"/>
    <s v="2024-2025"/>
    <x v="1"/>
    <s v="Alexandria"/>
    <s v="New South Wales"/>
    <x v="1"/>
    <n v="2015"/>
    <s v="Australia"/>
    <s v="Moana Tui"/>
    <x v="4"/>
    <s v="Amara Okafor"/>
    <n v="712"/>
  </r>
  <r>
    <d v="2024-02-21T00:00:00"/>
    <n v="2024"/>
    <s v="2023-2024"/>
    <x v="1"/>
    <s v="Thornleigh"/>
    <s v="New South Wales"/>
    <x v="1"/>
    <n v="2120"/>
    <s v="Australia"/>
    <s v="Clementine Walsh"/>
    <x v="9"/>
    <s v="Emmanuel Tutu"/>
    <n v="798"/>
  </r>
  <r>
    <d v="2025-01-06T00:00:00"/>
    <n v="2025"/>
    <s v="2024-2025"/>
    <x v="0"/>
    <s v="Ringwood"/>
    <s v="Victoria"/>
    <x v="4"/>
    <n v="3134"/>
    <s v="Australia"/>
    <s v="Fatima Saleh"/>
    <x v="9"/>
    <s v="Emmanuel Tutu"/>
    <n v="118"/>
  </r>
  <r>
    <d v="2025-08-10T00:00:00"/>
    <n v="2026"/>
    <s v="2025-2026"/>
    <x v="0"/>
    <s v="Campbelltown"/>
    <s v="New South Wales"/>
    <x v="1"/>
    <n v="2560"/>
    <s v="Australia"/>
    <s v="Anika Villanueva"/>
    <x v="3"/>
    <s v="Ibrahim Khalil"/>
    <n v="377"/>
  </r>
  <r>
    <d v="2024-04-13T00:00:00"/>
    <n v="2024"/>
    <s v="2023-2024"/>
    <x v="1"/>
    <s v="Frankston"/>
    <s v="Victoria"/>
    <x v="4"/>
    <n v="3199"/>
    <s v="Australia"/>
    <s v="Fatima Saleh"/>
    <x v="7"/>
    <s v="Selam Tesfaye"/>
    <n v="347"/>
  </r>
  <r>
    <d v="2025-06-07T00:00:00"/>
    <n v="2025"/>
    <s v="2024-2025"/>
    <x v="1"/>
    <s v="Lithgow"/>
    <s v="New South Wales"/>
    <x v="1"/>
    <n v="2790"/>
    <s v="Australia"/>
    <s v="Jedda Kramer"/>
    <x v="9"/>
    <s v="Emmanuel Tutu"/>
    <n v="468"/>
  </r>
  <r>
    <d v="2025-08-15T00:00:00"/>
    <n v="2026"/>
    <s v="2025-2026"/>
    <x v="0"/>
    <s v="Indooroopilly"/>
    <s v="Queensland"/>
    <x v="3"/>
    <n v="4068"/>
    <s v="Australia"/>
    <s v="Giannis Katsaros"/>
    <x v="4"/>
    <s v="Amara Okafor"/>
    <n v="427"/>
  </r>
  <r>
    <d v="2024-06-29T00:00:00"/>
    <n v="2024"/>
    <s v="2023-2024"/>
    <x v="0"/>
    <s v="Inglewood"/>
    <s v="Western Australia"/>
    <x v="0"/>
    <n v="6052"/>
    <s v="Australia"/>
    <s v="Dragan Novak"/>
    <x v="9"/>
    <s v="Emmanuel Tutu"/>
    <n v="446"/>
  </r>
  <r>
    <d v="2024-10-27T00:00:00"/>
    <n v="2025"/>
    <s v="2024-2025"/>
    <x v="0"/>
    <s v="Fyshwick"/>
    <s v="Australian Capital Territory"/>
    <x v="2"/>
    <n v="2609"/>
    <s v="Australia"/>
    <s v="Anika Villanueva"/>
    <x v="9"/>
    <s v="Emmanuel Tutu"/>
    <n v="795"/>
  </r>
  <r>
    <d v="2024-10-07T00:00:00"/>
    <n v="2025"/>
    <s v="2024-2025"/>
    <x v="0"/>
    <s v="Tweed Heads"/>
    <s v="New South Wales"/>
    <x v="1"/>
    <n v="2485"/>
    <s v="Australia"/>
    <s v="Waru Saunders"/>
    <x v="9"/>
    <s v="Emmanuel Tutu"/>
    <n v="619"/>
  </r>
  <r>
    <d v="2024-09-17T00:00:00"/>
    <n v="2025"/>
    <s v="2024-2025"/>
    <x v="0"/>
    <s v="Cairns"/>
    <s v="Queensland"/>
    <x v="3"/>
    <n v="4870"/>
    <s v="Australia"/>
    <s v="Tiffany Tan"/>
    <x v="9"/>
    <s v="Emmanuel Tutu"/>
    <n v="780"/>
  </r>
  <r>
    <d v="2024-06-06T00:00:00"/>
    <n v="2024"/>
    <s v="2023-2024"/>
    <x v="0"/>
    <s v="Frankston"/>
    <s v="Victoria"/>
    <x v="4"/>
    <n v="3199"/>
    <s v="Australia"/>
    <s v="Fatima Saleh"/>
    <x v="9"/>
    <s v="Emmanuel Tutu"/>
    <n v="480"/>
  </r>
  <r>
    <d v="2025-06-19T00:00:00"/>
    <n v="2025"/>
    <s v="2024-2025"/>
    <x v="0"/>
    <s v="Campbelltown"/>
    <s v="New South Wales"/>
    <x v="1"/>
    <n v="2560"/>
    <s v="Australia"/>
    <s v="Anika Villanueva"/>
    <x v="6"/>
    <s v="Lani To’o"/>
    <n v="647"/>
  </r>
  <r>
    <d v="2024-11-25T00:00:00"/>
    <n v="2025"/>
    <s v="2024-2025"/>
    <x v="1"/>
    <s v="Mildura"/>
    <s v="Victoria"/>
    <x v="4"/>
    <n v="3500"/>
    <s v="Australia"/>
    <s v="Lucas Le"/>
    <x v="9"/>
    <s v="Emmanuel Tutu"/>
    <n v="95"/>
  </r>
  <r>
    <d v="2025-01-29T00:00:00"/>
    <n v="2025"/>
    <s v="2024-2025"/>
    <x v="0"/>
    <s v="Wodonga"/>
    <s v="Victoria"/>
    <x v="4"/>
    <n v="3690"/>
    <s v="Australia"/>
    <s v="Emre Yilmaz"/>
    <x v="1"/>
    <s v="Iluka Langton"/>
    <n v="565"/>
  </r>
  <r>
    <d v="2024-05-11T00:00:00"/>
    <n v="2024"/>
    <s v="2023-2024"/>
    <x v="0"/>
    <s v="Dubbo"/>
    <s v="New South Wales"/>
    <x v="1"/>
    <n v="2830"/>
    <s v="Australia"/>
    <s v="Jedda Kramer"/>
    <x v="2"/>
    <s v="Zanele Mbeki"/>
    <n v="453"/>
  </r>
  <r>
    <d v="2024-05-04T00:00:00"/>
    <n v="2024"/>
    <s v="2023-2024"/>
    <x v="0"/>
    <s v="Collingwood"/>
    <s v="Victoria"/>
    <x v="4"/>
    <n v="3066"/>
    <s v="Australia"/>
    <s v="Alistair Taylor"/>
    <x v="2"/>
    <s v="Zanele Mbeki"/>
    <n v="732"/>
  </r>
  <r>
    <d v="2024-03-15T00:00:00"/>
    <n v="2024"/>
    <s v="2023-2024"/>
    <x v="0"/>
    <s v="Sunbury"/>
    <s v="Victoria"/>
    <x v="4"/>
    <n v="3429"/>
    <s v="Australia"/>
    <s v="Lucas Le"/>
    <x v="9"/>
    <s v="Emmanuel Tutu"/>
    <n v="316"/>
  </r>
  <r>
    <d v="2024-09-17T00:00:00"/>
    <n v="2025"/>
    <s v="2024-2025"/>
    <x v="0"/>
    <s v="Bathurst"/>
    <s v="New South Wales"/>
    <x v="1"/>
    <n v="2795"/>
    <s v="Australia"/>
    <s v="Jedda Kramer"/>
    <x v="4"/>
    <s v="Amara Okafor"/>
    <n v="598"/>
  </r>
  <r>
    <d v="2025-11-19T00:00:00"/>
    <n v="2026"/>
    <s v="2025-2026"/>
    <x v="0"/>
    <s v="Epsom"/>
    <s v="Victoria"/>
    <x v="4"/>
    <n v="3551"/>
    <s v="Australia"/>
    <s v="Lucas Le"/>
    <x v="4"/>
    <s v="Amara Okafor"/>
    <n v="377"/>
  </r>
  <r>
    <d v="2025-04-05T00:00:00"/>
    <n v="2025"/>
    <s v="2024-2025"/>
    <x v="1"/>
    <s v="Darwin"/>
    <s v="Northern Territory"/>
    <x v="7"/>
    <n v="800"/>
    <s v="Australia"/>
    <s v="Deepa Thapa"/>
    <x v="2"/>
    <s v="Zanele Mbeki"/>
    <n v="710"/>
  </r>
  <r>
    <d v="2025-08-18T00:00:00"/>
    <n v="2026"/>
    <s v="2025-2026"/>
    <x v="0"/>
    <s v="Alexandria"/>
    <s v="New South Wales"/>
    <x v="1"/>
    <n v="2015"/>
    <s v="Australia"/>
    <s v="Moana Tui"/>
    <x v="6"/>
    <s v="Lani To’o"/>
    <n v="352"/>
  </r>
  <r>
    <d v="2025-03-10T00:00:00"/>
    <n v="2025"/>
    <s v="2024-2025"/>
    <x v="0"/>
    <s v="Launceston"/>
    <s v="Tasmania"/>
    <x v="5"/>
    <n v="7250"/>
    <s v="Australia"/>
    <s v="Veer Malhotra"/>
    <x v="1"/>
    <s v="Iluka Langton"/>
    <n v="533"/>
  </r>
  <r>
    <d v="2024-07-06T00:00:00"/>
    <n v="2025"/>
    <s v="2024-2025"/>
    <x v="0"/>
    <s v="Albany"/>
    <s v="Western Australia"/>
    <x v="0"/>
    <n v="6330"/>
    <s v="Australia"/>
    <s v="Phoebe Murphy"/>
    <x v="8"/>
    <s v="Anastasia Vlahos"/>
    <n v="47"/>
  </r>
  <r>
    <d v="2024-10-04T00:00:00"/>
    <n v="2025"/>
    <s v="2024-2025"/>
    <x v="0"/>
    <s v="Epsom"/>
    <s v="Victoria"/>
    <x v="4"/>
    <n v="3551"/>
    <s v="Australia"/>
    <s v="Lucas Le"/>
    <x v="0"/>
    <s v="Caterina Russo"/>
    <n v="486"/>
  </r>
  <r>
    <d v="2025-08-22T00:00:00"/>
    <n v="2026"/>
    <s v="2025-2026"/>
    <x v="0"/>
    <s v="Indooroopilly"/>
    <s v="Queensland"/>
    <x v="3"/>
    <n v="4068"/>
    <s v="Australia"/>
    <s v="Giannis Katsaros"/>
    <x v="4"/>
    <s v="Amara Okafor"/>
    <n v="231"/>
  </r>
  <r>
    <d v="2025-11-13T00:00:00"/>
    <n v="2026"/>
    <s v="2025-2026"/>
    <x v="0"/>
    <s v="Wagga Wagga"/>
    <s v="New South Wales"/>
    <x v="1"/>
    <n v="2650"/>
    <s v="Australia"/>
    <s v="Jedda Kramer"/>
    <x v="3"/>
    <s v="Ibrahim Khalil"/>
    <n v="559"/>
  </r>
  <r>
    <d v="2024-03-07T00:00:00"/>
    <n v="2024"/>
    <s v="2023-2024"/>
    <x v="0"/>
    <s v="Randwick"/>
    <s v="New South Wales"/>
    <x v="1"/>
    <n v="2031"/>
    <s v="Australia"/>
    <s v="Moana Tui"/>
    <x v="6"/>
    <s v="Lani To’o"/>
    <n v="248"/>
  </r>
  <r>
    <d v="2024-07-08T00:00:00"/>
    <n v="2025"/>
    <s v="2024-2025"/>
    <x v="0"/>
    <s v="Stafford"/>
    <s v="Queensland"/>
    <x v="3"/>
    <n v="4053"/>
    <s v="Australia"/>
    <s v="Giannis Katsaros"/>
    <x v="0"/>
    <s v="Caterina Russo"/>
    <n v="281"/>
  </r>
  <r>
    <d v="2024-04-24T00:00:00"/>
    <n v="2024"/>
    <s v="2023-2024"/>
    <x v="0"/>
    <s v="Frankston"/>
    <s v="Victoria"/>
    <x v="4"/>
    <n v="3199"/>
    <s v="Australia"/>
    <s v="Fatima Saleh"/>
    <x v="3"/>
    <s v="Ibrahim Khalil"/>
    <n v="161"/>
  </r>
  <r>
    <d v="2024-04-13T00:00:00"/>
    <n v="2024"/>
    <s v="2023-2024"/>
    <x v="0"/>
    <s v="Dural"/>
    <s v="New South Wales"/>
    <x v="1"/>
    <n v="2158"/>
    <s v="Australia"/>
    <s v="Clementine Walsh"/>
    <x v="1"/>
    <s v="Iluka Langton"/>
    <n v="446"/>
  </r>
  <r>
    <d v="2024-02-01T00:00:00"/>
    <n v="2024"/>
    <s v="2023-2024"/>
    <x v="0"/>
    <s v="Castle Hill"/>
    <s v="New South Wales"/>
    <x v="1"/>
    <n v="2154"/>
    <s v="Australia"/>
    <s v="Clementine Walsh"/>
    <x v="4"/>
    <s v="Amara Okafor"/>
    <n v="315"/>
  </r>
  <r>
    <d v="2024-04-16T00:00:00"/>
    <n v="2024"/>
    <s v="2023-2024"/>
    <x v="0"/>
    <s v="North Lakes"/>
    <s v="Queensland"/>
    <x v="3"/>
    <n v="4509"/>
    <s v="Australia"/>
    <s v="Kavindi Perera"/>
    <x v="4"/>
    <s v="Amara Okafor"/>
    <n v="402"/>
  </r>
  <r>
    <d v="2024-12-31T00:00:00"/>
    <n v="2025"/>
    <s v="2024-2025"/>
    <x v="0"/>
    <s v="Epsom"/>
    <s v="Victoria"/>
    <x v="4"/>
    <n v="3551"/>
    <s v="Australia"/>
    <s v="Lucas Le"/>
    <x v="3"/>
    <s v="Ibrahim Khalil"/>
    <n v="344"/>
  </r>
  <r>
    <d v="2024-03-17T00:00:00"/>
    <n v="2024"/>
    <s v="2023-2024"/>
    <x v="0"/>
    <s v="Sunbury"/>
    <s v="Victoria"/>
    <x v="4"/>
    <n v="3429"/>
    <s v="Australia"/>
    <s v="Lucas Le"/>
    <x v="0"/>
    <s v="Caterina Russo"/>
    <n v="240"/>
  </r>
  <r>
    <d v="2024-10-02T00:00:00"/>
    <n v="2025"/>
    <s v="2024-2025"/>
    <x v="0"/>
    <s v="Mascot"/>
    <s v="New South Wales"/>
    <x v="1"/>
    <n v="2020"/>
    <s v="Australia"/>
    <s v="Moana Tui"/>
    <x v="4"/>
    <s v="Amara Okafor"/>
    <n v="33"/>
  </r>
  <r>
    <d v="2024-10-18T00:00:00"/>
    <n v="2025"/>
    <s v="2024-2025"/>
    <x v="0"/>
    <s v="Bendigo"/>
    <s v="Victoria"/>
    <x v="4"/>
    <n v="3550"/>
    <s v="Australia"/>
    <s v="Lucas Le"/>
    <x v="2"/>
    <s v="Zanele Mbeki"/>
    <n v="533"/>
  </r>
  <r>
    <d v="2024-06-11T00:00:00"/>
    <n v="2024"/>
    <s v="2023-2024"/>
    <x v="0"/>
    <s v="Gympie"/>
    <s v="Queensland"/>
    <x v="3"/>
    <n v="4570"/>
    <s v="Australia"/>
    <s v="Viliame Mata"/>
    <x v="9"/>
    <s v="Emmanuel Tutu"/>
    <n v="293"/>
  </r>
  <r>
    <d v="2025-02-16T00:00:00"/>
    <n v="2025"/>
    <s v="2024-2025"/>
    <x v="0"/>
    <s v="Seaford"/>
    <s v="South Australia"/>
    <x v="6"/>
    <n v="5169"/>
    <s v="Australia"/>
    <s v="Mustafa Ali"/>
    <x v="9"/>
    <s v="Emmanuel Tutu"/>
    <n v="543"/>
  </r>
  <r>
    <d v="2024-07-14T00:00:00"/>
    <n v="2025"/>
    <s v="2024-2025"/>
    <x v="0"/>
    <s v="Bathurst"/>
    <s v="New South Wales"/>
    <x v="1"/>
    <n v="2795"/>
    <s v="Australia"/>
    <s v="Jedda Kramer"/>
    <x v="6"/>
    <s v="Lani To’o"/>
    <n v="345"/>
  </r>
  <r>
    <d v="2024-06-27T00:00:00"/>
    <n v="2024"/>
    <s v="2023-2024"/>
    <x v="0"/>
    <s v="Caloundra"/>
    <s v="Queensland"/>
    <x v="3"/>
    <n v="4551"/>
    <s v="Australia"/>
    <s v="Viliame Mata"/>
    <x v="4"/>
    <s v="Amara Okafor"/>
    <n v="584"/>
  </r>
  <r>
    <d v="2025-03-14T00:00:00"/>
    <n v="2025"/>
    <s v="2024-2025"/>
    <x v="0"/>
    <s v="Bathurst"/>
    <s v="New South Wales"/>
    <x v="1"/>
    <n v="2795"/>
    <s v="Australia"/>
    <s v="Jedda Kramer"/>
    <x v="3"/>
    <s v="Ibrahim Khalil"/>
    <n v="385"/>
  </r>
  <r>
    <d v="2024-12-20T00:00:00"/>
    <n v="2025"/>
    <s v="2024-2025"/>
    <x v="0"/>
    <s v="Caloundra"/>
    <s v="Queensland"/>
    <x v="3"/>
    <n v="4551"/>
    <s v="Australia"/>
    <s v="Viliame Mata"/>
    <x v="4"/>
    <s v="Amara Okafor"/>
    <n v="542"/>
  </r>
  <r>
    <d v="2025-10-21T00:00:00"/>
    <n v="2026"/>
    <s v="2025-2026"/>
    <x v="0"/>
    <s v="Scoresby"/>
    <s v="Victoria"/>
    <x v="4"/>
    <n v="3179"/>
    <s v="Australia"/>
    <s v="Fatima Saleh"/>
    <x v="9"/>
    <s v="Emmanuel Tutu"/>
    <n v="499"/>
  </r>
  <r>
    <d v="2025-03-22T00:00:00"/>
    <n v="2025"/>
    <s v="2024-2025"/>
    <x v="0"/>
    <s v="Geraldton"/>
    <s v="Western Australia"/>
    <x v="0"/>
    <n v="6530"/>
    <s v="Australia"/>
    <s v="Isabella Ricci"/>
    <x v="3"/>
    <s v="Ibrahim Khalil"/>
    <n v="732"/>
  </r>
  <r>
    <d v="2024-01-21T00:00:00"/>
    <n v="2024"/>
    <s v="2023-2024"/>
    <x v="0"/>
    <s v="Belconnen"/>
    <s v="Australian Capital Territory"/>
    <x v="2"/>
    <n v="2617"/>
    <s v="Australia"/>
    <s v="Anika Villanueva"/>
    <x v="7"/>
    <s v="Selam Tesfaye"/>
    <n v="511"/>
  </r>
  <r>
    <d v="2024-05-12T00:00:00"/>
    <n v="2024"/>
    <s v="2023-2024"/>
    <x v="1"/>
    <s v="Artarmon"/>
    <s v="New South Wales"/>
    <x v="1"/>
    <n v="2064"/>
    <s v="Australia"/>
    <s v="Moana Tui"/>
    <x v="9"/>
    <s v="Emmanuel Tutu"/>
    <n v="558"/>
  </r>
  <r>
    <d v="2025-03-21T00:00:00"/>
    <n v="2025"/>
    <s v="2024-2025"/>
    <x v="0"/>
    <s v="Glenorchy"/>
    <s v="Tasmania"/>
    <x v="5"/>
    <n v="7010"/>
    <s v="Australia"/>
    <s v="Veer Malhotra"/>
    <x v="0"/>
    <s v="Caterina Russo"/>
    <n v="141"/>
  </r>
  <r>
    <d v="2025-04-20T00:00:00"/>
    <n v="2025"/>
    <s v="2024-2025"/>
    <x v="0"/>
    <s v="Mindarie"/>
    <s v="Western Australia"/>
    <x v="0"/>
    <n v="6030"/>
    <s v="Australia"/>
    <s v="Dragan Novak"/>
    <x v="9"/>
    <s v="Emmanuel Tutu"/>
    <n v="269"/>
  </r>
  <r>
    <d v="2024-01-14T00:00:00"/>
    <n v="2024"/>
    <s v="2023-2024"/>
    <x v="0"/>
    <s v="Woodville"/>
    <s v="South Australia"/>
    <x v="6"/>
    <n v="5011"/>
    <s v="Australia"/>
    <s v="Mustafa Ali"/>
    <x v="0"/>
    <s v="Caterina Russo"/>
    <n v="558"/>
  </r>
  <r>
    <d v="2024-09-01T00:00:00"/>
    <n v="2025"/>
    <s v="2024-2025"/>
    <x v="0"/>
    <s v="Prospect"/>
    <s v="South Australia"/>
    <x v="6"/>
    <n v="5082"/>
    <s v="Australia"/>
    <s v="Mustafa Ali"/>
    <x v="9"/>
    <s v="Emmanuel Tutu"/>
    <n v="666"/>
  </r>
  <r>
    <d v="2025-06-02T00:00:00"/>
    <n v="2025"/>
    <s v="2024-2025"/>
    <x v="0"/>
    <s v="Glenorchy"/>
    <s v="Tasmania"/>
    <x v="5"/>
    <n v="7010"/>
    <s v="Australia"/>
    <s v="Veer Malhotra"/>
    <x v="1"/>
    <s v="Iluka Langton"/>
    <n v="445"/>
  </r>
  <r>
    <d v="2024-11-30T00:00:00"/>
    <n v="2025"/>
    <s v="2024-2025"/>
    <x v="0"/>
    <s v="Wodonga"/>
    <s v="Victoria"/>
    <x v="4"/>
    <n v="3690"/>
    <s v="Australia"/>
    <s v="Emre Yilmaz"/>
    <x v="1"/>
    <s v="Iluka Langton"/>
    <n v="109"/>
  </r>
  <r>
    <d v="2024-01-02T00:00:00"/>
    <n v="2024"/>
    <s v="2023-2024"/>
    <x v="0"/>
    <s v="North Lakes"/>
    <s v="Queensland"/>
    <x v="3"/>
    <n v="4509"/>
    <s v="Australia"/>
    <s v="Kavindi Perera"/>
    <x v="3"/>
    <s v="Ibrahim Khalil"/>
    <n v="313"/>
  </r>
  <r>
    <d v="2024-06-06T00:00:00"/>
    <n v="2024"/>
    <s v="2023-2024"/>
    <x v="1"/>
    <s v="Armidale"/>
    <s v="New South Wales"/>
    <x v="1"/>
    <n v="2350"/>
    <s v="Australia"/>
    <s v="Waru Saunders"/>
    <x v="4"/>
    <s v="Amara Okafor"/>
    <n v="464"/>
  </r>
  <r>
    <d v="2024-10-28T00:00:00"/>
    <n v="2025"/>
    <s v="2024-2025"/>
    <x v="0"/>
    <s v="Mascot"/>
    <s v="New South Wales"/>
    <x v="1"/>
    <n v="2020"/>
    <s v="Australia"/>
    <s v="Moana Tui"/>
    <x v="4"/>
    <s v="Amara Okafor"/>
    <n v="466"/>
  </r>
  <r>
    <d v="2025-06-08T00:00:00"/>
    <n v="2025"/>
    <s v="2024-2025"/>
    <x v="0"/>
    <s v="Southport"/>
    <s v="Queensland"/>
    <x v="3"/>
    <n v="4215"/>
    <s v="Australia"/>
    <s v="Kavindi Perera"/>
    <x v="4"/>
    <s v="Amara Okafor"/>
    <n v="742"/>
  </r>
  <r>
    <d v="2025-05-13T00:00:00"/>
    <n v="2025"/>
    <s v="2024-2025"/>
    <x v="0"/>
    <s v="Wagga Wagga"/>
    <s v="New South Wales"/>
    <x v="1"/>
    <n v="2650"/>
    <s v="Australia"/>
    <s v="Jedda Kramer"/>
    <x v="4"/>
    <s v="Amara Okafor"/>
    <n v="782"/>
  </r>
  <r>
    <d v="2025-12-30T00:00:00"/>
    <n v="2026"/>
    <s v="2025-2026"/>
    <x v="0"/>
    <s v="Geraldton"/>
    <s v="Western Australia"/>
    <x v="0"/>
    <n v="6530"/>
    <s v="Australia"/>
    <s v="Isabella Ricci"/>
    <x v="4"/>
    <s v="Amara Okafor"/>
    <n v="534"/>
  </r>
  <r>
    <d v="2024-02-15T00:00:00"/>
    <n v="2024"/>
    <s v="2023-2024"/>
    <x v="0"/>
    <s v="Tweed Heads"/>
    <s v="New South Wales"/>
    <x v="1"/>
    <n v="2485"/>
    <s v="Australia"/>
    <s v="Waru Saunders"/>
    <x v="9"/>
    <s v="Emmanuel Tutu"/>
    <n v="284"/>
  </r>
  <r>
    <d v="2025-11-02T00:00:00"/>
    <n v="2026"/>
    <s v="2025-2026"/>
    <x v="0"/>
    <s v="Noarlunga"/>
    <s v="South Australia"/>
    <x v="6"/>
    <n v="5168"/>
    <s v="Australia"/>
    <s v="Mustafa Ali"/>
    <x v="1"/>
    <s v="Iluka Langton"/>
    <n v="107"/>
  </r>
  <r>
    <d v="2025-05-03T00:00:00"/>
    <n v="2025"/>
    <s v="2024-2025"/>
    <x v="0"/>
    <s v="Bathurst"/>
    <s v="New South Wales"/>
    <x v="1"/>
    <n v="2795"/>
    <s v="Australia"/>
    <s v="Jedda Kramer"/>
    <x v="4"/>
    <s v="Amara Okafor"/>
    <n v="177"/>
  </r>
  <r>
    <d v="2025-11-08T00:00:00"/>
    <n v="2026"/>
    <s v="2025-2026"/>
    <x v="1"/>
    <s v="Altona"/>
    <s v="Victoria"/>
    <x v="4"/>
    <n v="3018"/>
    <s v="Australia"/>
    <s v="Alistair Taylor"/>
    <x v="6"/>
    <s v="Lani To’o"/>
    <n v="673"/>
  </r>
  <r>
    <d v="2025-06-16T00:00:00"/>
    <n v="2025"/>
    <s v="2024-2025"/>
    <x v="0"/>
    <s v="Mt Isa"/>
    <s v="Queensland"/>
    <x v="3"/>
    <n v="4825"/>
    <s v="Australia"/>
    <s v="Tiffany Tan"/>
    <x v="9"/>
    <s v="Emmanuel Tutu"/>
    <n v="378"/>
  </r>
  <r>
    <d v="2024-08-29T00:00:00"/>
    <n v="2025"/>
    <s v="2024-2025"/>
    <x v="0"/>
    <s v="Bussleton"/>
    <s v="Western Australia"/>
    <x v="0"/>
    <n v="6280"/>
    <s v="Australia"/>
    <s v="Phoebe Murphy"/>
    <x v="4"/>
    <s v="Amara Okafor"/>
    <n v="453"/>
  </r>
  <r>
    <d v="2025-03-03T00:00:00"/>
    <n v="2025"/>
    <s v="2024-2025"/>
    <x v="0"/>
    <s v="Epsom"/>
    <s v="Victoria"/>
    <x v="4"/>
    <n v="3551"/>
    <s v="Australia"/>
    <s v="Lucas Le"/>
    <x v="4"/>
    <s v="Amara Okafor"/>
    <n v="624"/>
  </r>
  <r>
    <d v="2024-06-14T00:00:00"/>
    <n v="2024"/>
    <s v="2023-2024"/>
    <x v="1"/>
    <s v="Artarmon"/>
    <s v="New South Wales"/>
    <x v="1"/>
    <n v="2064"/>
    <s v="Australia"/>
    <s v="Moana Tui"/>
    <x v="3"/>
    <s v="Ibrahim Khalil"/>
    <n v="693"/>
  </r>
  <r>
    <d v="2025-10-20T00:00:00"/>
    <n v="2026"/>
    <s v="2025-2026"/>
    <x v="0"/>
    <s v="Frankston"/>
    <s v="Victoria"/>
    <x v="4"/>
    <n v="3199"/>
    <s v="Australia"/>
    <s v="Fatima Saleh"/>
    <x v="0"/>
    <s v="Caterina Russo"/>
    <n v="527"/>
  </r>
  <r>
    <d v="2025-10-21T00:00:00"/>
    <n v="2026"/>
    <s v="2025-2026"/>
    <x v="0"/>
    <s v="Dubbo"/>
    <s v="New South Wales"/>
    <x v="1"/>
    <n v="2830"/>
    <s v="Australia"/>
    <s v="Jedda Kramer"/>
    <x v="3"/>
    <s v="Ibrahim Khalil"/>
    <n v="405"/>
  </r>
  <r>
    <d v="2024-03-31T00:00:00"/>
    <n v="2024"/>
    <s v="2023-2024"/>
    <x v="1"/>
    <s v="Ballarat"/>
    <s v="Victoria"/>
    <x v="4"/>
    <n v="3353"/>
    <s v="Australia"/>
    <s v="Lucas Le"/>
    <x v="8"/>
    <s v="Anastasia Vlahos"/>
    <n v="458"/>
  </r>
  <r>
    <d v="2025-04-08T00:00:00"/>
    <n v="2025"/>
    <s v="2024-2025"/>
    <x v="0"/>
    <s v="Gladstone"/>
    <s v="Queensland"/>
    <x v="3"/>
    <n v="4680"/>
    <s v="Australia"/>
    <s v="Harrison Quinn"/>
    <x v="0"/>
    <s v="Caterina Russo"/>
    <n v="526"/>
  </r>
  <r>
    <d v="2024-07-09T00:00:00"/>
    <n v="2025"/>
    <s v="2024-2025"/>
    <x v="1"/>
    <s v="Altona"/>
    <s v="Victoria"/>
    <x v="4"/>
    <n v="3018"/>
    <s v="Australia"/>
    <s v="Alistair Taylor"/>
    <x v="0"/>
    <s v="Caterina Russo"/>
    <n v="615"/>
  </r>
  <r>
    <d v="2025-03-21T00:00:00"/>
    <n v="2025"/>
    <s v="2024-2025"/>
    <x v="1"/>
    <s v="Esperance"/>
    <s v="Western Australia"/>
    <x v="0"/>
    <n v="6450"/>
    <s v="Australia"/>
    <s v="Isabella Ricci"/>
    <x v="0"/>
    <s v="Caterina Russo"/>
    <n v="141"/>
  </r>
  <r>
    <d v="2025-01-09T00:00:00"/>
    <n v="2025"/>
    <s v="2024-2025"/>
    <x v="0"/>
    <s v="Mackay"/>
    <s v="Queensland"/>
    <x v="3"/>
    <n v="4740"/>
    <s v="Australia"/>
    <s v="Harrison Quinn"/>
    <x v="0"/>
    <s v="Caterina Russo"/>
    <n v="124"/>
  </r>
  <r>
    <d v="2025-09-02T00:00:00"/>
    <n v="2026"/>
    <s v="2025-2026"/>
    <x v="0"/>
    <s v="Epping"/>
    <s v="Victoria"/>
    <x v="4"/>
    <n v="3076"/>
    <s v="Australia"/>
    <s v="Alistair Taylor"/>
    <x v="4"/>
    <s v="Amara Okafor"/>
    <n v="316"/>
  </r>
  <r>
    <d v="2025-02-14T00:00:00"/>
    <n v="2025"/>
    <s v="2024-2025"/>
    <x v="1"/>
    <s v="Altona"/>
    <s v="Victoria"/>
    <x v="4"/>
    <n v="3018"/>
    <s v="Australia"/>
    <s v="Alistair Taylor"/>
    <x v="4"/>
    <s v="Amara Okafor"/>
    <n v="477"/>
  </r>
  <r>
    <d v="2024-01-29T00:00:00"/>
    <n v="2024"/>
    <s v="2023-2024"/>
    <x v="0"/>
    <s v="Mascot"/>
    <s v="New South Wales"/>
    <x v="1"/>
    <n v="2020"/>
    <s v="Australia"/>
    <s v="Moana Tui"/>
    <x v="3"/>
    <s v="Ibrahim Khalil"/>
    <n v="563"/>
  </r>
  <r>
    <d v="2024-12-24T00:00:00"/>
    <n v="2025"/>
    <s v="2024-2025"/>
    <x v="0"/>
    <s v="Shepparton"/>
    <s v="Victoria"/>
    <x v="4"/>
    <n v="3630"/>
    <s v="Australia"/>
    <s v="Emre Yilmaz"/>
    <x v="1"/>
    <s v="Iluka Langton"/>
    <n v="120"/>
  </r>
  <r>
    <d v="2025-09-28T00:00:00"/>
    <n v="2026"/>
    <s v="2025-2026"/>
    <x v="0"/>
    <s v="Indooroopilly"/>
    <s v="Queensland"/>
    <x v="3"/>
    <n v="4068"/>
    <s v="Australia"/>
    <s v="Giannis Katsaros"/>
    <x v="4"/>
    <s v="Amara Okafor"/>
    <n v="452"/>
  </r>
  <r>
    <d v="2024-10-14T00:00:00"/>
    <n v="2025"/>
    <s v="2024-2025"/>
    <x v="1"/>
    <s v="Alexandria"/>
    <s v="New South Wales"/>
    <x v="1"/>
    <n v="2015"/>
    <s v="Australia"/>
    <s v="Moana Tui"/>
    <x v="0"/>
    <s v="Caterina Russo"/>
    <n v="650"/>
  </r>
  <r>
    <d v="2025-11-01T00:00:00"/>
    <n v="2026"/>
    <s v="2025-2026"/>
    <x v="1"/>
    <s v="Armidale"/>
    <s v="New South Wales"/>
    <x v="1"/>
    <n v="2350"/>
    <s v="Australia"/>
    <s v="Waru Saunders"/>
    <x v="3"/>
    <s v="Ibrahim Khalil"/>
    <n v="793"/>
  </r>
  <r>
    <d v="2024-05-19T00:00:00"/>
    <n v="2024"/>
    <s v="2023-2024"/>
    <x v="0"/>
    <s v="Glenorchy"/>
    <s v="Tasmania"/>
    <x v="5"/>
    <n v="7010"/>
    <s v="Australia"/>
    <s v="Veer Malhotra"/>
    <x v="9"/>
    <s v="Emmanuel Tutu"/>
    <n v="458"/>
  </r>
  <r>
    <d v="2025-01-02T00:00:00"/>
    <n v="2025"/>
    <s v="2024-2025"/>
    <x v="0"/>
    <s v="Sunbury"/>
    <s v="Victoria"/>
    <x v="4"/>
    <n v="3429"/>
    <s v="Australia"/>
    <s v="Lucas Le"/>
    <x v="9"/>
    <s v="Emmanuel Tutu"/>
    <n v="497"/>
  </r>
  <r>
    <d v="2024-09-17T00:00:00"/>
    <n v="2025"/>
    <s v="2024-2025"/>
    <x v="1"/>
    <s v="Atherton"/>
    <s v="Queensland"/>
    <x v="3"/>
    <n v="4883"/>
    <s v="Australia"/>
    <s v="Tiffany Tan"/>
    <x v="1"/>
    <s v="Iluka Langton"/>
    <n v="484"/>
  </r>
  <r>
    <d v="2025-08-11T00:00:00"/>
    <n v="2026"/>
    <s v="2025-2026"/>
    <x v="1"/>
    <s v="Armidale"/>
    <s v="New South Wales"/>
    <x v="1"/>
    <n v="2350"/>
    <s v="Australia"/>
    <s v="Waru Saunders"/>
    <x v="9"/>
    <s v="Emmanuel Tutu"/>
    <n v="620"/>
  </r>
  <r>
    <d v="2024-06-28T00:00:00"/>
    <n v="2024"/>
    <s v="2023-2024"/>
    <x v="0"/>
    <s v="Epping"/>
    <s v="Victoria"/>
    <x v="4"/>
    <n v="3076"/>
    <s v="Australia"/>
    <s v="Alistair Taylor"/>
    <x v="5"/>
    <s v="Marco Lombardi"/>
    <n v="365"/>
  </r>
  <r>
    <d v="2024-06-30T00:00:00"/>
    <n v="2024"/>
    <s v="2023-2024"/>
    <x v="0"/>
    <s v="Bussleton"/>
    <s v="Western Australia"/>
    <x v="0"/>
    <n v="6280"/>
    <s v="Australia"/>
    <s v="Phoebe Murphy"/>
    <x v="3"/>
    <s v="Ibrahim Khalil"/>
    <n v="85"/>
  </r>
  <r>
    <d v="2025-12-21T00:00:00"/>
    <n v="2026"/>
    <s v="2025-2026"/>
    <x v="0"/>
    <s v="Randwick"/>
    <s v="New South Wales"/>
    <x v="1"/>
    <n v="2031"/>
    <s v="Australia"/>
    <s v="Moana Tui"/>
    <x v="4"/>
    <s v="Amara Okafor"/>
    <n v="719"/>
  </r>
  <r>
    <d v="2025-04-12T00:00:00"/>
    <n v="2025"/>
    <s v="2024-2025"/>
    <x v="0"/>
    <s v="Rosny Park"/>
    <s v="Tasmania"/>
    <x v="5"/>
    <n v="7018"/>
    <s v="Australia"/>
    <s v="Veer Malhotra"/>
    <x v="9"/>
    <s v="Emmanuel Tutu"/>
    <n v="92"/>
  </r>
  <r>
    <d v="2025-08-17T00:00:00"/>
    <n v="2026"/>
    <s v="2025-2026"/>
    <x v="0"/>
    <s v="Castle Hill"/>
    <s v="New South Wales"/>
    <x v="1"/>
    <n v="2154"/>
    <s v="Australia"/>
    <s v="Clementine Walsh"/>
    <x v="9"/>
    <s v="Emmanuel Tutu"/>
    <n v="538"/>
  </r>
  <r>
    <d v="2024-09-29T00:00:00"/>
    <n v="2025"/>
    <s v="2024-2025"/>
    <x v="0"/>
    <s v="Bendigo"/>
    <s v="Victoria"/>
    <x v="4"/>
    <n v="3550"/>
    <s v="Australia"/>
    <s v="Lucas Le"/>
    <x v="4"/>
    <s v="Amara Okafor"/>
    <n v="122"/>
  </r>
  <r>
    <d v="2025-08-11T00:00:00"/>
    <n v="2026"/>
    <s v="2025-2026"/>
    <x v="0"/>
    <s v="Caloundra"/>
    <s v="Queensland"/>
    <x v="3"/>
    <n v="4551"/>
    <s v="Australia"/>
    <s v="Viliame Mata"/>
    <x v="3"/>
    <s v="Ibrahim Khalil"/>
    <n v="718"/>
  </r>
  <r>
    <d v="2024-05-08T00:00:00"/>
    <n v="2024"/>
    <s v="2023-2024"/>
    <x v="1"/>
    <s v="Gladstone"/>
    <s v="Queensland"/>
    <x v="3"/>
    <n v="4680"/>
    <s v="Australia"/>
    <s v="Harrison Quinn"/>
    <x v="9"/>
    <s v="Emmanuel Tutu"/>
    <n v="341"/>
  </r>
  <r>
    <d v="2025-10-28T00:00:00"/>
    <n v="2026"/>
    <s v="2025-2026"/>
    <x v="0"/>
    <s v="Wodonga"/>
    <s v="Victoria"/>
    <x v="4"/>
    <n v="3690"/>
    <s v="Australia"/>
    <s v="Emre Yilmaz"/>
    <x v="9"/>
    <s v="Emmanuel Tutu"/>
    <n v="203"/>
  </r>
  <r>
    <d v="2025-08-07T00:00:00"/>
    <n v="2026"/>
    <s v="2025-2026"/>
    <x v="0"/>
    <s v="Nunawading"/>
    <s v="Victoria"/>
    <x v="4"/>
    <n v="3131"/>
    <s v="Australia"/>
    <s v="Fatima Saleh"/>
    <x v="0"/>
    <s v="Caterina Russo"/>
    <n v="425"/>
  </r>
  <r>
    <d v="2024-03-30T00:00:00"/>
    <n v="2024"/>
    <s v="2023-2024"/>
    <x v="0"/>
    <s v="Collingwood"/>
    <s v="Victoria"/>
    <x v="4"/>
    <n v="3066"/>
    <s v="Australia"/>
    <s v="Alistair Taylor"/>
    <x v="9"/>
    <s v="Emmanuel Tutu"/>
    <n v="144"/>
  </r>
  <r>
    <d v="2024-10-15T00:00:00"/>
    <n v="2025"/>
    <s v="2024-2025"/>
    <x v="1"/>
    <s v="Armidale"/>
    <s v="New South Wales"/>
    <x v="1"/>
    <n v="2350"/>
    <s v="Australia"/>
    <s v="Waru Saunders"/>
    <x v="8"/>
    <s v="Anastasia Vlahos"/>
    <n v="751"/>
  </r>
  <r>
    <d v="2025-09-25T00:00:00"/>
    <n v="2026"/>
    <s v="2025-2026"/>
    <x v="0"/>
    <s v="Penrith"/>
    <s v="New South Wales"/>
    <x v="1"/>
    <n v="2750"/>
    <s v="Australia"/>
    <s v="Jedda Kramer"/>
    <x v="4"/>
    <s v="Amara Okafor"/>
    <n v="261"/>
  </r>
  <r>
    <d v="2024-04-13T00:00:00"/>
    <n v="2024"/>
    <s v="2023-2024"/>
    <x v="0"/>
    <s v="Harrisdale"/>
    <s v="Western Australia"/>
    <x v="0"/>
    <n v="6112"/>
    <s v="Australia"/>
    <s v="Phoebe Murphy"/>
    <x v="4"/>
    <s v="Amara Okafor"/>
    <n v="126"/>
  </r>
  <r>
    <d v="2025-01-12T00:00:00"/>
    <n v="2025"/>
    <s v="2024-2025"/>
    <x v="0"/>
    <s v="Lismore"/>
    <s v="New South Wales"/>
    <x v="1"/>
    <n v="2480"/>
    <s v="Australia"/>
    <s v="Waru Saunders"/>
    <x v="4"/>
    <s v="Amara Okafor"/>
    <n v="243"/>
  </r>
  <r>
    <d v="2024-02-01T00:00:00"/>
    <n v="2024"/>
    <s v="2023-2024"/>
    <x v="0"/>
    <s v="Chatswood"/>
    <s v="New South Wales"/>
    <x v="1"/>
    <n v="2067"/>
    <s v="Australia"/>
    <s v="Moana Tui"/>
    <x v="4"/>
    <s v="Amara Okafor"/>
    <n v="425"/>
  </r>
  <r>
    <d v="2024-05-16T00:00:00"/>
    <n v="2024"/>
    <s v="2023-2024"/>
    <x v="0"/>
    <s v="Collingwood"/>
    <s v="Victoria"/>
    <x v="4"/>
    <n v="3066"/>
    <s v="Australia"/>
    <s v="Alistair Taylor"/>
    <x v="4"/>
    <s v="Amara Okafor"/>
    <n v="263"/>
  </r>
  <r>
    <d v="2025-12-21T00:00:00"/>
    <n v="2026"/>
    <s v="2025-2026"/>
    <x v="0"/>
    <s v="Horsham"/>
    <s v="Victoria"/>
    <x v="4"/>
    <n v="3400"/>
    <s v="Australia"/>
    <s v="Lucas Le"/>
    <x v="4"/>
    <s v="Amara Okafor"/>
    <n v="589"/>
  </r>
  <r>
    <d v="2024-01-27T00:00:00"/>
    <n v="2024"/>
    <s v="2023-2024"/>
    <x v="0"/>
    <s v="Collingwood"/>
    <s v="Victoria"/>
    <x v="4"/>
    <n v="3066"/>
    <s v="Australia"/>
    <s v="Alistair Taylor"/>
    <x v="8"/>
    <s v="Anastasia Vlahos"/>
    <n v="745"/>
  </r>
  <r>
    <d v="2024-09-18T00:00:00"/>
    <n v="2025"/>
    <s v="2024-2025"/>
    <x v="0"/>
    <s v="Narrabeen"/>
    <s v="New South Wales"/>
    <x v="1"/>
    <n v="2101"/>
    <s v="Australia"/>
    <s v="Clementine Walsh"/>
    <x v="4"/>
    <s v="Amara Okafor"/>
    <n v="564"/>
  </r>
  <r>
    <d v="2024-10-19T00:00:00"/>
    <n v="2025"/>
    <s v="2024-2025"/>
    <x v="0"/>
    <s v="Narrabeen"/>
    <s v="New South Wales"/>
    <x v="1"/>
    <n v="2101"/>
    <s v="Australia"/>
    <s v="Clementine Walsh"/>
    <x v="8"/>
    <s v="Anastasia Vlahos"/>
    <n v="187"/>
  </r>
  <r>
    <d v="2025-10-30T00:00:00"/>
    <n v="2026"/>
    <s v="2025-2026"/>
    <x v="0"/>
    <s v="Dandenong"/>
    <s v="Victoria"/>
    <x v="4"/>
    <n v="3175"/>
    <s v="Australia"/>
    <s v="Fatima Saleh"/>
    <x v="8"/>
    <s v="Anastasia Vlahos"/>
    <n v="622"/>
  </r>
  <r>
    <d v="2024-08-03T00:00:00"/>
    <n v="2025"/>
    <s v="2024-2025"/>
    <x v="0"/>
    <s v="Epsom"/>
    <s v="Victoria"/>
    <x v="4"/>
    <n v="3551"/>
    <s v="Australia"/>
    <s v="Lucas Le"/>
    <x v="5"/>
    <s v="Marco Lombardi"/>
    <n v="327"/>
  </r>
  <r>
    <d v="2024-10-31T00:00:00"/>
    <n v="2025"/>
    <s v="2024-2025"/>
    <x v="0"/>
    <s v="Campbelltown"/>
    <s v="New South Wales"/>
    <x v="1"/>
    <n v="2560"/>
    <s v="Australia"/>
    <s v="Anika Villanueva"/>
    <x v="6"/>
    <s v="Lani To’o"/>
    <n v="701"/>
  </r>
  <r>
    <d v="2024-04-24T00:00:00"/>
    <n v="2024"/>
    <s v="2023-2024"/>
    <x v="0"/>
    <s v="Dandenong"/>
    <s v="Victoria"/>
    <x v="4"/>
    <n v="3175"/>
    <s v="Australia"/>
    <s v="Fatima Saleh"/>
    <x v="3"/>
    <s v="Ibrahim Khalil"/>
    <n v="364"/>
  </r>
  <r>
    <d v="2024-03-22T00:00:00"/>
    <n v="2024"/>
    <s v="2023-2024"/>
    <x v="0"/>
    <s v="Geraldton"/>
    <s v="Western Australia"/>
    <x v="0"/>
    <n v="6530"/>
    <s v="Australia"/>
    <s v="Isabella Ricci"/>
    <x v="4"/>
    <s v="Amara Okafor"/>
    <n v="30"/>
  </r>
  <r>
    <d v="2024-12-24T00:00:00"/>
    <n v="2025"/>
    <s v="2024-2025"/>
    <x v="0"/>
    <s v="North Lakes"/>
    <s v="Queensland"/>
    <x v="3"/>
    <n v="4509"/>
    <s v="Australia"/>
    <s v="Kavindi Perera"/>
    <x v="0"/>
    <s v="Caterina Russo"/>
    <n v="411"/>
  </r>
  <r>
    <d v="2024-07-14T00:00:00"/>
    <n v="2025"/>
    <s v="2024-2025"/>
    <x v="0"/>
    <s v="Joondalup"/>
    <s v="Western Australia"/>
    <x v="0"/>
    <n v="6027"/>
    <s v="Australia"/>
    <s v="Dragan Novak"/>
    <x v="9"/>
    <s v="Emmanuel Tutu"/>
    <n v="353"/>
  </r>
  <r>
    <d v="2025-06-18T00:00:00"/>
    <n v="2025"/>
    <s v="2024-2025"/>
    <x v="1"/>
    <s v="Armidale"/>
    <s v="New South Wales"/>
    <x v="1"/>
    <n v="2350"/>
    <s v="Australia"/>
    <s v="Waru Saunders"/>
    <x v="4"/>
    <s v="Amara Okafor"/>
    <n v="306"/>
  </r>
  <r>
    <d v="2025-01-17T00:00:00"/>
    <n v="2025"/>
    <s v="2024-2025"/>
    <x v="1"/>
    <s v="Armidale"/>
    <s v="New South Wales"/>
    <x v="1"/>
    <n v="2350"/>
    <s v="Australia"/>
    <s v="Waru Saunders"/>
    <x v="4"/>
    <s v="Amara Okafor"/>
    <n v="256"/>
  </r>
  <r>
    <d v="2025-06-05T00:00:00"/>
    <n v="2025"/>
    <s v="2024-2025"/>
    <x v="0"/>
    <s v="Collingwood"/>
    <s v="Victoria"/>
    <x v="4"/>
    <n v="3066"/>
    <s v="Australia"/>
    <s v="Alistair Taylor"/>
    <x v="4"/>
    <s v="Amara Okafor"/>
    <n v="572"/>
  </r>
  <r>
    <d v="2024-12-23T00:00:00"/>
    <n v="2025"/>
    <s v="2024-2025"/>
    <x v="1"/>
    <s v="Alexandria"/>
    <s v="New South Wales"/>
    <x v="1"/>
    <n v="2015"/>
    <s v="Australia"/>
    <s v="Moana Tui"/>
    <x v="4"/>
    <s v="Amara Okafor"/>
    <n v="598"/>
  </r>
  <r>
    <d v="2025-01-20T00:00:00"/>
    <n v="2025"/>
    <s v="2024-2025"/>
    <x v="1"/>
    <s v="Croydon"/>
    <s v="Victoria"/>
    <x v="4"/>
    <n v="3136"/>
    <s v="Australia"/>
    <s v="Fatima Saleh"/>
    <x v="0"/>
    <s v="Caterina Russo"/>
    <n v="229"/>
  </r>
  <r>
    <d v="2025-06-10T00:00:00"/>
    <n v="2025"/>
    <s v="2024-2025"/>
    <x v="0"/>
    <s v="Shepparton"/>
    <s v="Victoria"/>
    <x v="4"/>
    <n v="3630"/>
    <s v="Australia"/>
    <s v="Emre Yilmaz"/>
    <x v="4"/>
    <s v="Amara Okafor"/>
    <n v="700"/>
  </r>
  <r>
    <d v="2024-03-15T00:00:00"/>
    <n v="2024"/>
    <s v="2023-2024"/>
    <x v="0"/>
    <s v="Randwick"/>
    <s v="New South Wales"/>
    <x v="1"/>
    <n v="2031"/>
    <s v="Australia"/>
    <s v="Moana Tui"/>
    <x v="5"/>
    <s v="Marco Lombardi"/>
    <n v="502"/>
  </r>
  <r>
    <d v="2024-12-22T00:00:00"/>
    <n v="2025"/>
    <s v="2024-2025"/>
    <x v="0"/>
    <s v="Ringwood"/>
    <s v="Victoria"/>
    <x v="4"/>
    <n v="3134"/>
    <s v="Australia"/>
    <s v="Fatima Saleh"/>
    <x v="4"/>
    <s v="Amara Okafor"/>
    <n v="589"/>
  </r>
  <r>
    <d v="2025-01-18T00:00:00"/>
    <n v="2025"/>
    <s v="2024-2025"/>
    <x v="0"/>
    <s v="Mascot"/>
    <s v="New South Wales"/>
    <x v="1"/>
    <n v="2020"/>
    <s v="Australia"/>
    <s v="Moana Tui"/>
    <x v="7"/>
    <s v="Selam Tesfaye"/>
    <n v="303"/>
  </r>
  <r>
    <d v="2024-03-25T00:00:00"/>
    <n v="2024"/>
    <s v="2023-2024"/>
    <x v="0"/>
    <s v="Stafford"/>
    <s v="Queensland"/>
    <x v="3"/>
    <n v="4053"/>
    <s v="Australia"/>
    <s v="Giannis Katsaros"/>
    <x v="4"/>
    <s v="Amara Okafor"/>
    <n v="560"/>
  </r>
  <r>
    <d v="2025-01-31T00:00:00"/>
    <n v="2025"/>
    <s v="2024-2025"/>
    <x v="0"/>
    <s v="Launceston"/>
    <s v="Tasmania"/>
    <x v="5"/>
    <n v="7250"/>
    <s v="Australia"/>
    <s v="Veer Malhotra"/>
    <x v="9"/>
    <s v="Emmanuel Tutu"/>
    <n v="789"/>
  </r>
  <r>
    <d v="2024-10-20T00:00:00"/>
    <n v="2025"/>
    <s v="2024-2025"/>
    <x v="0"/>
    <s v="Geraldton"/>
    <s v="Western Australia"/>
    <x v="0"/>
    <n v="6530"/>
    <s v="Australia"/>
    <s v="Isabella Ricci"/>
    <x v="9"/>
    <s v="Emmanuel Tutu"/>
    <n v="473"/>
  </r>
  <r>
    <d v="2025-01-25T00:00:00"/>
    <n v="2025"/>
    <s v="2024-2025"/>
    <x v="1"/>
    <s v="Alexandria"/>
    <s v="New South Wales"/>
    <x v="1"/>
    <n v="2015"/>
    <s v="Australia"/>
    <s v="Moana Tui"/>
    <x v="3"/>
    <s v="Ibrahim Khalil"/>
    <n v="311"/>
  </r>
  <r>
    <d v="2025-06-28T00:00:00"/>
    <n v="2025"/>
    <s v="2024-2025"/>
    <x v="0"/>
    <s v="Epsom"/>
    <s v="Victoria"/>
    <x v="4"/>
    <n v="3551"/>
    <s v="Australia"/>
    <s v="Lucas Le"/>
    <x v="9"/>
    <s v="Emmanuel Tutu"/>
    <n v="640"/>
  </r>
  <r>
    <d v="2024-08-05T00:00:00"/>
    <n v="2025"/>
    <s v="2024-2025"/>
    <x v="0"/>
    <s v="North Lakes"/>
    <s v="Queensland"/>
    <x v="3"/>
    <n v="4509"/>
    <s v="Australia"/>
    <s v="Kavindi Perera"/>
    <x v="8"/>
    <s v="Anastasia Vlahos"/>
    <n v="346"/>
  </r>
  <r>
    <d v="2025-12-24T00:00:00"/>
    <n v="2026"/>
    <s v="2025-2026"/>
    <x v="1"/>
    <s v="Rydalmere"/>
    <s v="New South Wales"/>
    <x v="1"/>
    <n v="2116"/>
    <s v="Australia"/>
    <s v="Clementine Walsh"/>
    <x v="3"/>
    <s v="Ibrahim Khalil"/>
    <n v="305"/>
  </r>
  <r>
    <d v="2025-04-02T00:00:00"/>
    <n v="2025"/>
    <s v="2024-2025"/>
    <x v="1"/>
    <s v="Airlie Beach"/>
    <s v="Queensland"/>
    <x v="3"/>
    <n v="4802"/>
    <s v="Australia"/>
    <s v="Tiffany Tan"/>
    <x v="0"/>
    <s v="Caterina Russo"/>
    <n v="225"/>
  </r>
  <r>
    <d v="2024-10-29T00:00:00"/>
    <n v="2025"/>
    <s v="2024-2025"/>
    <x v="0"/>
    <s v="Bussleton"/>
    <s v="Western Australia"/>
    <x v="0"/>
    <n v="6280"/>
    <s v="Australia"/>
    <s v="Phoebe Murphy"/>
    <x v="5"/>
    <s v="Marco Lombardi"/>
    <n v="275"/>
  </r>
  <r>
    <d v="2024-04-05T00:00:00"/>
    <n v="2024"/>
    <s v="2023-2024"/>
    <x v="0"/>
    <s v="Shepparton"/>
    <s v="Victoria"/>
    <x v="4"/>
    <n v="3630"/>
    <s v="Australia"/>
    <s v="Emre Yilmaz"/>
    <x v="1"/>
    <s v="Iluka Langton"/>
    <n v="311"/>
  </r>
  <r>
    <d v="2024-05-09T00:00:00"/>
    <n v="2024"/>
    <s v="2023-2024"/>
    <x v="0"/>
    <s v="Darwin"/>
    <s v="Northern Territory"/>
    <x v="7"/>
    <n v="800"/>
    <s v="Australia"/>
    <s v="Deepa Thapa"/>
    <x v="5"/>
    <s v="Marco Lombardi"/>
    <n v="644"/>
  </r>
  <r>
    <d v="2025-01-02T00:00:00"/>
    <n v="2025"/>
    <s v="2024-2025"/>
    <x v="0"/>
    <s v="Epping"/>
    <s v="Victoria"/>
    <x v="4"/>
    <n v="3076"/>
    <s v="Australia"/>
    <s v="Alistair Taylor"/>
    <x v="4"/>
    <s v="Amara Okafor"/>
    <n v="184"/>
  </r>
  <r>
    <d v="2024-05-28T00:00:00"/>
    <n v="2024"/>
    <s v="2023-2024"/>
    <x v="0"/>
    <s v="Lismore"/>
    <s v="New South Wales"/>
    <x v="1"/>
    <n v="2480"/>
    <s v="Australia"/>
    <s v="Waru Saunders"/>
    <x v="4"/>
    <s v="Amara Okafor"/>
    <n v="335"/>
  </r>
  <r>
    <d v="2025-09-14T00:00:00"/>
    <n v="2026"/>
    <s v="2025-2026"/>
    <x v="1"/>
    <s v="Alice Springs"/>
    <s v="Northern Territory"/>
    <x v="7"/>
    <n v="870"/>
    <s v="Australia"/>
    <s v="Deepa Thapa"/>
    <x v="4"/>
    <s v="Amara Okafor"/>
    <n v="376"/>
  </r>
  <r>
    <d v="2024-10-14T00:00:00"/>
    <n v="2025"/>
    <s v="2024-2025"/>
    <x v="0"/>
    <s v="Marion"/>
    <s v="South Australia"/>
    <x v="6"/>
    <n v="5043"/>
    <s v="Australia"/>
    <s v="Mustafa Ali"/>
    <x v="0"/>
    <s v="Caterina Russo"/>
    <n v="708"/>
  </r>
  <r>
    <d v="2024-10-15T00:00:00"/>
    <n v="2025"/>
    <s v="2024-2025"/>
    <x v="0"/>
    <s v="Woodville"/>
    <s v="South Australia"/>
    <x v="6"/>
    <n v="5011"/>
    <s v="Australia"/>
    <s v="Mustafa Ali"/>
    <x v="9"/>
    <s v="Emmanuel Tutu"/>
    <n v="246"/>
  </r>
  <r>
    <d v="2025-07-10T00:00:00"/>
    <n v="2026"/>
    <s v="2025-2026"/>
    <x v="0"/>
    <s v="Campbelltown"/>
    <s v="New South Wales"/>
    <x v="1"/>
    <n v="2560"/>
    <s v="Australia"/>
    <s v="Anika Villanueva"/>
    <x v="4"/>
    <s v="Amara Okafor"/>
    <n v="745"/>
  </r>
  <r>
    <d v="2025-09-22T00:00:00"/>
    <n v="2026"/>
    <s v="2025-2026"/>
    <x v="0"/>
    <s v="Shepparton"/>
    <s v="Victoria"/>
    <x v="4"/>
    <n v="3630"/>
    <s v="Australia"/>
    <s v="Emre Yilmaz"/>
    <x v="9"/>
    <s v="Emmanuel Tutu"/>
    <n v="422"/>
  </r>
  <r>
    <d v="2024-05-06T00:00:00"/>
    <n v="2024"/>
    <s v="2023-2024"/>
    <x v="0"/>
    <s v="Berri"/>
    <s v="South Australia"/>
    <x v="6"/>
    <n v="5343"/>
    <s v="Australia"/>
    <s v="Marcus Zheng"/>
    <x v="4"/>
    <s v="Amara Okafor"/>
    <n v="661"/>
  </r>
  <r>
    <d v="2024-11-22T00:00:00"/>
    <n v="2025"/>
    <s v="2024-2025"/>
    <x v="1"/>
    <s v="Maroochydore"/>
    <s v="Queensland"/>
    <x v="3"/>
    <n v="4558"/>
    <s v="Australia"/>
    <s v="Viliame Mata"/>
    <x v="4"/>
    <s v="Amara Okafor"/>
    <n v="668"/>
  </r>
  <r>
    <d v="2024-06-01T00:00:00"/>
    <n v="2024"/>
    <s v="2023-2024"/>
    <x v="1"/>
    <s v="Rydalmere"/>
    <s v="New South Wales"/>
    <x v="1"/>
    <n v="2116"/>
    <s v="Australia"/>
    <s v="Clementine Walsh"/>
    <x v="4"/>
    <s v="Amara Okafor"/>
    <n v="529"/>
  </r>
  <r>
    <d v="2024-03-31T00:00:00"/>
    <n v="2024"/>
    <s v="2023-2024"/>
    <x v="0"/>
    <s v="Bathurst"/>
    <s v="New South Wales"/>
    <x v="1"/>
    <n v="2795"/>
    <s v="Australia"/>
    <s v="Jedda Kramer"/>
    <x v="5"/>
    <s v="Marco Lombardi"/>
    <n v="743"/>
  </r>
  <r>
    <d v="2025-05-31T00:00:00"/>
    <n v="2025"/>
    <s v="2024-2025"/>
    <x v="0"/>
    <s v="Epping"/>
    <s v="Victoria"/>
    <x v="4"/>
    <n v="3076"/>
    <s v="Australia"/>
    <s v="Alistair Taylor"/>
    <x v="8"/>
    <s v="Anastasia Vlahos"/>
    <n v="398"/>
  </r>
  <r>
    <d v="2025-01-05T00:00:00"/>
    <n v="2025"/>
    <s v="2024-2025"/>
    <x v="0"/>
    <s v="Chatswood"/>
    <s v="New South Wales"/>
    <x v="1"/>
    <n v="2067"/>
    <s v="Australia"/>
    <s v="Moana Tui"/>
    <x v="0"/>
    <s v="Caterina Russo"/>
    <n v="247"/>
  </r>
  <r>
    <d v="2025-02-26T00:00:00"/>
    <n v="2025"/>
    <s v="2024-2025"/>
    <x v="0"/>
    <s v="Burleigh Waters"/>
    <s v="Queensland"/>
    <x v="3"/>
    <n v="4220"/>
    <s v="Australia"/>
    <s v="Kavindi Perera"/>
    <x v="9"/>
    <s v="Emmanuel Tutu"/>
    <n v="166"/>
  </r>
  <r>
    <d v="2024-04-13T00:00:00"/>
    <n v="2024"/>
    <s v="2023-2024"/>
    <x v="0"/>
    <s v="Epping"/>
    <s v="Victoria"/>
    <x v="4"/>
    <n v="3076"/>
    <s v="Australia"/>
    <s v="Alistair Taylor"/>
    <x v="0"/>
    <s v="Caterina Russo"/>
    <n v="70"/>
  </r>
  <r>
    <d v="2025-11-17T00:00:00"/>
    <n v="2026"/>
    <s v="2025-2026"/>
    <x v="0"/>
    <s v="Stafford"/>
    <s v="Queensland"/>
    <x v="3"/>
    <n v="4053"/>
    <s v="Australia"/>
    <s v="Giannis Katsaros"/>
    <x v="5"/>
    <s v="Marco Lombardi"/>
    <n v="545"/>
  </r>
  <r>
    <d v="2024-07-24T00:00:00"/>
    <n v="2025"/>
    <s v="2024-2025"/>
    <x v="0"/>
    <s v="Rosny Park"/>
    <s v="Tasmania"/>
    <x v="5"/>
    <n v="7018"/>
    <s v="Australia"/>
    <s v="Veer Malhotra"/>
    <x v="9"/>
    <s v="Emmanuel Tutu"/>
    <n v="435"/>
  </r>
  <r>
    <d v="2024-03-29T00:00:00"/>
    <n v="2024"/>
    <s v="2023-2024"/>
    <x v="1"/>
    <s v="Albany"/>
    <s v="Western Australia"/>
    <x v="0"/>
    <n v="6330"/>
    <s v="Australia"/>
    <s v="Phoebe Murphy"/>
    <x v="7"/>
    <s v="Selam Tesfaye"/>
    <n v="429"/>
  </r>
  <r>
    <d v="2024-01-07T00:00:00"/>
    <n v="2024"/>
    <s v="2023-2024"/>
    <x v="1"/>
    <s v="Balcatta"/>
    <s v="Western Australia"/>
    <x v="0"/>
    <n v="6021"/>
    <s v="Australia"/>
    <s v="Dragan Novak"/>
    <x v="9"/>
    <s v="Emmanuel Tutu"/>
    <n v="566"/>
  </r>
  <r>
    <d v="2024-11-29T00:00:00"/>
    <n v="2025"/>
    <s v="2024-2025"/>
    <x v="0"/>
    <s v="Burnie"/>
    <s v="Tasmania"/>
    <x v="5"/>
    <n v="7320"/>
    <s v="Australia"/>
    <s v="Veer Malhotra"/>
    <x v="9"/>
    <s v="Emmanuel Tutu"/>
    <n v="126"/>
  </r>
  <r>
    <d v="2024-11-20T00:00:00"/>
    <n v="2025"/>
    <s v="2024-2025"/>
    <x v="0"/>
    <s v="Wagga Wagga"/>
    <s v="New South Wales"/>
    <x v="1"/>
    <n v="2650"/>
    <s v="Australia"/>
    <s v="Jedda Kramer"/>
    <x v="4"/>
    <s v="Amara Okafor"/>
    <n v="147"/>
  </r>
  <r>
    <d v="2025-06-12T00:00:00"/>
    <n v="2025"/>
    <s v="2024-2025"/>
    <x v="0"/>
    <s v="Noarlunga"/>
    <s v="South Australia"/>
    <x v="6"/>
    <n v="5168"/>
    <s v="Australia"/>
    <s v="Mustafa Ali"/>
    <x v="4"/>
    <s v="Amara Okafor"/>
    <n v="628"/>
  </r>
  <r>
    <d v="2025-08-08T00:00:00"/>
    <n v="2026"/>
    <s v="2025-2026"/>
    <x v="0"/>
    <s v="Caloundra"/>
    <s v="Queensland"/>
    <x v="3"/>
    <n v="4551"/>
    <s v="Australia"/>
    <s v="Viliame Mata"/>
    <x v="8"/>
    <s v="Anastasia Vlahos"/>
    <n v="297"/>
  </r>
  <r>
    <d v="2025-08-04T00:00:00"/>
    <n v="2026"/>
    <s v="2025-2026"/>
    <x v="1"/>
    <s v="Rydalmere"/>
    <s v="New South Wales"/>
    <x v="1"/>
    <n v="2116"/>
    <s v="Australia"/>
    <s v="Clementine Walsh"/>
    <x v="0"/>
    <s v="Caterina Russo"/>
    <n v="630"/>
  </r>
  <r>
    <d v="2025-07-08T00:00:00"/>
    <n v="2026"/>
    <s v="2025-2026"/>
    <x v="0"/>
    <s v="Dural"/>
    <s v="New South Wales"/>
    <x v="1"/>
    <n v="2158"/>
    <s v="Australia"/>
    <s v="Clementine Walsh"/>
    <x v="0"/>
    <s v="Caterina Russo"/>
    <n v="364"/>
  </r>
  <r>
    <d v="2025-03-20T00:00:00"/>
    <n v="2025"/>
    <s v="2024-2025"/>
    <x v="0"/>
    <s v="Warrnambool"/>
    <s v="Victoria"/>
    <x v="4"/>
    <n v="3280"/>
    <s v="Australia"/>
    <s v="Lucas Le"/>
    <x v="1"/>
    <s v="Iluka Langton"/>
    <n v="276"/>
  </r>
  <r>
    <d v="2024-06-27T00:00:00"/>
    <n v="2024"/>
    <s v="2023-2024"/>
    <x v="0"/>
    <s v="Noarlunga"/>
    <s v="South Australia"/>
    <x v="6"/>
    <n v="5168"/>
    <s v="Australia"/>
    <s v="Mustafa Ali"/>
    <x v="0"/>
    <s v="Caterina Russo"/>
    <n v="337"/>
  </r>
  <r>
    <d v="2024-09-16T00:00:00"/>
    <n v="2025"/>
    <s v="2024-2025"/>
    <x v="0"/>
    <s v="Bendigo"/>
    <s v="Victoria"/>
    <x v="4"/>
    <n v="3550"/>
    <s v="Australia"/>
    <s v="Lucas Le"/>
    <x v="3"/>
    <s v="Ibrahim Khalil"/>
    <n v="748"/>
  </r>
  <r>
    <d v="2024-02-22T00:00:00"/>
    <n v="2024"/>
    <s v="2023-2024"/>
    <x v="0"/>
    <s v="Caloundra"/>
    <s v="Queensland"/>
    <x v="3"/>
    <n v="4551"/>
    <s v="Australia"/>
    <s v="Viliame Mata"/>
    <x v="0"/>
    <s v="Caterina Russo"/>
    <n v="232"/>
  </r>
  <r>
    <d v="2025-05-28T00:00:00"/>
    <n v="2025"/>
    <s v="2024-2025"/>
    <x v="0"/>
    <s v="Southport"/>
    <s v="Queensland"/>
    <x v="3"/>
    <n v="4215"/>
    <s v="Australia"/>
    <s v="Kavindi Perera"/>
    <x v="8"/>
    <s v="Anastasia Vlahos"/>
    <n v="338"/>
  </r>
  <r>
    <d v="2025-08-31T00:00:00"/>
    <n v="2026"/>
    <s v="2025-2026"/>
    <x v="0"/>
    <s v="Bathurst"/>
    <s v="New South Wales"/>
    <x v="1"/>
    <n v="2795"/>
    <s v="Australia"/>
    <s v="Jedda Kramer"/>
    <x v="9"/>
    <s v="Emmanuel Tutu"/>
    <n v="480"/>
  </r>
  <r>
    <d v="2024-07-23T00:00:00"/>
    <n v="2025"/>
    <s v="2024-2025"/>
    <x v="1"/>
    <s v="Alice Springs"/>
    <s v="Northern Territory"/>
    <x v="7"/>
    <n v="870"/>
    <s v="Australia"/>
    <s v="Deepa Thapa"/>
    <x v="9"/>
    <s v="Emmanuel Tutu"/>
    <n v="281"/>
  </r>
  <r>
    <d v="2025-12-13T00:00:00"/>
    <n v="2026"/>
    <s v="2025-2026"/>
    <x v="0"/>
    <s v="Warrnambool"/>
    <s v="Victoria"/>
    <x v="4"/>
    <n v="3280"/>
    <s v="Australia"/>
    <s v="Lucas Le"/>
    <x v="1"/>
    <s v="Iluka Langton"/>
    <n v="253"/>
  </r>
  <r>
    <d v="2024-09-02T00:00:00"/>
    <n v="2025"/>
    <s v="2024-2025"/>
    <x v="1"/>
    <s v="Alexandria"/>
    <s v="New South Wales"/>
    <x v="1"/>
    <n v="2015"/>
    <s v="Australia"/>
    <s v="Moana Tui"/>
    <x v="9"/>
    <s v="Emmanuel Tutu"/>
    <n v="208"/>
  </r>
  <r>
    <d v="2024-02-01T00:00:00"/>
    <n v="2024"/>
    <s v="2023-2024"/>
    <x v="1"/>
    <s v="Maroochydore"/>
    <s v="Queensland"/>
    <x v="3"/>
    <n v="4558"/>
    <s v="Australia"/>
    <s v="Viliame Mata"/>
    <x v="0"/>
    <s v="Caterina Russo"/>
    <n v="553"/>
  </r>
  <r>
    <d v="2025-12-02T00:00:00"/>
    <n v="2026"/>
    <s v="2025-2026"/>
    <x v="0"/>
    <s v="Lismore"/>
    <s v="New South Wales"/>
    <x v="1"/>
    <n v="2480"/>
    <s v="Australia"/>
    <s v="Waru Saunders"/>
    <x v="4"/>
    <s v="Amara Okafor"/>
    <n v="205"/>
  </r>
  <r>
    <d v="2025-11-05T00:00:00"/>
    <n v="2026"/>
    <s v="2025-2026"/>
    <x v="0"/>
    <s v="Cairns"/>
    <s v="Queensland"/>
    <x v="3"/>
    <n v="4870"/>
    <s v="Australia"/>
    <s v="Tiffany Tan"/>
    <x v="9"/>
    <s v="Emmanuel Tutu"/>
    <n v="158"/>
  </r>
  <r>
    <d v="2024-01-15T00:00:00"/>
    <n v="2024"/>
    <s v="2023-2024"/>
    <x v="1"/>
    <s v="Alexandria"/>
    <s v="New South Wales"/>
    <x v="1"/>
    <n v="2015"/>
    <s v="Australia"/>
    <s v="Moana Tui"/>
    <x v="4"/>
    <s v="Amara Okafor"/>
    <n v="439"/>
  </r>
  <r>
    <d v="2025-06-13T00:00:00"/>
    <n v="2025"/>
    <s v="2024-2025"/>
    <x v="0"/>
    <s v="Bathurst"/>
    <s v="New South Wales"/>
    <x v="1"/>
    <n v="2795"/>
    <s v="Australia"/>
    <s v="Jedda Kramer"/>
    <x v="4"/>
    <s v="Amara Okafor"/>
    <n v="323"/>
  </r>
  <r>
    <d v="2024-11-05T00:00:00"/>
    <n v="2025"/>
    <s v="2024-2025"/>
    <x v="0"/>
    <s v="Mildura"/>
    <s v="Victoria"/>
    <x v="4"/>
    <n v="3500"/>
    <s v="Australia"/>
    <s v="Lucas Le"/>
    <x v="4"/>
    <s v="Amara Okafor"/>
    <n v="58"/>
  </r>
  <r>
    <d v="2024-04-20T00:00:00"/>
    <n v="2024"/>
    <s v="2023-2024"/>
    <x v="1"/>
    <s v="Claremont"/>
    <s v="Western Australia"/>
    <x v="0"/>
    <n v="6010"/>
    <s v="Australia"/>
    <s v="Dragan Novak"/>
    <x v="9"/>
    <s v="Emmanuel Tutu"/>
    <n v="106"/>
  </r>
  <r>
    <d v="2025-10-10T00:00:00"/>
    <n v="2026"/>
    <s v="2025-2026"/>
    <x v="1"/>
    <s v="Albany"/>
    <s v="Western Australia"/>
    <x v="0"/>
    <n v="6330"/>
    <s v="Australia"/>
    <s v="Phoebe Murphy"/>
    <x v="9"/>
    <s v="Emmanuel Tutu"/>
    <n v="447"/>
  </r>
  <r>
    <d v="2025-12-02T00:00:00"/>
    <n v="2026"/>
    <s v="2025-2026"/>
    <x v="0"/>
    <s v="Caloundra"/>
    <s v="Queensland"/>
    <x v="3"/>
    <n v="4551"/>
    <s v="Australia"/>
    <s v="Viliame Mata"/>
    <x v="4"/>
    <s v="Amara Okafor"/>
    <n v="340"/>
  </r>
  <r>
    <d v="2025-06-28T00:00:00"/>
    <n v="2025"/>
    <s v="2024-2025"/>
    <x v="0"/>
    <s v="Nowra"/>
    <s v="New South Wales"/>
    <x v="1"/>
    <n v="2541"/>
    <s v="Australia"/>
    <s v="Anika Villanueva"/>
    <x v="4"/>
    <s v="Amara Okafor"/>
    <n v="90"/>
  </r>
  <r>
    <d v="2024-09-08T00:00:00"/>
    <n v="2025"/>
    <s v="2024-2025"/>
    <x v="0"/>
    <s v="Lismore"/>
    <s v="New South Wales"/>
    <x v="1"/>
    <n v="2480"/>
    <s v="Australia"/>
    <s v="Waru Saunders"/>
    <x v="9"/>
    <s v="Emmanuel Tutu"/>
    <n v="164"/>
  </r>
  <r>
    <d v="2025-04-13T00:00:00"/>
    <n v="2025"/>
    <s v="2024-2025"/>
    <x v="1"/>
    <s v="Thornleigh"/>
    <s v="New South Wales"/>
    <x v="1"/>
    <n v="2120"/>
    <s v="Australia"/>
    <s v="Clementine Walsh"/>
    <x v="9"/>
    <s v="Emmanuel Tutu"/>
    <n v="696"/>
  </r>
  <r>
    <d v="2024-03-24T00:00:00"/>
    <n v="2024"/>
    <s v="2023-2024"/>
    <x v="0"/>
    <s v="Frankston"/>
    <s v="Victoria"/>
    <x v="4"/>
    <n v="3199"/>
    <s v="Australia"/>
    <s v="Fatima Saleh"/>
    <x v="2"/>
    <s v="Zanele Mbeki"/>
    <n v="765"/>
  </r>
  <r>
    <d v="2025-11-10T00:00:00"/>
    <n v="2026"/>
    <s v="2025-2026"/>
    <x v="1"/>
    <s v="Altona"/>
    <s v="Victoria"/>
    <x v="4"/>
    <n v="3018"/>
    <s v="Australia"/>
    <s v="Alistair Taylor"/>
    <x v="4"/>
    <s v="Amara Okafor"/>
    <n v="245"/>
  </r>
  <r>
    <d v="2025-12-06T00:00:00"/>
    <n v="2026"/>
    <s v="2025-2026"/>
    <x v="1"/>
    <s v="Altona"/>
    <s v="Victoria"/>
    <x v="4"/>
    <n v="3018"/>
    <s v="Australia"/>
    <s v="Alistair Taylor"/>
    <x v="3"/>
    <s v="Ibrahim Khalil"/>
    <n v="290"/>
  </r>
  <r>
    <d v="2024-02-19T00:00:00"/>
    <n v="2024"/>
    <s v="2023-2024"/>
    <x v="0"/>
    <s v="Claremont"/>
    <s v="Western Australia"/>
    <x v="0"/>
    <n v="6010"/>
    <s v="Australia"/>
    <s v="Dragan Novak"/>
    <x v="9"/>
    <s v="Emmanuel Tutu"/>
    <n v="234"/>
  </r>
  <r>
    <d v="2025-11-08T00:00:00"/>
    <n v="2026"/>
    <s v="2025-2026"/>
    <x v="0"/>
    <s v="Nowra"/>
    <s v="New South Wales"/>
    <x v="1"/>
    <n v="2541"/>
    <s v="Australia"/>
    <s v="Anika Villanueva"/>
    <x v="4"/>
    <s v="Amara Okafor"/>
    <n v="798"/>
  </r>
  <r>
    <d v="2025-07-09T00:00:00"/>
    <n v="2026"/>
    <s v="2025-2026"/>
    <x v="0"/>
    <s v="Bussleton"/>
    <s v="Western Australia"/>
    <x v="0"/>
    <n v="6280"/>
    <s v="Australia"/>
    <s v="Phoebe Murphy"/>
    <x v="4"/>
    <s v="Amara Okafor"/>
    <n v="126"/>
  </r>
  <r>
    <d v="2025-12-14T00:00:00"/>
    <n v="2026"/>
    <s v="2025-2026"/>
    <x v="0"/>
    <s v="Broome"/>
    <s v="Western Australia"/>
    <x v="0"/>
    <n v="6725"/>
    <s v="Australia"/>
    <s v="Isabella Ricci"/>
    <x v="0"/>
    <s v="Caterina Russo"/>
    <n v="62"/>
  </r>
  <r>
    <d v="2024-12-22T00:00:00"/>
    <n v="2025"/>
    <s v="2024-2025"/>
    <x v="0"/>
    <s v="Maddington"/>
    <s v="Western Australia"/>
    <x v="0"/>
    <n v="6109"/>
    <s v="Australia"/>
    <s v="Phoebe Murphy"/>
    <x v="0"/>
    <s v="Caterina Russo"/>
    <n v="783"/>
  </r>
  <r>
    <d v="2025-01-26T00:00:00"/>
    <n v="2025"/>
    <s v="2024-2025"/>
    <x v="1"/>
    <s v="Armidale"/>
    <s v="New South Wales"/>
    <x v="1"/>
    <n v="2350"/>
    <s v="Australia"/>
    <s v="Waru Saunders"/>
    <x v="6"/>
    <s v="Lani To’o"/>
    <n v="634"/>
  </r>
  <r>
    <d v="2024-02-01T00:00:00"/>
    <n v="2024"/>
    <s v="2023-2024"/>
    <x v="0"/>
    <s v="Chatswood"/>
    <s v="New South Wales"/>
    <x v="1"/>
    <n v="2067"/>
    <s v="Australia"/>
    <s v="Moana Tui"/>
    <x v="9"/>
    <s v="Emmanuel Tutu"/>
    <n v="224"/>
  </r>
  <r>
    <d v="2024-08-07T00:00:00"/>
    <n v="2025"/>
    <s v="2024-2025"/>
    <x v="1"/>
    <s v="Ballarat"/>
    <s v="Victoria"/>
    <x v="4"/>
    <n v="3353"/>
    <s v="Australia"/>
    <s v="Lucas Le"/>
    <x v="4"/>
    <s v="Amara Okafor"/>
    <n v="217"/>
  </r>
  <r>
    <d v="2025-07-19T00:00:00"/>
    <n v="2026"/>
    <s v="2025-2026"/>
    <x v="0"/>
    <s v="Nowra"/>
    <s v="New South Wales"/>
    <x v="1"/>
    <n v="2541"/>
    <s v="Australia"/>
    <s v="Anika Villanueva"/>
    <x v="3"/>
    <s v="Ibrahim Khalil"/>
    <n v="271"/>
  </r>
  <r>
    <d v="2025-11-06T00:00:00"/>
    <n v="2026"/>
    <s v="2025-2026"/>
    <x v="1"/>
    <s v="Balcatta"/>
    <s v="Western Australia"/>
    <x v="0"/>
    <n v="6021"/>
    <s v="Australia"/>
    <s v="Dragan Novak"/>
    <x v="0"/>
    <s v="Caterina Russo"/>
    <n v="326"/>
  </r>
  <r>
    <d v="2025-05-03T00:00:00"/>
    <n v="2025"/>
    <s v="2024-2025"/>
    <x v="0"/>
    <s v="Ipswich"/>
    <s v="Queensland"/>
    <x v="3"/>
    <n v="4305"/>
    <s v="Australia"/>
    <s v="Kavindi Perera"/>
    <x v="4"/>
    <s v="Amara Okafor"/>
    <n v="241"/>
  </r>
  <r>
    <d v="2025-06-19T00:00:00"/>
    <n v="2025"/>
    <s v="2024-2025"/>
    <x v="0"/>
    <s v="Bathurst"/>
    <s v="New South Wales"/>
    <x v="1"/>
    <n v="2795"/>
    <s v="Australia"/>
    <s v="Jedda Kramer"/>
    <x v="0"/>
    <s v="Caterina Russo"/>
    <n v="483"/>
  </r>
  <r>
    <d v="2025-01-16T00:00:00"/>
    <n v="2025"/>
    <s v="2024-2025"/>
    <x v="0"/>
    <s v="Castle Hill"/>
    <s v="New South Wales"/>
    <x v="1"/>
    <n v="2154"/>
    <s v="Australia"/>
    <s v="Clementine Walsh"/>
    <x v="3"/>
    <s v="Ibrahim Khalil"/>
    <n v="537"/>
  </r>
  <r>
    <d v="2025-09-02T00:00:00"/>
    <n v="2026"/>
    <s v="2025-2026"/>
    <x v="0"/>
    <s v="Mackay"/>
    <s v="Queensland"/>
    <x v="3"/>
    <n v="4740"/>
    <s v="Australia"/>
    <s v="Harrison Quinn"/>
    <x v="9"/>
    <s v="Emmanuel Tutu"/>
    <n v="598"/>
  </r>
  <r>
    <d v="2024-12-22T00:00:00"/>
    <n v="2025"/>
    <s v="2024-2025"/>
    <x v="1"/>
    <s v="Albany"/>
    <s v="Western Australia"/>
    <x v="0"/>
    <n v="6330"/>
    <s v="Australia"/>
    <s v="Phoebe Murphy"/>
    <x v="4"/>
    <s v="Amara Okafor"/>
    <n v="679"/>
  </r>
  <r>
    <d v="2024-01-27T00:00:00"/>
    <n v="2024"/>
    <s v="2023-2024"/>
    <x v="0"/>
    <s v="Burnie"/>
    <s v="Tasmania"/>
    <x v="5"/>
    <n v="7320"/>
    <s v="Australia"/>
    <s v="Veer Malhotra"/>
    <x v="0"/>
    <s v="Caterina Russo"/>
    <n v="763"/>
  </r>
  <r>
    <d v="2024-10-10T00:00:00"/>
    <n v="2025"/>
    <s v="2024-2025"/>
    <x v="0"/>
    <s v="Ringwood"/>
    <s v="Victoria"/>
    <x v="4"/>
    <n v="3134"/>
    <s v="Australia"/>
    <s v="Fatima Saleh"/>
    <x v="4"/>
    <s v="Amara Okafor"/>
    <n v="390"/>
  </r>
  <r>
    <d v="2025-08-15T00:00:00"/>
    <n v="2026"/>
    <s v="2025-2026"/>
    <x v="0"/>
    <s v="Collingwood"/>
    <s v="Victoria"/>
    <x v="4"/>
    <n v="3066"/>
    <s v="Australia"/>
    <s v="Alistair Taylor"/>
    <x v="3"/>
    <s v="Ibrahim Khalil"/>
    <n v="488"/>
  </r>
  <r>
    <d v="2025-02-21T00:00:00"/>
    <n v="2025"/>
    <s v="2024-2025"/>
    <x v="0"/>
    <s v="Dubbo"/>
    <s v="New South Wales"/>
    <x v="1"/>
    <n v="2830"/>
    <s v="Australia"/>
    <s v="Jedda Kramer"/>
    <x v="9"/>
    <s v="Emmanuel Tutu"/>
    <n v="708"/>
  </r>
  <r>
    <d v="2024-10-21T00:00:00"/>
    <n v="2025"/>
    <s v="2024-2025"/>
    <x v="1"/>
    <s v="Woodville"/>
    <s v="South Australia"/>
    <x v="6"/>
    <n v="5011"/>
    <s v="Australia"/>
    <s v="Mustafa Ali"/>
    <x v="9"/>
    <s v="Emmanuel Tutu"/>
    <n v="621"/>
  </r>
  <r>
    <d v="2025-05-12T00:00:00"/>
    <n v="2025"/>
    <s v="2024-2025"/>
    <x v="0"/>
    <s v="Randwick"/>
    <s v="New South Wales"/>
    <x v="1"/>
    <n v="2031"/>
    <s v="Australia"/>
    <s v="Moana Tui"/>
    <x v="0"/>
    <s v="Caterina Russo"/>
    <n v="395"/>
  </r>
  <r>
    <d v="2024-12-31T00:00:00"/>
    <n v="2025"/>
    <s v="2024-2025"/>
    <x v="1"/>
    <s v="Rydalmere"/>
    <s v="New South Wales"/>
    <x v="1"/>
    <n v="2116"/>
    <s v="Australia"/>
    <s v="Clementine Walsh"/>
    <x v="5"/>
    <s v="Marco Lombardi"/>
    <n v="229"/>
  </r>
  <r>
    <d v="2025-08-22T00:00:00"/>
    <n v="2026"/>
    <s v="2025-2026"/>
    <x v="0"/>
    <s v="Wagga Wagga"/>
    <s v="New South Wales"/>
    <x v="1"/>
    <n v="2650"/>
    <s v="Australia"/>
    <s v="Jedda Kramer"/>
    <x v="0"/>
    <s v="Caterina Russo"/>
    <n v="48"/>
  </r>
  <r>
    <d v="2025-07-30T00:00:00"/>
    <n v="2026"/>
    <s v="2025-2026"/>
    <x v="1"/>
    <s v="Artarmon"/>
    <s v="New South Wales"/>
    <x v="1"/>
    <n v="2064"/>
    <s v="Australia"/>
    <s v="Moana Tui"/>
    <x v="5"/>
    <s v="Marco Lombardi"/>
    <n v="426"/>
  </r>
  <r>
    <d v="2024-06-28T00:00:00"/>
    <n v="2024"/>
    <s v="2023-2024"/>
    <x v="0"/>
    <s v="Indooroopilly"/>
    <s v="Queensland"/>
    <x v="3"/>
    <n v="4068"/>
    <s v="Australia"/>
    <s v="Giannis Katsaros"/>
    <x v="7"/>
    <s v="Selam Tesfaye"/>
    <n v="32"/>
  </r>
  <r>
    <d v="2025-05-17T00:00:00"/>
    <n v="2025"/>
    <s v="2024-2025"/>
    <x v="0"/>
    <s v="Chadstone"/>
    <s v="Victoria"/>
    <x v="4"/>
    <n v="3148"/>
    <s v="Australia"/>
    <s v="Fatima Saleh"/>
    <x v="4"/>
    <s v="Amara Okafor"/>
    <n v="179"/>
  </r>
  <r>
    <d v="2024-10-23T00:00:00"/>
    <n v="2025"/>
    <s v="2024-2025"/>
    <x v="0"/>
    <s v="Randwick"/>
    <s v="New South Wales"/>
    <x v="1"/>
    <n v="2031"/>
    <s v="Australia"/>
    <s v="Moana Tui"/>
    <x v="8"/>
    <s v="Anastasia Vlahos"/>
    <n v="167"/>
  </r>
  <r>
    <d v="2024-09-30T00:00:00"/>
    <n v="2025"/>
    <s v="2024-2025"/>
    <x v="1"/>
    <s v="Armidale"/>
    <s v="New South Wales"/>
    <x v="1"/>
    <n v="2350"/>
    <s v="Australia"/>
    <s v="Waru Saunders"/>
    <x v="7"/>
    <s v="Selam Tesfaye"/>
    <n v="729"/>
  </r>
  <r>
    <d v="2025-11-22T00:00:00"/>
    <n v="2026"/>
    <s v="2025-2026"/>
    <x v="0"/>
    <s v="Dandenong"/>
    <s v="Victoria"/>
    <x v="4"/>
    <n v="3175"/>
    <s v="Australia"/>
    <s v="Fatima Saleh"/>
    <x v="4"/>
    <s v="Amara Okafor"/>
    <n v="386"/>
  </r>
  <r>
    <d v="2025-09-07T00:00:00"/>
    <n v="2026"/>
    <s v="2025-2026"/>
    <x v="0"/>
    <s v="Warrnambool"/>
    <s v="Victoria"/>
    <x v="4"/>
    <n v="3280"/>
    <s v="Australia"/>
    <s v="Lucas Le"/>
    <x v="9"/>
    <s v="Emmanuel Tutu"/>
    <n v="217"/>
  </r>
  <r>
    <d v="2024-10-19T00:00:00"/>
    <n v="2025"/>
    <s v="2024-2025"/>
    <x v="0"/>
    <s v="Chadstone"/>
    <s v="Victoria"/>
    <x v="4"/>
    <n v="3148"/>
    <s v="Australia"/>
    <s v="Fatima Saleh"/>
    <x v="4"/>
    <s v="Amara Okafor"/>
    <n v="434"/>
  </r>
  <r>
    <d v="2025-12-16T00:00:00"/>
    <n v="2026"/>
    <s v="2025-2026"/>
    <x v="0"/>
    <s v="Lidcombe"/>
    <s v="New South Wales"/>
    <x v="1"/>
    <n v="2141"/>
    <s v="Australia"/>
    <s v="Clementine Walsh"/>
    <x v="9"/>
    <s v="Emmanuel Tutu"/>
    <n v="356"/>
  </r>
  <r>
    <d v="2024-07-27T00:00:00"/>
    <n v="2025"/>
    <s v="2024-2025"/>
    <x v="0"/>
    <s v="Narrabeen"/>
    <s v="New South Wales"/>
    <x v="1"/>
    <n v="2101"/>
    <s v="Australia"/>
    <s v="Clementine Walsh"/>
    <x v="0"/>
    <s v="Caterina Russo"/>
    <n v="703"/>
  </r>
  <r>
    <d v="2025-08-25T00:00:00"/>
    <n v="2026"/>
    <s v="2025-2026"/>
    <x v="0"/>
    <s v="Epping"/>
    <s v="Victoria"/>
    <x v="4"/>
    <n v="3076"/>
    <s v="Australia"/>
    <s v="Alistair Taylor"/>
    <x v="4"/>
    <s v="Amara Okafor"/>
    <n v="521"/>
  </r>
  <r>
    <d v="2025-09-09T00:00:00"/>
    <n v="2026"/>
    <s v="2025-2026"/>
    <x v="0"/>
    <s v="Gympie"/>
    <s v="Queensland"/>
    <x v="3"/>
    <n v="4570"/>
    <s v="Australia"/>
    <s v="Viliame Mata"/>
    <x v="4"/>
    <s v="Amara Okafor"/>
    <n v="235"/>
  </r>
  <r>
    <d v="2025-07-19T00:00:00"/>
    <n v="2026"/>
    <s v="2025-2026"/>
    <x v="0"/>
    <s v="Rockhampton"/>
    <s v="Queensland"/>
    <x v="3"/>
    <n v="4700"/>
    <s v="Australia"/>
    <s v="Harrison Quinn"/>
    <x v="4"/>
    <s v="Amara Okafor"/>
    <n v="735"/>
  </r>
  <r>
    <d v="2024-02-23T00:00:00"/>
    <n v="2024"/>
    <s v="2023-2024"/>
    <x v="0"/>
    <s v="Geraldton"/>
    <s v="Western Australia"/>
    <x v="0"/>
    <n v="6530"/>
    <s v="Australia"/>
    <s v="Isabella Ricci"/>
    <x v="2"/>
    <s v="Zanele Mbeki"/>
    <n v="202"/>
  </r>
  <r>
    <d v="2025-11-17T00:00:00"/>
    <n v="2026"/>
    <s v="2025-2026"/>
    <x v="0"/>
    <s v="Narrabeen"/>
    <s v="New South Wales"/>
    <x v="1"/>
    <n v="2101"/>
    <s v="Australia"/>
    <s v="Clementine Walsh"/>
    <x v="4"/>
    <s v="Amara Okafor"/>
    <n v="501"/>
  </r>
  <r>
    <d v="2025-02-24T00:00:00"/>
    <n v="2025"/>
    <s v="2024-2025"/>
    <x v="1"/>
    <s v="Glenorchy"/>
    <s v="Tasmania"/>
    <x v="5"/>
    <n v="7010"/>
    <s v="Australia"/>
    <s v="Veer Malhotra"/>
    <x v="9"/>
    <s v="Emmanuel Tutu"/>
    <n v="247"/>
  </r>
  <r>
    <d v="2024-06-07T00:00:00"/>
    <n v="2024"/>
    <s v="2023-2024"/>
    <x v="0"/>
    <s v="Scoresby"/>
    <s v="Victoria"/>
    <x v="4"/>
    <n v="3179"/>
    <s v="Australia"/>
    <s v="Fatima Saleh"/>
    <x v="4"/>
    <s v="Amara Okafor"/>
    <n v="302"/>
  </r>
  <r>
    <d v="2024-05-25T00:00:00"/>
    <n v="2024"/>
    <s v="2023-2024"/>
    <x v="1"/>
    <s v="Esperance"/>
    <s v="Western Australia"/>
    <x v="0"/>
    <n v="6450"/>
    <s v="Australia"/>
    <s v="Isabella Ricci"/>
    <x v="9"/>
    <s v="Emmanuel Tutu"/>
    <n v="652"/>
  </r>
  <r>
    <d v="2024-06-25T00:00:00"/>
    <n v="2024"/>
    <s v="2023-2024"/>
    <x v="0"/>
    <s v="Geraldton"/>
    <s v="Western Australia"/>
    <x v="0"/>
    <n v="6530"/>
    <s v="Australia"/>
    <s v="Isabella Ricci"/>
    <x v="8"/>
    <s v="Anastasia Vlahos"/>
    <n v="330"/>
  </r>
  <r>
    <d v="2025-04-04T00:00:00"/>
    <n v="2025"/>
    <s v="2024-2025"/>
    <x v="0"/>
    <s v="Collingwood"/>
    <s v="Victoria"/>
    <x v="4"/>
    <n v="3066"/>
    <s v="Australia"/>
    <s v="Alistair Taylor"/>
    <x v="5"/>
    <s v="Marco Lombardi"/>
    <n v="83"/>
  </r>
  <r>
    <d v="2025-05-15T00:00:00"/>
    <n v="2025"/>
    <s v="2024-2025"/>
    <x v="1"/>
    <s v="Albany"/>
    <s v="Western Australia"/>
    <x v="0"/>
    <n v="6330"/>
    <s v="Australia"/>
    <s v="Phoebe Murphy"/>
    <x v="4"/>
    <s v="Amara Okafor"/>
    <n v="534"/>
  </r>
  <r>
    <d v="2025-12-12T00:00:00"/>
    <n v="2026"/>
    <s v="2025-2026"/>
    <x v="0"/>
    <s v="Penrith"/>
    <s v="New South Wales"/>
    <x v="1"/>
    <n v="2750"/>
    <s v="Australia"/>
    <s v="Jedda Kramer"/>
    <x v="4"/>
    <s v="Amara Okafor"/>
    <n v="731"/>
  </r>
  <r>
    <d v="2024-06-18T00:00:00"/>
    <n v="2024"/>
    <s v="2023-2024"/>
    <x v="0"/>
    <s v="Scoresby"/>
    <s v="Victoria"/>
    <x v="4"/>
    <n v="3179"/>
    <s v="Australia"/>
    <s v="Fatima Saleh"/>
    <x v="0"/>
    <s v="Caterina Russo"/>
    <n v="534"/>
  </r>
  <r>
    <d v="2025-01-17T00:00:00"/>
    <n v="2025"/>
    <s v="2024-2025"/>
    <x v="0"/>
    <s v="Stafford"/>
    <s v="Queensland"/>
    <x v="3"/>
    <n v="4053"/>
    <s v="Australia"/>
    <s v="Giannis Katsaros"/>
    <x v="3"/>
    <s v="Ibrahim Khalil"/>
    <n v="119"/>
  </r>
  <r>
    <d v="2025-04-24T00:00:00"/>
    <n v="2025"/>
    <s v="2024-2025"/>
    <x v="0"/>
    <s v="Lidcombe"/>
    <s v="New South Wales"/>
    <x v="1"/>
    <n v="2141"/>
    <s v="Australia"/>
    <s v="Clementine Walsh"/>
    <x v="9"/>
    <s v="Emmanuel Tutu"/>
    <n v="150"/>
  </r>
  <r>
    <d v="2024-08-13T00:00:00"/>
    <n v="2025"/>
    <s v="2024-2025"/>
    <x v="0"/>
    <s v="Tweed Heads"/>
    <s v="New South Wales"/>
    <x v="1"/>
    <n v="2485"/>
    <s v="Australia"/>
    <s v="Waru Saunders"/>
    <x v="0"/>
    <s v="Caterina Russo"/>
    <n v="581"/>
  </r>
  <r>
    <d v="2024-01-14T00:00:00"/>
    <n v="2024"/>
    <s v="2023-2024"/>
    <x v="0"/>
    <s v="Dubbo"/>
    <s v="New South Wales"/>
    <x v="1"/>
    <n v="2830"/>
    <s v="Australia"/>
    <s v="Jedda Kramer"/>
    <x v="5"/>
    <s v="Marco Lombardi"/>
    <n v="633"/>
  </r>
  <r>
    <d v="2025-01-10T00:00:00"/>
    <n v="2025"/>
    <s v="2024-2025"/>
    <x v="1"/>
    <s v="Ashfield"/>
    <s v="New South Wales"/>
    <x v="1"/>
    <n v="2131"/>
    <s v="Australia"/>
    <s v="Clementine Walsh"/>
    <x v="4"/>
    <s v="Amara Okafor"/>
    <n v="132"/>
  </r>
  <r>
    <d v="2024-09-29T00:00:00"/>
    <n v="2025"/>
    <s v="2024-2025"/>
    <x v="0"/>
    <s v="Caloundra"/>
    <s v="Queensland"/>
    <x v="3"/>
    <n v="4551"/>
    <s v="Australia"/>
    <s v="Viliame Mata"/>
    <x v="5"/>
    <s v="Marco Lombardi"/>
    <n v="754"/>
  </r>
  <r>
    <d v="2024-04-18T00:00:00"/>
    <n v="2024"/>
    <s v="2023-2024"/>
    <x v="0"/>
    <s v="Belconnen"/>
    <s v="Australian Capital Territory"/>
    <x v="2"/>
    <n v="2617"/>
    <s v="Australia"/>
    <s v="Anika Villanueva"/>
    <x v="9"/>
    <s v="Emmanuel Tutu"/>
    <n v="790"/>
  </r>
  <r>
    <d v="2024-05-18T00:00:00"/>
    <n v="2024"/>
    <s v="2023-2024"/>
    <x v="0"/>
    <s v="Dandenong"/>
    <s v="Victoria"/>
    <x v="4"/>
    <n v="3175"/>
    <s v="Australia"/>
    <s v="Fatima Saleh"/>
    <x v="0"/>
    <s v="Caterina Russo"/>
    <n v="413"/>
  </r>
  <r>
    <d v="2024-09-18T00:00:00"/>
    <n v="2025"/>
    <s v="2024-2025"/>
    <x v="0"/>
    <s v="Werribee"/>
    <s v="Victoria"/>
    <x v="4"/>
    <n v="3030"/>
    <s v="Australia"/>
    <s v="Alistair Taylor"/>
    <x v="4"/>
    <s v="Amara Okafor"/>
    <n v="317"/>
  </r>
  <r>
    <d v="2025-07-20T00:00:00"/>
    <n v="2026"/>
    <s v="2025-2026"/>
    <x v="0"/>
    <s v="Toombul"/>
    <s v="Queensland"/>
    <x v="3"/>
    <n v="4012"/>
    <s v="Australia"/>
    <s v="Giannis Katsaros"/>
    <x v="9"/>
    <s v="Emmanuel Tutu"/>
    <n v="647"/>
  </r>
  <r>
    <d v="2025-11-18T00:00:00"/>
    <n v="2026"/>
    <s v="2025-2026"/>
    <x v="0"/>
    <s v="Shepparton"/>
    <s v="Victoria"/>
    <x v="4"/>
    <n v="3630"/>
    <s v="Australia"/>
    <s v="Emre Yilmaz"/>
    <x v="0"/>
    <s v="Caterina Russo"/>
    <n v="333"/>
  </r>
  <r>
    <d v="2024-04-15T00:00:00"/>
    <n v="2024"/>
    <s v="2023-2024"/>
    <x v="0"/>
    <s v="Underwood"/>
    <s v="Queensland"/>
    <x v="3"/>
    <n v="4119"/>
    <s v="Australia"/>
    <s v="Giannis Katsaros"/>
    <x v="4"/>
    <s v="Amara Okafor"/>
    <n v="706"/>
  </r>
  <r>
    <d v="2024-01-21T00:00:00"/>
    <n v="2024"/>
    <s v="2023-2024"/>
    <x v="0"/>
    <s v="Mildura"/>
    <s v="Victoria"/>
    <x v="4"/>
    <n v="3500"/>
    <s v="Australia"/>
    <s v="Lucas Le"/>
    <x v="0"/>
    <s v="Caterina Russo"/>
    <n v="157"/>
  </r>
  <r>
    <d v="2025-02-07T00:00:00"/>
    <n v="2025"/>
    <s v="2024-2025"/>
    <x v="0"/>
    <s v="Bendigo"/>
    <s v="Victoria"/>
    <x v="4"/>
    <n v="3550"/>
    <s v="Australia"/>
    <s v="Lucas Le"/>
    <x v="0"/>
    <s v="Caterina Russo"/>
    <n v="136"/>
  </r>
  <r>
    <d v="2024-04-13T00:00:00"/>
    <n v="2024"/>
    <s v="2023-2024"/>
    <x v="1"/>
    <s v="Ulladulla"/>
    <s v="New South Wales"/>
    <x v="1"/>
    <n v="2539"/>
    <s v="Australia"/>
    <s v="Anika Villanueva"/>
    <x v="9"/>
    <s v="Emmanuel Tutu"/>
    <n v="481"/>
  </r>
  <r>
    <d v="2024-09-15T00:00:00"/>
    <n v="2025"/>
    <s v="2024-2025"/>
    <x v="0"/>
    <s v="Indooroopilly"/>
    <s v="Queensland"/>
    <x v="3"/>
    <n v="4068"/>
    <s v="Australia"/>
    <s v="Giannis Katsaros"/>
    <x v="4"/>
    <s v="Amara Okafor"/>
    <n v="242"/>
  </r>
  <r>
    <d v="2024-10-20T00:00:00"/>
    <n v="2025"/>
    <s v="2024-2025"/>
    <x v="0"/>
    <s v="Launceston"/>
    <s v="Tasmania"/>
    <x v="5"/>
    <n v="7250"/>
    <s v="Australia"/>
    <s v="Veer Malhotra"/>
    <x v="0"/>
    <s v="Caterina Russo"/>
    <n v="663"/>
  </r>
  <r>
    <d v="2024-04-03T00:00:00"/>
    <n v="2024"/>
    <s v="2023-2024"/>
    <x v="0"/>
    <s v="Orange"/>
    <s v="New South Wales"/>
    <x v="1"/>
    <n v="2800"/>
    <s v="Australia"/>
    <s v="Jedda Kramer"/>
    <x v="4"/>
    <s v="Amara Okafor"/>
    <n v="75"/>
  </r>
  <r>
    <d v="2025-04-18T00:00:00"/>
    <n v="2025"/>
    <s v="2024-2025"/>
    <x v="0"/>
    <s v="Noosaville"/>
    <s v="Queensland"/>
    <x v="3"/>
    <n v="4566"/>
    <s v="Australia"/>
    <s v="Viliame Mata"/>
    <x v="4"/>
    <s v="Amara Okafor"/>
    <n v="81"/>
  </r>
  <r>
    <d v="2024-08-14T00:00:00"/>
    <n v="2025"/>
    <s v="2024-2025"/>
    <x v="0"/>
    <s v="Warrnambool"/>
    <s v="Victoria"/>
    <x v="4"/>
    <n v="3280"/>
    <s v="Australia"/>
    <s v="Lucas Le"/>
    <x v="9"/>
    <s v="Emmanuel Tutu"/>
    <n v="135"/>
  </r>
  <r>
    <d v="2024-07-29T00:00:00"/>
    <n v="2025"/>
    <s v="2024-2025"/>
    <x v="0"/>
    <s v="Castle Hill"/>
    <s v="New South Wales"/>
    <x v="1"/>
    <n v="2154"/>
    <s v="Australia"/>
    <s v="Clementine Walsh"/>
    <x v="9"/>
    <s v="Emmanuel Tutu"/>
    <n v="69"/>
  </r>
  <r>
    <d v="2024-02-07T00:00:00"/>
    <n v="2024"/>
    <s v="2023-2024"/>
    <x v="0"/>
    <s v="Darwin"/>
    <s v="Northern Territory"/>
    <x v="7"/>
    <n v="800"/>
    <s v="Australia"/>
    <s v="Deepa Thapa"/>
    <x v="4"/>
    <s v="Amara Okafor"/>
    <n v="210"/>
  </r>
  <r>
    <d v="2025-11-10T00:00:00"/>
    <n v="2026"/>
    <s v="2025-2026"/>
    <x v="0"/>
    <s v="Wagga Wagga"/>
    <s v="New South Wales"/>
    <x v="1"/>
    <n v="2650"/>
    <s v="Australia"/>
    <s v="Jedda Kramer"/>
    <x v="4"/>
    <s v="Amara Okafor"/>
    <n v="226"/>
  </r>
  <r>
    <d v="2025-12-28T00:00:00"/>
    <n v="2026"/>
    <s v="2025-2026"/>
    <x v="0"/>
    <s v="Chadstone"/>
    <s v="Victoria"/>
    <x v="4"/>
    <n v="3148"/>
    <s v="Australia"/>
    <s v="Fatima Saleh"/>
    <x v="0"/>
    <s v="Caterina Russo"/>
    <n v="460"/>
  </r>
  <r>
    <d v="2024-11-25T00:00:00"/>
    <n v="2025"/>
    <s v="2024-2025"/>
    <x v="1"/>
    <s v="Altona"/>
    <s v="Victoria"/>
    <x v="4"/>
    <n v="3018"/>
    <s v="Australia"/>
    <s v="Alistair Taylor"/>
    <x v="8"/>
    <s v="Anastasia Vlahos"/>
    <n v="590"/>
  </r>
  <r>
    <d v="2025-06-13T00:00:00"/>
    <n v="2025"/>
    <s v="2024-2025"/>
    <x v="1"/>
    <s v="Ulladulla"/>
    <s v="New South Wales"/>
    <x v="1"/>
    <n v="2539"/>
    <s v="Australia"/>
    <s v="Anika Villanueva"/>
    <x v="4"/>
    <s v="Amara Okafor"/>
    <n v="749"/>
  </r>
  <r>
    <d v="2024-06-10T00:00:00"/>
    <n v="2024"/>
    <s v="2023-2024"/>
    <x v="1"/>
    <s v="Atherton"/>
    <s v="Queensland"/>
    <x v="3"/>
    <n v="4883"/>
    <s v="Australia"/>
    <s v="Tiffany Tan"/>
    <x v="0"/>
    <s v="Caterina Russo"/>
    <n v="463"/>
  </r>
  <r>
    <d v="2025-07-23T00:00:00"/>
    <n v="2026"/>
    <s v="2025-2026"/>
    <x v="0"/>
    <s v="Wagga Wagga"/>
    <s v="New South Wales"/>
    <x v="1"/>
    <n v="2650"/>
    <s v="Australia"/>
    <s v="Jedda Kramer"/>
    <x v="3"/>
    <s v="Ibrahim Khalil"/>
    <n v="695"/>
  </r>
  <r>
    <d v="2024-04-06T00:00:00"/>
    <n v="2024"/>
    <s v="2023-2024"/>
    <x v="0"/>
    <s v="Darwin"/>
    <s v="Northern Territory"/>
    <x v="7"/>
    <n v="800"/>
    <s v="Australia"/>
    <s v="Deepa Thapa"/>
    <x v="3"/>
    <s v="Ibrahim Khalil"/>
    <n v="507"/>
  </r>
  <r>
    <d v="2025-03-22T00:00:00"/>
    <n v="2025"/>
    <s v="2024-2025"/>
    <x v="0"/>
    <s v="Chatswood"/>
    <s v="New South Wales"/>
    <x v="1"/>
    <n v="2067"/>
    <s v="Australia"/>
    <s v="Moana Tui"/>
    <x v="4"/>
    <s v="Amara Okafor"/>
    <n v="85"/>
  </r>
  <r>
    <d v="2024-07-23T00:00:00"/>
    <n v="2025"/>
    <s v="2024-2025"/>
    <x v="0"/>
    <s v="Belconnen"/>
    <s v="Australian Capital Territory"/>
    <x v="2"/>
    <n v="2617"/>
    <s v="Australia"/>
    <s v="Anika Villanueva"/>
    <x v="9"/>
    <s v="Emmanuel Tutu"/>
    <n v="311"/>
  </r>
  <r>
    <d v="2024-09-05T00:00:00"/>
    <n v="2025"/>
    <s v="2024-2025"/>
    <x v="0"/>
    <s v="Orange"/>
    <s v="New South Wales"/>
    <x v="1"/>
    <n v="2800"/>
    <s v="Australia"/>
    <s v="Jedda Kramer"/>
    <x v="5"/>
    <s v="Marco Lombardi"/>
    <n v="188"/>
  </r>
  <r>
    <d v="2024-03-21T00:00:00"/>
    <n v="2024"/>
    <s v="2023-2024"/>
    <x v="0"/>
    <s v="Dural"/>
    <s v="New South Wales"/>
    <x v="1"/>
    <n v="2158"/>
    <s v="Australia"/>
    <s v="Clementine Walsh"/>
    <x v="9"/>
    <s v="Emmanuel Tutu"/>
    <n v="70"/>
  </r>
  <r>
    <d v="2025-08-25T00:00:00"/>
    <n v="2026"/>
    <s v="2025-2026"/>
    <x v="1"/>
    <s v="Alexandria"/>
    <s v="New South Wales"/>
    <x v="1"/>
    <n v="2015"/>
    <s v="Australia"/>
    <s v="Moana Tui"/>
    <x v="5"/>
    <s v="Marco Lombardi"/>
    <n v="509"/>
  </r>
  <r>
    <d v="2024-08-17T00:00:00"/>
    <n v="2025"/>
    <s v="2024-2025"/>
    <x v="1"/>
    <s v="Albany"/>
    <s v="Western Australia"/>
    <x v="0"/>
    <n v="6330"/>
    <s v="Australia"/>
    <s v="Phoebe Murphy"/>
    <x v="0"/>
    <s v="Caterina Russo"/>
    <n v="643"/>
  </r>
  <r>
    <d v="2024-02-11T00:00:00"/>
    <n v="2024"/>
    <s v="2023-2024"/>
    <x v="0"/>
    <s v="Caloundra"/>
    <s v="Queensland"/>
    <x v="3"/>
    <n v="4551"/>
    <s v="Australia"/>
    <s v="Viliame Mata"/>
    <x v="3"/>
    <s v="Ibrahim Khalil"/>
    <n v="345"/>
  </r>
  <r>
    <d v="2024-12-31T00:00:00"/>
    <n v="2025"/>
    <s v="2024-2025"/>
    <x v="0"/>
    <s v="North Lakes"/>
    <s v="Queensland"/>
    <x v="3"/>
    <n v="4509"/>
    <s v="Australia"/>
    <s v="Kavindi Perera"/>
    <x v="4"/>
    <s v="Amara Okafor"/>
    <n v="40"/>
  </r>
  <r>
    <d v="2024-07-27T00:00:00"/>
    <n v="2025"/>
    <s v="2024-2025"/>
    <x v="0"/>
    <s v="Underwood"/>
    <s v="Queensland"/>
    <x v="3"/>
    <n v="4119"/>
    <s v="Australia"/>
    <s v="Giannis Katsaros"/>
    <x v="3"/>
    <s v="Ibrahim Khalil"/>
    <n v="547"/>
  </r>
  <r>
    <d v="2025-05-17T00:00:00"/>
    <n v="2025"/>
    <s v="2024-2025"/>
    <x v="0"/>
    <s v="Belconnen"/>
    <s v="Australian Capital Territory"/>
    <x v="2"/>
    <n v="2617"/>
    <s v="Australia"/>
    <s v="Anika Villanueva"/>
    <x v="7"/>
    <s v="Selam Tesfaye"/>
    <n v="322"/>
  </r>
  <r>
    <d v="2025-11-01T00:00:00"/>
    <n v="2026"/>
    <s v="2025-2026"/>
    <x v="0"/>
    <s v="Prospect"/>
    <s v="South Australia"/>
    <x v="6"/>
    <n v="5082"/>
    <s v="Australia"/>
    <s v="Mustafa Ali"/>
    <x v="9"/>
    <s v="Emmanuel Tutu"/>
    <n v="472"/>
  </r>
  <r>
    <d v="2024-12-29T00:00:00"/>
    <n v="2025"/>
    <s v="2024-2025"/>
    <x v="0"/>
    <s v="Chadstone"/>
    <s v="Victoria"/>
    <x v="4"/>
    <n v="3148"/>
    <s v="Australia"/>
    <s v="Fatima Saleh"/>
    <x v="4"/>
    <s v="Amara Okafor"/>
    <n v="186"/>
  </r>
  <r>
    <d v="2025-08-30T00:00:00"/>
    <n v="2026"/>
    <s v="2025-2026"/>
    <x v="1"/>
    <s v="Ballarat"/>
    <s v="Victoria"/>
    <x v="4"/>
    <n v="3353"/>
    <s v="Australia"/>
    <s v="Lucas Le"/>
    <x v="4"/>
    <s v="Amara Okafor"/>
    <n v="137"/>
  </r>
  <r>
    <d v="2024-01-20T00:00:00"/>
    <n v="2024"/>
    <s v="2023-2024"/>
    <x v="1"/>
    <s v="Ballarat"/>
    <s v="Victoria"/>
    <x v="4"/>
    <n v="3353"/>
    <s v="Australia"/>
    <s v="Lucas Le"/>
    <x v="0"/>
    <s v="Caterina Russo"/>
    <n v="120"/>
  </r>
  <r>
    <d v="2025-04-14T00:00:00"/>
    <n v="2025"/>
    <s v="2024-2025"/>
    <x v="1"/>
    <s v="Collingwood"/>
    <s v="Victoria"/>
    <x v="4"/>
    <n v="3066"/>
    <s v="Australia"/>
    <s v="Alistair Taylor"/>
    <x v="0"/>
    <s v="Caterina Russo"/>
    <n v="70"/>
  </r>
  <r>
    <d v="2025-01-09T00:00:00"/>
    <n v="2025"/>
    <s v="2024-2025"/>
    <x v="0"/>
    <s v="Campbelltown"/>
    <s v="New South Wales"/>
    <x v="1"/>
    <n v="2560"/>
    <s v="Australia"/>
    <s v="Anika Villanueva"/>
    <x v="3"/>
    <s v="Ibrahim Khalil"/>
    <n v="114"/>
  </r>
  <r>
    <d v="2024-03-28T00:00:00"/>
    <n v="2024"/>
    <s v="2023-2024"/>
    <x v="1"/>
    <s v="Altona"/>
    <s v="Victoria"/>
    <x v="4"/>
    <n v="3018"/>
    <s v="Australia"/>
    <s v="Alistair Taylor"/>
    <x v="5"/>
    <s v="Marco Lombardi"/>
    <n v="437"/>
  </r>
  <r>
    <d v="2024-03-02T00:00:00"/>
    <n v="2024"/>
    <s v="2023-2024"/>
    <x v="0"/>
    <s v="Ballarat"/>
    <s v="Victoria"/>
    <x v="4"/>
    <n v="3353"/>
    <s v="Australia"/>
    <s v="Lucas Le"/>
    <x v="5"/>
    <s v="Marco Lombardi"/>
    <n v="717"/>
  </r>
  <r>
    <d v="2025-02-15T00:00:00"/>
    <n v="2025"/>
    <s v="2024-2025"/>
    <x v="0"/>
    <s v="Stafford"/>
    <s v="Queensland"/>
    <x v="3"/>
    <n v="4053"/>
    <s v="Australia"/>
    <s v="Giannis Katsaros"/>
    <x v="4"/>
    <s v="Amara Okafor"/>
    <n v="717"/>
  </r>
  <r>
    <d v="2025-01-28T00:00:00"/>
    <n v="2025"/>
    <s v="2024-2025"/>
    <x v="0"/>
    <s v="Bendigo"/>
    <s v="Victoria"/>
    <x v="4"/>
    <n v="3550"/>
    <s v="Australia"/>
    <s v="Lucas Le"/>
    <x v="4"/>
    <s v="Amara Okafor"/>
    <n v="460"/>
  </r>
  <r>
    <d v="2024-12-31T00:00:00"/>
    <n v="2025"/>
    <s v="2024-2025"/>
    <x v="0"/>
    <s v="Orange"/>
    <s v="New South Wales"/>
    <x v="1"/>
    <n v="2800"/>
    <s v="Australia"/>
    <s v="Jedda Kramer"/>
    <x v="3"/>
    <s v="Ibrahim Khalil"/>
    <n v="167"/>
  </r>
  <r>
    <d v="2024-05-02T00:00:00"/>
    <n v="2024"/>
    <s v="2023-2024"/>
    <x v="1"/>
    <s v="Ashfield"/>
    <s v="New South Wales"/>
    <x v="1"/>
    <n v="2131"/>
    <s v="Australia"/>
    <s v="Clementine Walsh"/>
    <x v="0"/>
    <s v="Caterina Russo"/>
    <n v="92"/>
  </r>
  <r>
    <d v="2024-02-16T00:00:00"/>
    <n v="2024"/>
    <s v="2023-2024"/>
    <x v="0"/>
    <s v="Yeppoon"/>
    <s v="Queensland"/>
    <x v="3"/>
    <n v="4703"/>
    <s v="Australia"/>
    <s v="Harrison Quinn"/>
    <x v="4"/>
    <s v="Amara Okafor"/>
    <n v="787"/>
  </r>
  <r>
    <d v="2024-09-24T00:00:00"/>
    <n v="2025"/>
    <s v="2024-2025"/>
    <x v="0"/>
    <s v="Chadstone"/>
    <s v="Victoria"/>
    <x v="4"/>
    <n v="3148"/>
    <s v="Australia"/>
    <s v="Fatima Saleh"/>
    <x v="8"/>
    <s v="Anastasia Vlahos"/>
    <n v="729"/>
  </r>
  <r>
    <d v="2024-02-12T00:00:00"/>
    <n v="2024"/>
    <s v="2023-2024"/>
    <x v="0"/>
    <s v="Lidcombe"/>
    <s v="New South Wales"/>
    <x v="1"/>
    <n v="2141"/>
    <s v="Australia"/>
    <s v="Clementine Walsh"/>
    <x v="0"/>
    <s v="Caterina Russo"/>
    <n v="177"/>
  </r>
  <r>
    <d v="2024-06-26T00:00:00"/>
    <n v="2024"/>
    <s v="2023-2024"/>
    <x v="0"/>
    <s v="Toombul"/>
    <s v="Queensland"/>
    <x v="3"/>
    <n v="4012"/>
    <s v="Australia"/>
    <s v="Giannis Katsaros"/>
    <x v="1"/>
    <s v="Iluka Langton"/>
    <n v="166"/>
  </r>
  <r>
    <d v="2025-09-08T00:00:00"/>
    <n v="2026"/>
    <s v="2025-2026"/>
    <x v="1"/>
    <s v="Rydalmere"/>
    <s v="New South Wales"/>
    <x v="1"/>
    <n v="2116"/>
    <s v="Australia"/>
    <s v="Clementine Walsh"/>
    <x v="4"/>
    <s v="Amara Okafor"/>
    <n v="741"/>
  </r>
  <r>
    <d v="2024-02-02T00:00:00"/>
    <n v="2024"/>
    <s v="2023-2024"/>
    <x v="0"/>
    <s v="Mascot"/>
    <s v="New South Wales"/>
    <x v="1"/>
    <n v="2020"/>
    <s v="Australia"/>
    <s v="Moana Tui"/>
    <x v="5"/>
    <s v="Marco Lombardi"/>
    <n v="266"/>
  </r>
  <r>
    <d v="2024-01-16T00:00:00"/>
    <n v="2024"/>
    <s v="2023-2024"/>
    <x v="0"/>
    <s v="Underwood"/>
    <s v="Queensland"/>
    <x v="3"/>
    <n v="4119"/>
    <s v="Australia"/>
    <s v="Giannis Katsaros"/>
    <x v="5"/>
    <s v="Marco Lombardi"/>
    <n v="59"/>
  </r>
  <r>
    <d v="2025-04-19T00:00:00"/>
    <n v="2025"/>
    <s v="2024-2025"/>
    <x v="0"/>
    <s v="Frankston"/>
    <s v="Victoria"/>
    <x v="4"/>
    <n v="3199"/>
    <s v="Australia"/>
    <s v="Fatima Saleh"/>
    <x v="4"/>
    <s v="Amara Okafor"/>
    <n v="732"/>
  </r>
  <r>
    <d v="2025-10-12T00:00:00"/>
    <n v="2026"/>
    <s v="2025-2026"/>
    <x v="0"/>
    <s v="Indooroopilly"/>
    <s v="Queensland"/>
    <x v="3"/>
    <n v="4068"/>
    <s v="Australia"/>
    <s v="Giannis Katsaros"/>
    <x v="0"/>
    <s v="Caterina Russo"/>
    <n v="509"/>
  </r>
  <r>
    <d v="2024-07-09T00:00:00"/>
    <n v="2025"/>
    <s v="2024-2025"/>
    <x v="1"/>
    <s v="Ballarat"/>
    <s v="Victoria"/>
    <x v="4"/>
    <n v="3353"/>
    <s v="Australia"/>
    <s v="Lucas Le"/>
    <x v="4"/>
    <s v="Amara Okafor"/>
    <n v="538"/>
  </r>
  <r>
    <d v="2024-04-05T00:00:00"/>
    <n v="2024"/>
    <s v="2023-2024"/>
    <x v="0"/>
    <s v="Narrabeen"/>
    <s v="New South Wales"/>
    <x v="1"/>
    <n v="2101"/>
    <s v="Australia"/>
    <s v="Clementine Walsh"/>
    <x v="4"/>
    <s v="Amara Okafor"/>
    <n v="48"/>
  </r>
  <r>
    <d v="2024-04-17T00:00:00"/>
    <n v="2024"/>
    <s v="2023-2024"/>
    <x v="0"/>
    <s v="Southport"/>
    <s v="Queensland"/>
    <x v="3"/>
    <n v="4215"/>
    <s v="Australia"/>
    <s v="Kavindi Perera"/>
    <x v="5"/>
    <s v="Marco Lombardi"/>
    <n v="568"/>
  </r>
  <r>
    <d v="2025-07-14T00:00:00"/>
    <n v="2026"/>
    <s v="2025-2026"/>
    <x v="0"/>
    <s v="Gladstone"/>
    <s v="Queensland"/>
    <x v="3"/>
    <n v="4680"/>
    <s v="Australia"/>
    <s v="Harrison Quinn"/>
    <x v="4"/>
    <s v="Amara Okafor"/>
    <n v="165"/>
  </r>
  <r>
    <d v="2024-11-25T00:00:00"/>
    <n v="2025"/>
    <s v="2024-2025"/>
    <x v="0"/>
    <s v="Ballarat"/>
    <s v="Victoria"/>
    <x v="4"/>
    <n v="3353"/>
    <s v="Australia"/>
    <s v="Lucas Le"/>
    <x v="3"/>
    <s v="Ibrahim Khalil"/>
    <n v="91"/>
  </r>
  <r>
    <d v="2025-04-15T00:00:00"/>
    <n v="2025"/>
    <s v="2024-2025"/>
    <x v="1"/>
    <s v="Alexandria"/>
    <s v="New South Wales"/>
    <x v="1"/>
    <n v="2015"/>
    <s v="Australia"/>
    <s v="Moana Tui"/>
    <x v="9"/>
    <s v="Emmanuel Tutu"/>
    <n v="610"/>
  </r>
  <r>
    <d v="2025-06-01T00:00:00"/>
    <n v="2025"/>
    <s v="2024-2025"/>
    <x v="0"/>
    <s v="Warrnambool"/>
    <s v="Victoria"/>
    <x v="4"/>
    <n v="3280"/>
    <s v="Australia"/>
    <s v="Lucas Le"/>
    <x v="9"/>
    <s v="Emmanuel Tutu"/>
    <n v="626"/>
  </r>
  <r>
    <d v="2024-03-20T00:00:00"/>
    <n v="2024"/>
    <s v="2023-2024"/>
    <x v="0"/>
    <s v="Campbelltown"/>
    <s v="New South Wales"/>
    <x v="1"/>
    <n v="2560"/>
    <s v="Australia"/>
    <s v="Anika Villanueva"/>
    <x v="4"/>
    <s v="Amara Okafor"/>
    <n v="396"/>
  </r>
  <r>
    <d v="2025-05-20T00:00:00"/>
    <n v="2025"/>
    <s v="2024-2025"/>
    <x v="1"/>
    <s v="Armidale"/>
    <s v="New South Wales"/>
    <x v="1"/>
    <n v="2350"/>
    <s v="Australia"/>
    <s v="Waru Saunders"/>
    <x v="4"/>
    <s v="Amara Okafor"/>
    <n v="795"/>
  </r>
  <r>
    <d v="2024-02-28T00:00:00"/>
    <n v="2024"/>
    <s v="2023-2024"/>
    <x v="0"/>
    <s v="Burnie"/>
    <s v="Tasmania"/>
    <x v="5"/>
    <n v="7320"/>
    <s v="Australia"/>
    <s v="Veer Malhotra"/>
    <x v="4"/>
    <s v="Amara Okafor"/>
    <n v="384"/>
  </r>
  <r>
    <d v="2024-12-06T00:00:00"/>
    <n v="2025"/>
    <s v="2024-2025"/>
    <x v="0"/>
    <s v="Dubbo"/>
    <s v="New South Wales"/>
    <x v="1"/>
    <n v="2830"/>
    <s v="Australia"/>
    <s v="Jedda Kramer"/>
    <x v="4"/>
    <s v="Amara Okafor"/>
    <n v="116"/>
  </r>
  <r>
    <d v="2025-08-06T00:00:00"/>
    <n v="2026"/>
    <s v="2025-2026"/>
    <x v="0"/>
    <s v="Nowra"/>
    <s v="New South Wales"/>
    <x v="1"/>
    <n v="2541"/>
    <s v="Australia"/>
    <s v="Anika Villanueva"/>
    <x v="5"/>
    <s v="Marco Lombardi"/>
    <n v="207"/>
  </r>
  <r>
    <d v="2025-07-24T00:00:00"/>
    <n v="2026"/>
    <s v="2025-2026"/>
    <x v="0"/>
    <s v="Ballina"/>
    <s v="New South Wales"/>
    <x v="1"/>
    <n v="2478"/>
    <s v="Australia"/>
    <s v="Waru Saunders"/>
    <x v="9"/>
    <s v="Emmanuel Tutu"/>
    <n v="521"/>
  </r>
  <r>
    <d v="2025-10-12T00:00:00"/>
    <n v="2026"/>
    <s v="2025-2026"/>
    <x v="1"/>
    <s v="Balcatta"/>
    <s v="Western Australia"/>
    <x v="0"/>
    <n v="6021"/>
    <s v="Australia"/>
    <s v="Dragan Novak"/>
    <x v="4"/>
    <s v="Amara Okafor"/>
    <n v="214"/>
  </r>
  <r>
    <d v="2025-11-01T00:00:00"/>
    <n v="2026"/>
    <s v="2025-2026"/>
    <x v="0"/>
    <s v="Nowra"/>
    <s v="New South Wales"/>
    <x v="1"/>
    <n v="2541"/>
    <s v="Australia"/>
    <s v="Anika Villanueva"/>
    <x v="9"/>
    <s v="Emmanuel Tutu"/>
    <n v="446"/>
  </r>
  <r>
    <d v="2025-02-22T00:00:00"/>
    <n v="2025"/>
    <s v="2024-2025"/>
    <x v="0"/>
    <s v="Bendigo"/>
    <s v="Victoria"/>
    <x v="4"/>
    <n v="3550"/>
    <s v="Australia"/>
    <s v="Lucas Le"/>
    <x v="5"/>
    <s v="Marco Lombardi"/>
    <n v="669"/>
  </r>
  <r>
    <d v="2024-12-19T00:00:00"/>
    <n v="2025"/>
    <s v="2024-2025"/>
    <x v="0"/>
    <s v="Mascot"/>
    <s v="New South Wales"/>
    <x v="1"/>
    <n v="2020"/>
    <s v="Australia"/>
    <s v="Moana Tui"/>
    <x v="7"/>
    <s v="Selam Tesfaye"/>
    <n v="173"/>
  </r>
  <r>
    <d v="2025-03-17T00:00:00"/>
    <n v="2025"/>
    <s v="2024-2025"/>
    <x v="0"/>
    <s v="Darwin"/>
    <s v="Northern Territory"/>
    <x v="7"/>
    <n v="800"/>
    <s v="Australia"/>
    <s v="Deepa Thapa"/>
    <x v="4"/>
    <s v="Amara Okafor"/>
    <n v="506"/>
  </r>
  <r>
    <d v="2025-05-25T00:00:00"/>
    <n v="2025"/>
    <s v="2024-2025"/>
    <x v="0"/>
    <s v="North Lakes"/>
    <s v="Queensland"/>
    <x v="3"/>
    <n v="4509"/>
    <s v="Australia"/>
    <s v="Kavindi Perera"/>
    <x v="5"/>
    <s v="Marco Lombardi"/>
    <n v="414"/>
  </r>
  <r>
    <d v="2025-04-08T00:00:00"/>
    <n v="2025"/>
    <s v="2024-2025"/>
    <x v="0"/>
    <s v="Maroochydore"/>
    <s v="Queensland"/>
    <x v="3"/>
    <n v="4558"/>
    <s v="Australia"/>
    <s v="Viliame Mata"/>
    <x v="3"/>
    <s v="Ibrahim Khalil"/>
    <n v="248"/>
  </r>
  <r>
    <d v="2025-02-26T00:00:00"/>
    <n v="2025"/>
    <s v="2024-2025"/>
    <x v="0"/>
    <s v="Port Lincoln"/>
    <s v="South Australia"/>
    <x v="6"/>
    <n v="5607"/>
    <s v="Australia"/>
    <s v="Marcus Zheng"/>
    <x v="4"/>
    <s v="Amara Okafor"/>
    <n v="703"/>
  </r>
  <r>
    <d v="2024-12-26T00:00:00"/>
    <n v="2025"/>
    <s v="2024-2025"/>
    <x v="0"/>
    <s v="Stafford"/>
    <s v="Queensland"/>
    <x v="3"/>
    <n v="4053"/>
    <s v="Australia"/>
    <s v="Giannis Katsaros"/>
    <x v="4"/>
    <s v="Amara Okafor"/>
    <n v="489"/>
  </r>
  <r>
    <d v="2025-03-19T00:00:00"/>
    <n v="2025"/>
    <s v="2024-2025"/>
    <x v="0"/>
    <s v="Dandenong"/>
    <s v="Victoria"/>
    <x v="4"/>
    <n v="3175"/>
    <s v="Australia"/>
    <s v="Fatima Saleh"/>
    <x v="5"/>
    <s v="Marco Lombardi"/>
    <n v="480"/>
  </r>
  <r>
    <d v="2024-09-29T00:00:00"/>
    <n v="2025"/>
    <s v="2024-2025"/>
    <x v="0"/>
    <s v="Hervey Bay"/>
    <s v="Queensland"/>
    <x v="3"/>
    <n v="4655"/>
    <s v="Australia"/>
    <s v="Harrison Quinn"/>
    <x v="4"/>
    <s v="Amara Okafor"/>
    <n v="332"/>
  </r>
  <r>
    <d v="2024-04-22T00:00:00"/>
    <n v="2024"/>
    <s v="2023-2024"/>
    <x v="0"/>
    <s v="Dural"/>
    <s v="New South Wales"/>
    <x v="1"/>
    <n v="2158"/>
    <s v="Australia"/>
    <s v="Clementine Walsh"/>
    <x v="1"/>
    <s v="Iluka Langton"/>
    <n v="210"/>
  </r>
  <r>
    <d v="2024-09-09T00:00:00"/>
    <n v="2025"/>
    <s v="2024-2025"/>
    <x v="0"/>
    <s v="Cranbourne"/>
    <s v="Victoria"/>
    <x v="4"/>
    <n v="3977"/>
    <s v="Australia"/>
    <s v="Emre Yilmaz"/>
    <x v="4"/>
    <s v="Amara Okafor"/>
    <n v="49"/>
  </r>
  <r>
    <d v="2024-11-25T00:00:00"/>
    <n v="2025"/>
    <s v="2024-2025"/>
    <x v="0"/>
    <s v="Chatswood"/>
    <s v="New South Wales"/>
    <x v="1"/>
    <n v="2067"/>
    <s v="Australia"/>
    <s v="Moana Tui"/>
    <x v="9"/>
    <s v="Emmanuel Tutu"/>
    <n v="182"/>
  </r>
  <r>
    <d v="2024-04-08T00:00:00"/>
    <n v="2024"/>
    <s v="2023-2024"/>
    <x v="0"/>
    <s v="Chadstone"/>
    <s v="Victoria"/>
    <x v="4"/>
    <n v="3148"/>
    <s v="Australia"/>
    <s v="Fatima Saleh"/>
    <x v="5"/>
    <s v="Marco Lombardi"/>
    <n v="327"/>
  </r>
  <r>
    <d v="2025-09-26T00:00:00"/>
    <n v="2026"/>
    <s v="2025-2026"/>
    <x v="0"/>
    <s v="Epping"/>
    <s v="Victoria"/>
    <x v="4"/>
    <n v="3076"/>
    <s v="Australia"/>
    <s v="Alistair Taylor"/>
    <x v="3"/>
    <s v="Ibrahim Khalil"/>
    <n v="266"/>
  </r>
  <r>
    <d v="2025-05-28T00:00:00"/>
    <n v="2025"/>
    <s v="2024-2025"/>
    <x v="0"/>
    <s v="Mascot"/>
    <s v="New South Wales"/>
    <x v="1"/>
    <n v="2020"/>
    <s v="Australia"/>
    <s v="Moana Tui"/>
    <x v="4"/>
    <s v="Amara Okafor"/>
    <n v="175"/>
  </r>
  <r>
    <d v="2024-02-06T00:00:00"/>
    <n v="2024"/>
    <s v="2023-2024"/>
    <x v="0"/>
    <s v="Campbelltown"/>
    <s v="New South Wales"/>
    <x v="1"/>
    <n v="2560"/>
    <s v="Australia"/>
    <s v="Anika Villanueva"/>
    <x v="0"/>
    <s v="Caterina Russo"/>
    <n v="624"/>
  </r>
  <r>
    <d v="2025-04-06T00:00:00"/>
    <n v="2025"/>
    <s v="2024-2025"/>
    <x v="0"/>
    <s v="Mornington"/>
    <s v="Victoria"/>
    <x v="4"/>
    <n v="3931"/>
    <s v="Australia"/>
    <s v="Emre Yilmaz"/>
    <x v="4"/>
    <s v="Amara Okafor"/>
    <n v="298"/>
  </r>
  <r>
    <d v="2024-03-04T00:00:00"/>
    <n v="2024"/>
    <s v="2023-2024"/>
    <x v="1"/>
    <s v="Rydalmere"/>
    <s v="New South Wales"/>
    <x v="1"/>
    <n v="2116"/>
    <s v="Australia"/>
    <s v="Clementine Walsh"/>
    <x v="7"/>
    <s v="Selam Tesfaye"/>
    <n v="126"/>
  </r>
  <r>
    <d v="2024-07-30T00:00:00"/>
    <n v="2025"/>
    <s v="2024-2025"/>
    <x v="1"/>
    <s v="Armidale"/>
    <s v="New South Wales"/>
    <x v="1"/>
    <n v="2350"/>
    <s v="Australia"/>
    <s v="Waru Saunders"/>
    <x v="0"/>
    <s v="Caterina Russo"/>
    <n v="75"/>
  </r>
  <r>
    <d v="2024-07-15T00:00:00"/>
    <n v="2025"/>
    <s v="2024-2025"/>
    <x v="1"/>
    <s v="Collingwood"/>
    <s v="Victoria"/>
    <x v="4"/>
    <n v="3066"/>
    <s v="Australia"/>
    <s v="Alistair Taylor"/>
    <x v="4"/>
    <s v="Amara Okafor"/>
    <n v="708"/>
  </r>
  <r>
    <d v="2025-06-09T00:00:00"/>
    <n v="2025"/>
    <s v="2024-2025"/>
    <x v="1"/>
    <s v="Lithgow"/>
    <s v="New South Wales"/>
    <x v="1"/>
    <n v="2790"/>
    <s v="Australia"/>
    <s v="Jedda Kramer"/>
    <x v="0"/>
    <s v="Caterina Russo"/>
    <n v="546"/>
  </r>
  <r>
    <d v="2024-09-17T00:00:00"/>
    <n v="2025"/>
    <s v="2024-2025"/>
    <x v="0"/>
    <s v="North Lakes"/>
    <s v="Queensland"/>
    <x v="3"/>
    <n v="4509"/>
    <s v="Australia"/>
    <s v="Kavindi Perera"/>
    <x v="9"/>
    <s v="Emmanuel Tutu"/>
    <n v="86"/>
  </r>
  <r>
    <d v="2025-01-09T00:00:00"/>
    <n v="2025"/>
    <s v="2024-2025"/>
    <x v="0"/>
    <s v="Cairns"/>
    <s v="Queensland"/>
    <x v="3"/>
    <n v="4870"/>
    <s v="Australia"/>
    <s v="Tiffany Tan"/>
    <x v="4"/>
    <s v="Amara Okafor"/>
    <n v="264"/>
  </r>
  <r>
    <d v="2025-10-19T00:00:00"/>
    <n v="2026"/>
    <s v="2025-2026"/>
    <x v="0"/>
    <s v="Shepparton"/>
    <s v="Victoria"/>
    <x v="4"/>
    <n v="3630"/>
    <s v="Australia"/>
    <s v="Emre Yilmaz"/>
    <x v="4"/>
    <s v="Amara Okafor"/>
    <n v="235"/>
  </r>
  <r>
    <d v="2025-09-27T00:00:00"/>
    <n v="2026"/>
    <s v="2025-2026"/>
    <x v="0"/>
    <s v="Prospect"/>
    <s v="South Australia"/>
    <x v="6"/>
    <n v="5082"/>
    <s v="Australia"/>
    <s v="Mustafa Ali"/>
    <x v="4"/>
    <s v="Amara Okafor"/>
    <n v="366"/>
  </r>
  <r>
    <d v="2025-02-11T00:00:00"/>
    <n v="2025"/>
    <s v="2024-2025"/>
    <x v="0"/>
    <s v="Nowra"/>
    <s v="New South Wales"/>
    <x v="1"/>
    <n v="2541"/>
    <s v="Australia"/>
    <s v="Anika Villanueva"/>
    <x v="4"/>
    <s v="Amara Okafor"/>
    <n v="287"/>
  </r>
  <r>
    <d v="2024-04-24T00:00:00"/>
    <n v="2024"/>
    <s v="2023-2024"/>
    <x v="0"/>
    <s v="Southport"/>
    <s v="Queensland"/>
    <x v="3"/>
    <n v="4215"/>
    <s v="Australia"/>
    <s v="Kavindi Perera"/>
    <x v="4"/>
    <s v="Amara Okafor"/>
    <n v="20"/>
  </r>
  <r>
    <d v="2024-08-24T00:00:00"/>
    <n v="2025"/>
    <s v="2024-2025"/>
    <x v="1"/>
    <s v="Artarmon"/>
    <s v="New South Wales"/>
    <x v="1"/>
    <n v="2064"/>
    <s v="Australia"/>
    <s v="Moana Tui"/>
    <x v="0"/>
    <s v="Caterina Russo"/>
    <n v="328"/>
  </r>
  <r>
    <d v="2024-05-09T00:00:00"/>
    <n v="2024"/>
    <s v="2023-2024"/>
    <x v="1"/>
    <s v="Maroochydore"/>
    <s v="Queensland"/>
    <x v="3"/>
    <n v="4558"/>
    <s v="Australia"/>
    <s v="Viliame Mata"/>
    <x v="4"/>
    <s v="Amara Okafor"/>
    <n v="341"/>
  </r>
  <r>
    <d v="2024-04-09T00:00:00"/>
    <n v="2024"/>
    <s v="2023-2024"/>
    <x v="0"/>
    <s v="Geraldton"/>
    <s v="Western Australia"/>
    <x v="0"/>
    <n v="6530"/>
    <s v="Australia"/>
    <s v="Isabella Ricci"/>
    <x v="5"/>
    <s v="Marco Lombardi"/>
    <n v="788"/>
  </r>
  <r>
    <d v="2024-11-20T00:00:00"/>
    <n v="2025"/>
    <s v="2024-2025"/>
    <x v="0"/>
    <s v="Mt Gambier"/>
    <s v="South Australia"/>
    <x v="6"/>
    <n v="5290"/>
    <s v="Australia"/>
    <s v="Marcus Zheng"/>
    <x v="4"/>
    <s v="Amara Okafor"/>
    <n v="347"/>
  </r>
  <r>
    <d v="2025-03-02T00:00:00"/>
    <n v="2025"/>
    <s v="2024-2025"/>
    <x v="1"/>
    <s v="Maroochydore"/>
    <s v="Queensland"/>
    <x v="3"/>
    <n v="4558"/>
    <s v="Australia"/>
    <s v="Viliame Mata"/>
    <x v="5"/>
    <s v="Marco Lombardi"/>
    <n v="504"/>
  </r>
  <r>
    <d v="2025-12-28T00:00:00"/>
    <n v="2026"/>
    <s v="2025-2026"/>
    <x v="0"/>
    <s v="Prospect"/>
    <s v="South Australia"/>
    <x v="6"/>
    <n v="5082"/>
    <s v="Australia"/>
    <s v="Mustafa Ali"/>
    <x v="0"/>
    <s v="Caterina Russo"/>
    <n v="491"/>
  </r>
  <r>
    <d v="2025-11-13T00:00:00"/>
    <n v="2026"/>
    <s v="2025-2026"/>
    <x v="0"/>
    <s v="Lismore"/>
    <s v="New South Wales"/>
    <x v="1"/>
    <n v="2480"/>
    <s v="Australia"/>
    <s v="Waru Saunders"/>
    <x v="8"/>
    <s v="Anastasia Vlahos"/>
    <n v="359"/>
  </r>
  <r>
    <d v="2024-09-13T00:00:00"/>
    <n v="2025"/>
    <s v="2024-2025"/>
    <x v="1"/>
    <s v="Rydalmere"/>
    <s v="New South Wales"/>
    <x v="1"/>
    <n v="2116"/>
    <s v="Australia"/>
    <s v="Clementine Walsh"/>
    <x v="7"/>
    <s v="Selam Tesfaye"/>
    <n v="643"/>
  </r>
  <r>
    <d v="2025-03-02T00:00:00"/>
    <n v="2025"/>
    <s v="2024-2025"/>
    <x v="0"/>
    <s v="Campbelltown"/>
    <s v="New South Wales"/>
    <x v="1"/>
    <n v="2560"/>
    <s v="Australia"/>
    <s v="Anika Villanueva"/>
    <x v="8"/>
    <s v="Anastasia Vlahos"/>
    <n v="704"/>
  </r>
  <r>
    <d v="2024-10-28T00:00:00"/>
    <n v="2025"/>
    <s v="2024-2025"/>
    <x v="0"/>
    <s v="Epping"/>
    <s v="Victoria"/>
    <x v="4"/>
    <n v="3076"/>
    <s v="Australia"/>
    <s v="Alistair Taylor"/>
    <x v="7"/>
    <s v="Selam Tesfaye"/>
    <n v="592"/>
  </r>
  <r>
    <d v="2025-03-29T00:00:00"/>
    <n v="2025"/>
    <s v="2024-2025"/>
    <x v="0"/>
    <s v="Wagga Wagga"/>
    <s v="New South Wales"/>
    <x v="1"/>
    <n v="2650"/>
    <s v="Australia"/>
    <s v="Jedda Kramer"/>
    <x v="5"/>
    <s v="Marco Lombardi"/>
    <n v="521"/>
  </r>
  <r>
    <d v="2025-01-15T00:00:00"/>
    <n v="2025"/>
    <s v="2024-2025"/>
    <x v="0"/>
    <s v="Dandenong"/>
    <s v="Victoria"/>
    <x v="4"/>
    <n v="3175"/>
    <s v="Australia"/>
    <s v="Fatima Saleh"/>
    <x v="3"/>
    <s v="Ibrahim Khalil"/>
    <n v="790"/>
  </r>
  <r>
    <d v="2025-11-25T00:00:00"/>
    <n v="2026"/>
    <s v="2025-2026"/>
    <x v="0"/>
    <s v="Indooroopilly"/>
    <s v="Queensland"/>
    <x v="3"/>
    <n v="4068"/>
    <s v="Australia"/>
    <s v="Giannis Katsaros"/>
    <x v="9"/>
    <s v="Emmanuel Tutu"/>
    <n v="661"/>
  </r>
  <r>
    <d v="2024-07-02T00:00:00"/>
    <n v="2025"/>
    <s v="2024-2025"/>
    <x v="1"/>
    <s v="Atherton"/>
    <s v="Queensland"/>
    <x v="3"/>
    <n v="4883"/>
    <s v="Australia"/>
    <s v="Tiffany Tan"/>
    <x v="4"/>
    <s v="Amara Okafor"/>
    <n v="360"/>
  </r>
  <r>
    <d v="2024-10-08T00:00:00"/>
    <n v="2025"/>
    <s v="2024-2025"/>
    <x v="0"/>
    <s v="Mascot"/>
    <s v="New South Wales"/>
    <x v="1"/>
    <n v="2020"/>
    <s v="Australia"/>
    <s v="Moana Tui"/>
    <x v="9"/>
    <s v="Emmanuel Tutu"/>
    <n v="745"/>
  </r>
  <r>
    <d v="2025-03-25T00:00:00"/>
    <n v="2025"/>
    <s v="2024-2025"/>
    <x v="0"/>
    <s v="Mascot"/>
    <s v="New South Wales"/>
    <x v="1"/>
    <n v="2020"/>
    <s v="Australia"/>
    <s v="Moana Tui"/>
    <x v="1"/>
    <s v="Iluka Langton"/>
    <n v="281"/>
  </r>
  <r>
    <d v="2025-11-28T00:00:00"/>
    <n v="2026"/>
    <s v="2025-2026"/>
    <x v="1"/>
    <s v="Ashfield"/>
    <s v="New South Wales"/>
    <x v="1"/>
    <n v="2131"/>
    <s v="Australia"/>
    <s v="Clementine Walsh"/>
    <x v="9"/>
    <s v="Emmanuel Tutu"/>
    <n v="567"/>
  </r>
  <r>
    <d v="2025-12-12T00:00:00"/>
    <n v="2026"/>
    <s v="2025-2026"/>
    <x v="0"/>
    <s v="Underwood"/>
    <s v="Queensland"/>
    <x v="3"/>
    <n v="4119"/>
    <s v="Australia"/>
    <s v="Giannis Katsaros"/>
    <x v="0"/>
    <s v="Caterina Russo"/>
    <n v="601"/>
  </r>
  <r>
    <d v="2024-02-22T00:00:00"/>
    <n v="2024"/>
    <s v="2023-2024"/>
    <x v="0"/>
    <s v="Indooroopilly"/>
    <s v="Queensland"/>
    <x v="3"/>
    <n v="4068"/>
    <s v="Australia"/>
    <s v="Giannis Katsaros"/>
    <x v="5"/>
    <s v="Marco Lombardi"/>
    <n v="767"/>
  </r>
  <r>
    <d v="2024-05-01T00:00:00"/>
    <n v="2024"/>
    <s v="2023-2024"/>
    <x v="0"/>
    <s v="Lismore"/>
    <s v="New South Wales"/>
    <x v="1"/>
    <n v="2480"/>
    <s v="Australia"/>
    <s v="Waru Saunders"/>
    <x v="5"/>
    <s v="Marco Lombardi"/>
    <n v="792"/>
  </r>
  <r>
    <d v="2024-09-06T00:00:00"/>
    <n v="2025"/>
    <s v="2024-2025"/>
    <x v="0"/>
    <s v="Mackay"/>
    <s v="Queensland"/>
    <x v="3"/>
    <n v="4740"/>
    <s v="Australia"/>
    <s v="Harrison Quinn"/>
    <x v="4"/>
    <s v="Amara Okafor"/>
    <n v="246"/>
  </r>
  <r>
    <d v="2024-12-28T00:00:00"/>
    <n v="2025"/>
    <s v="2024-2025"/>
    <x v="0"/>
    <s v="Dandenong"/>
    <s v="Victoria"/>
    <x v="4"/>
    <n v="3175"/>
    <s v="Australia"/>
    <s v="Fatima Saleh"/>
    <x v="4"/>
    <s v="Amara Okafor"/>
    <n v="400"/>
  </r>
  <r>
    <d v="2025-02-07T00:00:00"/>
    <n v="2025"/>
    <s v="2024-2025"/>
    <x v="0"/>
    <s v="Nunawading"/>
    <s v="Victoria"/>
    <x v="4"/>
    <n v="3131"/>
    <s v="Australia"/>
    <s v="Fatima Saleh"/>
    <x v="4"/>
    <s v="Amara Okafor"/>
    <n v="608"/>
  </r>
  <r>
    <d v="2024-09-21T00:00:00"/>
    <n v="2025"/>
    <s v="2024-2025"/>
    <x v="0"/>
    <s v="Wodonga"/>
    <s v="Victoria"/>
    <x v="4"/>
    <n v="3690"/>
    <s v="Australia"/>
    <s v="Emre Yilmaz"/>
    <x v="0"/>
    <s v="Caterina Russo"/>
    <n v="557"/>
  </r>
  <r>
    <d v="2024-06-29T00:00:00"/>
    <n v="2024"/>
    <s v="2023-2024"/>
    <x v="0"/>
    <s v="Mascot"/>
    <s v="New South Wales"/>
    <x v="1"/>
    <n v="2020"/>
    <s v="Australia"/>
    <s v="Moana Tui"/>
    <x v="0"/>
    <s v="Caterina Russo"/>
    <n v="471"/>
  </r>
  <r>
    <d v="2025-01-19T00:00:00"/>
    <n v="2025"/>
    <s v="2024-2025"/>
    <x v="0"/>
    <s v="Mt Isa"/>
    <s v="Queensland"/>
    <x v="3"/>
    <n v="4825"/>
    <s v="Australia"/>
    <s v="Tiffany Tan"/>
    <x v="4"/>
    <s v="Amara Okafor"/>
    <n v="407"/>
  </r>
  <r>
    <d v="2024-12-22T00:00:00"/>
    <n v="2025"/>
    <s v="2024-2025"/>
    <x v="0"/>
    <s v="Orange"/>
    <s v="New South Wales"/>
    <x v="1"/>
    <n v="2800"/>
    <s v="Australia"/>
    <s v="Jedda Kramer"/>
    <x v="4"/>
    <s v="Amara Okafor"/>
    <n v="125"/>
  </r>
  <r>
    <d v="2024-12-13T00:00:00"/>
    <n v="2025"/>
    <s v="2024-2025"/>
    <x v="0"/>
    <s v="Orange"/>
    <s v="New South Wales"/>
    <x v="1"/>
    <n v="2800"/>
    <s v="Australia"/>
    <s v="Jedda Kramer"/>
    <x v="7"/>
    <s v="Selam Tesfaye"/>
    <n v="324"/>
  </r>
  <r>
    <d v="2024-07-02T00:00:00"/>
    <n v="2025"/>
    <s v="2024-2025"/>
    <x v="0"/>
    <s v="Southport"/>
    <s v="Queensland"/>
    <x v="3"/>
    <n v="4215"/>
    <s v="Australia"/>
    <s v="Kavindi Perera"/>
    <x v="7"/>
    <s v="Selam Tesfaye"/>
    <n v="503"/>
  </r>
  <r>
    <d v="2024-12-07T00:00:00"/>
    <n v="2025"/>
    <s v="2024-2025"/>
    <x v="1"/>
    <s v="Albany"/>
    <s v="Western Australia"/>
    <x v="0"/>
    <n v="6330"/>
    <s v="Australia"/>
    <s v="Phoebe Murphy"/>
    <x v="4"/>
    <s v="Amara Okafor"/>
    <n v="241"/>
  </r>
  <r>
    <d v="2024-11-12T00:00:00"/>
    <n v="2025"/>
    <s v="2024-2025"/>
    <x v="0"/>
    <s v="Nowra"/>
    <s v="New South Wales"/>
    <x v="1"/>
    <n v="2541"/>
    <s v="Australia"/>
    <s v="Anika Villanueva"/>
    <x v="4"/>
    <s v="Amara Okafor"/>
    <n v="197"/>
  </r>
  <r>
    <d v="2025-09-14T00:00:00"/>
    <n v="2026"/>
    <s v="2025-2026"/>
    <x v="0"/>
    <s v="Frankston"/>
    <s v="Victoria"/>
    <x v="4"/>
    <n v="3199"/>
    <s v="Australia"/>
    <s v="Fatima Saleh"/>
    <x v="3"/>
    <s v="Ibrahim Khalil"/>
    <n v="400"/>
  </r>
  <r>
    <d v="2025-05-09T00:00:00"/>
    <n v="2025"/>
    <s v="2024-2025"/>
    <x v="0"/>
    <s v="Dubbo"/>
    <s v="New South Wales"/>
    <x v="1"/>
    <n v="2830"/>
    <s v="Australia"/>
    <s v="Jedda Kramer"/>
    <x v="4"/>
    <s v="Amara Okafor"/>
    <n v="24"/>
  </r>
  <r>
    <d v="2024-04-02T00:00:00"/>
    <n v="2024"/>
    <s v="2023-2024"/>
    <x v="0"/>
    <s v="Hastings"/>
    <s v="Victoria"/>
    <x v="4"/>
    <n v="3915"/>
    <s v="Australia"/>
    <s v="Emre Yilmaz"/>
    <x v="4"/>
    <s v="Amara Okafor"/>
    <n v="134"/>
  </r>
  <r>
    <d v="2025-01-12T00:00:00"/>
    <n v="2025"/>
    <s v="2024-2025"/>
    <x v="0"/>
    <s v="Epsom"/>
    <s v="Victoria"/>
    <x v="4"/>
    <n v="3551"/>
    <s v="Australia"/>
    <s v="Lucas Le"/>
    <x v="7"/>
    <s v="Selam Tesfaye"/>
    <n v="768"/>
  </r>
  <r>
    <d v="2024-03-13T00:00:00"/>
    <n v="2024"/>
    <s v="2023-2024"/>
    <x v="0"/>
    <s v="Underwood"/>
    <s v="Queensland"/>
    <x v="3"/>
    <n v="4119"/>
    <s v="Australia"/>
    <s v="Giannis Katsaros"/>
    <x v="4"/>
    <s v="Amara Okafor"/>
    <n v="189"/>
  </r>
  <r>
    <d v="2024-12-01T00:00:00"/>
    <n v="2025"/>
    <s v="2024-2025"/>
    <x v="0"/>
    <s v="Toombul"/>
    <s v="Queensland"/>
    <x v="3"/>
    <n v="4012"/>
    <s v="Australia"/>
    <s v="Giannis Katsaros"/>
    <x v="0"/>
    <s v="Caterina Russo"/>
    <n v="474"/>
  </r>
  <r>
    <d v="2025-11-05T00:00:00"/>
    <n v="2026"/>
    <s v="2025-2026"/>
    <x v="0"/>
    <s v="Darwin"/>
    <s v="Northern Territory"/>
    <x v="7"/>
    <n v="800"/>
    <s v="Australia"/>
    <s v="Deepa Thapa"/>
    <x v="9"/>
    <s v="Emmanuel Tutu"/>
    <n v="157"/>
  </r>
  <r>
    <d v="2024-10-24T00:00:00"/>
    <n v="2025"/>
    <s v="2024-2025"/>
    <x v="0"/>
    <s v="Croydon"/>
    <s v="Victoria"/>
    <x v="4"/>
    <n v="3136"/>
    <s v="Australia"/>
    <s v="Fatima Saleh"/>
    <x v="4"/>
    <s v="Amara Okafor"/>
    <n v="218"/>
  </r>
  <r>
    <d v="2025-05-07T00:00:00"/>
    <n v="2025"/>
    <s v="2024-2025"/>
    <x v="0"/>
    <s v="Underwood"/>
    <s v="Queensland"/>
    <x v="3"/>
    <n v="4119"/>
    <s v="Australia"/>
    <s v="Giannis Katsaros"/>
    <x v="4"/>
    <s v="Amara Okafor"/>
    <n v="560"/>
  </r>
  <r>
    <d v="2025-04-10T00:00:00"/>
    <n v="2025"/>
    <s v="2024-2025"/>
    <x v="0"/>
    <s v="Chatswood"/>
    <s v="New South Wales"/>
    <x v="1"/>
    <n v="2067"/>
    <s v="Australia"/>
    <s v="Moana Tui"/>
    <x v="4"/>
    <s v="Amara Okafor"/>
    <n v="567"/>
  </r>
  <r>
    <d v="2025-04-18T00:00:00"/>
    <n v="2025"/>
    <s v="2024-2025"/>
    <x v="0"/>
    <s v="Dural"/>
    <s v="New South Wales"/>
    <x v="1"/>
    <n v="2158"/>
    <s v="Australia"/>
    <s v="Clementine Walsh"/>
    <x v="4"/>
    <s v="Amara Okafor"/>
    <n v="709"/>
  </r>
  <r>
    <d v="2025-02-15T00:00:00"/>
    <n v="2025"/>
    <s v="2024-2025"/>
    <x v="0"/>
    <s v="Frankston"/>
    <s v="Victoria"/>
    <x v="4"/>
    <n v="3199"/>
    <s v="Australia"/>
    <s v="Fatima Saleh"/>
    <x v="4"/>
    <s v="Amara Okafor"/>
    <n v="386"/>
  </r>
  <r>
    <d v="2024-01-19T00:00:00"/>
    <n v="2024"/>
    <s v="2023-2024"/>
    <x v="0"/>
    <s v="Frankston"/>
    <s v="Victoria"/>
    <x v="4"/>
    <n v="3199"/>
    <s v="Australia"/>
    <s v="Fatima Saleh"/>
    <x v="8"/>
    <s v="Anastasia Vlahos"/>
    <n v="210"/>
  </r>
  <r>
    <d v="2025-04-17T00:00:00"/>
    <n v="2025"/>
    <s v="2024-2025"/>
    <x v="0"/>
    <s v="Dandenong"/>
    <s v="Victoria"/>
    <x v="4"/>
    <n v="3175"/>
    <s v="Australia"/>
    <s v="Fatima Saleh"/>
    <x v="4"/>
    <s v="Amara Okafor"/>
    <n v="393"/>
  </r>
  <r>
    <d v="2024-11-15T00:00:00"/>
    <n v="2025"/>
    <s v="2024-2025"/>
    <x v="0"/>
    <s v="Castle Hill"/>
    <s v="New South Wales"/>
    <x v="1"/>
    <n v="2154"/>
    <s v="Australia"/>
    <s v="Clementine Walsh"/>
    <x v="4"/>
    <s v="Amara Okafor"/>
    <n v="214"/>
  </r>
  <r>
    <d v="2025-08-21T00:00:00"/>
    <n v="2026"/>
    <s v="2025-2026"/>
    <x v="0"/>
    <s v="Ballarat"/>
    <s v="Victoria"/>
    <x v="4"/>
    <n v="3353"/>
    <s v="Australia"/>
    <s v="Lucas Le"/>
    <x v="4"/>
    <s v="Amara Okafor"/>
    <n v="271"/>
  </r>
  <r>
    <d v="2025-05-02T00:00:00"/>
    <n v="2025"/>
    <s v="2024-2025"/>
    <x v="0"/>
    <s v="Narrabeen"/>
    <s v="New South Wales"/>
    <x v="1"/>
    <n v="2101"/>
    <s v="Australia"/>
    <s v="Clementine Walsh"/>
    <x v="9"/>
    <s v="Emmanuel Tutu"/>
    <n v="296"/>
  </r>
  <r>
    <d v="2024-02-29T00:00:00"/>
    <n v="2024"/>
    <s v="2023-2024"/>
    <x v="0"/>
    <s v="Chatswood"/>
    <s v="New South Wales"/>
    <x v="1"/>
    <n v="2067"/>
    <s v="Australia"/>
    <s v="Moana Tui"/>
    <x v="4"/>
    <s v="Amara Okafor"/>
    <n v="508"/>
  </r>
  <r>
    <d v="2025-08-12T00:00:00"/>
    <n v="2026"/>
    <s v="2025-2026"/>
    <x v="0"/>
    <s v="Epping"/>
    <s v="Victoria"/>
    <x v="4"/>
    <n v="3076"/>
    <s v="Australia"/>
    <s v="Alistair Taylor"/>
    <x v="7"/>
    <s v="Selam Tesfaye"/>
    <n v="500"/>
  </r>
  <r>
    <d v="2024-08-28T00:00:00"/>
    <n v="2025"/>
    <s v="2024-2025"/>
    <x v="0"/>
    <s v="Castle Hill"/>
    <s v="New South Wales"/>
    <x v="1"/>
    <n v="2154"/>
    <s v="Australia"/>
    <s v="Clementine Walsh"/>
    <x v="0"/>
    <s v="Caterina Russo"/>
    <n v="45"/>
  </r>
  <r>
    <d v="2025-12-17T00:00:00"/>
    <n v="2026"/>
    <s v="2025-2026"/>
    <x v="0"/>
    <s v="Wagga Wagga"/>
    <s v="New South Wales"/>
    <x v="1"/>
    <n v="2650"/>
    <s v="Australia"/>
    <s v="Jedda Kramer"/>
    <x v="4"/>
    <s v="Amara Okafor"/>
    <n v="222"/>
  </r>
  <r>
    <d v="2025-09-05T00:00:00"/>
    <n v="2026"/>
    <s v="2025-2026"/>
    <x v="0"/>
    <s v="Wagga Wagga"/>
    <s v="New South Wales"/>
    <x v="1"/>
    <n v="2650"/>
    <s v="Australia"/>
    <s v="Jedda Kramer"/>
    <x v="7"/>
    <s v="Selam Tesfaye"/>
    <n v="735"/>
  </r>
  <r>
    <d v="2025-11-28T00:00:00"/>
    <n v="2026"/>
    <s v="2025-2026"/>
    <x v="0"/>
    <s v="Darwin"/>
    <s v="Northern Territory"/>
    <x v="7"/>
    <n v="800"/>
    <s v="Australia"/>
    <s v="Deepa Thapa"/>
    <x v="7"/>
    <s v="Selam Tesfaye"/>
    <n v="429"/>
  </r>
  <r>
    <d v="2025-11-09T00:00:00"/>
    <n v="2026"/>
    <s v="2025-2026"/>
    <x v="1"/>
    <s v="Maroochydore"/>
    <s v="Queensland"/>
    <x v="3"/>
    <n v="4558"/>
    <s v="Australia"/>
    <s v="Viliame Mata"/>
    <x v="9"/>
    <s v="Emmanuel Tutu"/>
    <n v="146"/>
  </r>
  <r>
    <d v="2025-04-05T00:00:00"/>
    <n v="2025"/>
    <s v="2024-2025"/>
    <x v="0"/>
    <s v="Southport"/>
    <s v="Queensland"/>
    <x v="3"/>
    <n v="4215"/>
    <s v="Australia"/>
    <s v="Kavindi Perera"/>
    <x v="7"/>
    <s v="Selam Tesfaye"/>
    <n v="572"/>
  </r>
  <r>
    <d v="2025-05-14T00:00:00"/>
    <n v="2025"/>
    <s v="2024-2025"/>
    <x v="0"/>
    <s v="Orange"/>
    <s v="New South Wales"/>
    <x v="1"/>
    <n v="2800"/>
    <s v="Australia"/>
    <s v="Jedda Kramer"/>
    <x v="0"/>
    <s v="Caterina Russo"/>
    <n v="429"/>
  </r>
  <r>
    <d v="2024-10-29T00:00:00"/>
    <n v="2025"/>
    <s v="2024-2025"/>
    <x v="0"/>
    <s v="Bussleton"/>
    <s v="Western Australia"/>
    <x v="0"/>
    <n v="6280"/>
    <s v="Australia"/>
    <s v="Phoebe Murphy"/>
    <x v="0"/>
    <s v="Caterina Russo"/>
    <n v="102"/>
  </r>
  <r>
    <d v="2025-10-27T00:00:00"/>
    <n v="2026"/>
    <s v="2025-2026"/>
    <x v="0"/>
    <s v="Belconnen"/>
    <s v="Australian Capital Territory"/>
    <x v="2"/>
    <n v="2617"/>
    <s v="Australia"/>
    <s v="Anika Villanueva"/>
    <x v="1"/>
    <s v="Iluka Langton"/>
    <n v="800"/>
  </r>
  <r>
    <d v="2024-05-02T00:00:00"/>
    <n v="2024"/>
    <s v="2023-2024"/>
    <x v="0"/>
    <s v="Southport"/>
    <s v="Queensland"/>
    <x v="3"/>
    <n v="4215"/>
    <s v="Australia"/>
    <s v="Kavindi Perera"/>
    <x v="0"/>
    <s v="Caterina Russo"/>
    <n v="671"/>
  </r>
  <r>
    <d v="2025-03-11T00:00:00"/>
    <n v="2025"/>
    <s v="2024-2025"/>
    <x v="0"/>
    <s v="Warrnambool"/>
    <s v="Victoria"/>
    <x v="4"/>
    <n v="3280"/>
    <s v="Australia"/>
    <s v="Lucas Le"/>
    <x v="0"/>
    <s v="Caterina Russo"/>
    <n v="275"/>
  </r>
  <r>
    <d v="2025-09-19T00:00:00"/>
    <n v="2026"/>
    <s v="2025-2026"/>
    <x v="0"/>
    <s v="Dubbo"/>
    <s v="New South Wales"/>
    <x v="1"/>
    <n v="2830"/>
    <s v="Australia"/>
    <s v="Jedda Kramer"/>
    <x v="7"/>
    <s v="Selam Tesfaye"/>
    <n v="464"/>
  </r>
  <r>
    <d v="2025-08-18T00:00:00"/>
    <n v="2026"/>
    <s v="2025-2026"/>
    <x v="0"/>
    <s v="Geraldton"/>
    <s v="Western Australia"/>
    <x v="0"/>
    <n v="6530"/>
    <s v="Australia"/>
    <s v="Isabella Ricci"/>
    <x v="9"/>
    <s v="Emmanuel Tutu"/>
    <n v="761"/>
  </r>
  <r>
    <d v="2024-09-07T00:00:00"/>
    <n v="2025"/>
    <s v="2024-2025"/>
    <x v="0"/>
    <s v="Launceston"/>
    <s v="Tasmania"/>
    <x v="5"/>
    <n v="7250"/>
    <s v="Australia"/>
    <s v="Veer Malhotra"/>
    <x v="4"/>
    <s v="Amara Okafor"/>
    <n v="74"/>
  </r>
  <r>
    <d v="2025-06-20T00:00:00"/>
    <n v="2025"/>
    <s v="2024-2025"/>
    <x v="0"/>
    <s v="Randwick"/>
    <s v="New South Wales"/>
    <x v="1"/>
    <n v="2031"/>
    <s v="Australia"/>
    <s v="Moana Tui"/>
    <x v="7"/>
    <s v="Selam Tesfaye"/>
    <n v="353"/>
  </r>
  <r>
    <d v="2025-02-18T00:00:00"/>
    <n v="2025"/>
    <s v="2024-2025"/>
    <x v="0"/>
    <s v="Nowra"/>
    <s v="New South Wales"/>
    <x v="1"/>
    <n v="2541"/>
    <s v="Australia"/>
    <s v="Anika Villanueva"/>
    <x v="7"/>
    <s v="Selam Tesfaye"/>
    <n v="629"/>
  </r>
  <r>
    <d v="2024-05-04T00:00:00"/>
    <n v="2024"/>
    <s v="2023-2024"/>
    <x v="1"/>
    <s v="Esperance"/>
    <s v="Western Australia"/>
    <x v="0"/>
    <n v="6450"/>
    <s v="Australia"/>
    <s v="Isabella Ricci"/>
    <x v="4"/>
    <s v="Amara Okafor"/>
    <n v="800"/>
  </r>
  <r>
    <d v="2025-06-01T00:00:00"/>
    <n v="2025"/>
    <s v="2024-2025"/>
    <x v="1"/>
    <s v="Armidale"/>
    <s v="New South Wales"/>
    <x v="1"/>
    <n v="2350"/>
    <s v="Australia"/>
    <s v="Waru Saunders"/>
    <x v="7"/>
    <s v="Selam Tesfaye"/>
    <n v="477"/>
  </r>
  <r>
    <d v="2024-08-13T00:00:00"/>
    <n v="2025"/>
    <s v="2024-2025"/>
    <x v="0"/>
    <s v="Rockhampton"/>
    <s v="Queensland"/>
    <x v="3"/>
    <n v="4700"/>
    <s v="Australia"/>
    <s v="Harrison Quinn"/>
    <x v="9"/>
    <s v="Emmanuel Tutu"/>
    <n v="290"/>
  </r>
  <r>
    <d v="2024-04-12T00:00:00"/>
    <n v="2024"/>
    <s v="2023-2024"/>
    <x v="0"/>
    <s v="Stafford"/>
    <s v="Queensland"/>
    <x v="3"/>
    <n v="4053"/>
    <s v="Australia"/>
    <s v="Giannis Katsaros"/>
    <x v="9"/>
    <s v="Emmanuel Tutu"/>
    <n v="621"/>
  </r>
  <r>
    <d v="2024-02-13T00:00:00"/>
    <n v="2024"/>
    <s v="2023-2024"/>
    <x v="0"/>
    <s v="Bussleton"/>
    <s v="Western Australia"/>
    <x v="0"/>
    <n v="6280"/>
    <s v="Australia"/>
    <s v="Phoebe Murphy"/>
    <x v="7"/>
    <s v="Selam Tesfaye"/>
    <n v="711"/>
  </r>
  <r>
    <d v="2025-08-07T00:00:00"/>
    <n v="2026"/>
    <s v="2025-2026"/>
    <x v="0"/>
    <s v="Broome"/>
    <s v="Western Australia"/>
    <x v="0"/>
    <n v="6725"/>
    <s v="Australia"/>
    <s v="Isabella Ricci"/>
    <x v="4"/>
    <s v="Amara Okafor"/>
    <n v="398"/>
  </r>
  <r>
    <d v="2025-02-25T00:00:00"/>
    <n v="2025"/>
    <s v="2024-2025"/>
    <x v="1"/>
    <s v="Altona"/>
    <s v="Victoria"/>
    <x v="4"/>
    <n v="3018"/>
    <s v="Australia"/>
    <s v="Alistair Taylor"/>
    <x v="4"/>
    <s v="Amara Okafor"/>
    <n v="782"/>
  </r>
  <r>
    <d v="2025-02-19T00:00:00"/>
    <n v="2025"/>
    <s v="2024-2025"/>
    <x v="0"/>
    <s v="Dubbo"/>
    <s v="New South Wales"/>
    <x v="1"/>
    <n v="2830"/>
    <s v="Australia"/>
    <s v="Jedda Kramer"/>
    <x v="7"/>
    <s v="Selam Tesfaye"/>
    <n v="191"/>
  </r>
  <r>
    <d v="2024-05-07T00:00:00"/>
    <n v="2024"/>
    <s v="2023-2024"/>
    <x v="1"/>
    <s v="Alexandria"/>
    <s v="New South Wales"/>
    <x v="1"/>
    <n v="2015"/>
    <s v="Australia"/>
    <s v="Moana Tui"/>
    <x v="8"/>
    <s v="Anastasia Vlahos"/>
    <n v="96"/>
  </r>
  <r>
    <d v="2024-11-29T00:00:00"/>
    <n v="2025"/>
    <s v="2024-2025"/>
    <x v="1"/>
    <s v="Albany"/>
    <s v="Western Australia"/>
    <x v="0"/>
    <n v="6330"/>
    <s v="Australia"/>
    <s v="Phoebe Murphy"/>
    <x v="9"/>
    <s v="Emmanuel Tutu"/>
    <n v="387"/>
  </r>
  <r>
    <d v="2024-05-09T00:00:00"/>
    <n v="2024"/>
    <s v="2023-2024"/>
    <x v="0"/>
    <s v="Inglewood"/>
    <s v="Western Australia"/>
    <x v="0"/>
    <n v="6052"/>
    <s v="Australia"/>
    <s v="Dragan Novak"/>
    <x v="4"/>
    <s v="Amara Okafor"/>
    <n v="480"/>
  </r>
  <r>
    <d v="2025-09-08T00:00:00"/>
    <n v="2026"/>
    <s v="2025-2026"/>
    <x v="0"/>
    <s v="Stafford"/>
    <s v="Queensland"/>
    <x v="3"/>
    <n v="4053"/>
    <s v="Australia"/>
    <s v="Giannis Katsaros"/>
    <x v="0"/>
    <s v="Caterina Russo"/>
    <n v="451"/>
  </r>
  <r>
    <d v="2025-04-27T00:00:00"/>
    <n v="2025"/>
    <s v="2024-2025"/>
    <x v="1"/>
    <s v="Altona"/>
    <s v="Victoria"/>
    <x v="4"/>
    <n v="3018"/>
    <s v="Australia"/>
    <s v="Alistair Taylor"/>
    <x v="7"/>
    <s v="Selam Tesfaye"/>
    <n v="462"/>
  </r>
  <r>
    <d v="2024-05-15T00:00:00"/>
    <n v="2024"/>
    <s v="2023-2024"/>
    <x v="0"/>
    <s v="Indooroopilly"/>
    <s v="Queensland"/>
    <x v="3"/>
    <n v="4068"/>
    <s v="Australia"/>
    <s v="Giannis Katsaros"/>
    <x v="4"/>
    <s v="Amara Okafor"/>
    <n v="623"/>
  </r>
  <r>
    <d v="2025-10-26T00:00:00"/>
    <n v="2026"/>
    <s v="2025-2026"/>
    <x v="0"/>
    <s v="Campbelltown"/>
    <s v="New South Wales"/>
    <x v="1"/>
    <n v="2560"/>
    <s v="Australia"/>
    <s v="Anika Villanueva"/>
    <x v="4"/>
    <s v="Amara Okafor"/>
    <n v="314"/>
  </r>
  <r>
    <d v="2025-04-18T00:00:00"/>
    <n v="2025"/>
    <s v="2024-2025"/>
    <x v="1"/>
    <s v="Alexandria"/>
    <s v="New South Wales"/>
    <x v="1"/>
    <n v="2015"/>
    <s v="Australia"/>
    <s v="Moana Tui"/>
    <x v="4"/>
    <s v="Amara Okafor"/>
    <n v="794"/>
  </r>
  <r>
    <d v="2025-06-26T00:00:00"/>
    <n v="2025"/>
    <s v="2024-2025"/>
    <x v="0"/>
    <s v="Belconnen"/>
    <s v="Australian Capital Territory"/>
    <x v="2"/>
    <n v="2617"/>
    <s v="Australia"/>
    <s v="Anika Villanueva"/>
    <x v="1"/>
    <s v="Iluka Langton"/>
    <n v="728"/>
  </r>
  <r>
    <d v="2024-02-08T00:00:00"/>
    <n v="2024"/>
    <s v="2023-2024"/>
    <x v="0"/>
    <s v="Nowra"/>
    <s v="New South Wales"/>
    <x v="1"/>
    <n v="2541"/>
    <s v="Australia"/>
    <s v="Anika Villanueva"/>
    <x v="8"/>
    <s v="Anastasia Vlahos"/>
    <n v="685"/>
  </r>
  <r>
    <d v="2024-03-27T00:00:00"/>
    <n v="2024"/>
    <s v="2023-2024"/>
    <x v="0"/>
    <s v="Collingwood"/>
    <s v="Victoria"/>
    <x v="4"/>
    <n v="3066"/>
    <s v="Australia"/>
    <s v="Alistair Taylor"/>
    <x v="9"/>
    <s v="Emmanuel Tutu"/>
    <n v="52"/>
  </r>
  <r>
    <d v="2025-04-23T00:00:00"/>
    <n v="2025"/>
    <s v="2024-2025"/>
    <x v="0"/>
    <s v="Underwood"/>
    <s v="Queensland"/>
    <x v="3"/>
    <n v="4119"/>
    <s v="Australia"/>
    <s v="Giannis Katsaros"/>
    <x v="0"/>
    <s v="Caterina Russo"/>
    <n v="43"/>
  </r>
  <r>
    <d v="2025-11-29T00:00:00"/>
    <n v="2026"/>
    <s v="2025-2026"/>
    <x v="0"/>
    <s v="Chatswood"/>
    <s v="New South Wales"/>
    <x v="1"/>
    <n v="2067"/>
    <s v="Australia"/>
    <s v="Moana Tui"/>
    <x v="7"/>
    <s v="Selam Tesfaye"/>
    <n v="196"/>
  </r>
  <r>
    <d v="2024-11-20T00:00:00"/>
    <n v="2025"/>
    <s v="2024-2025"/>
    <x v="0"/>
    <s v="Orange"/>
    <s v="New South Wales"/>
    <x v="1"/>
    <n v="2800"/>
    <s v="Australia"/>
    <s v="Jedda Kramer"/>
    <x v="4"/>
    <s v="Amara Okafor"/>
    <n v="271"/>
  </r>
  <r>
    <d v="2025-01-09T00:00:00"/>
    <n v="2025"/>
    <s v="2024-2025"/>
    <x v="0"/>
    <s v="Bathurst"/>
    <s v="New South Wales"/>
    <x v="1"/>
    <n v="2795"/>
    <s v="Australia"/>
    <s v="Jedda Kramer"/>
    <x v="0"/>
    <s v="Caterina Russo"/>
    <n v="462"/>
  </r>
  <r>
    <d v="2025-01-03T00:00:00"/>
    <n v="2025"/>
    <s v="2024-2025"/>
    <x v="0"/>
    <s v="Castle Hill"/>
    <s v="New South Wales"/>
    <x v="1"/>
    <n v="2154"/>
    <s v="Australia"/>
    <s v="Clementine Walsh"/>
    <x v="4"/>
    <s v="Amara Okafor"/>
    <n v="280"/>
  </r>
  <r>
    <d v="2024-04-26T00:00:00"/>
    <n v="2024"/>
    <s v="2023-2024"/>
    <x v="0"/>
    <s v="Dubbo"/>
    <s v="New South Wales"/>
    <x v="1"/>
    <n v="2830"/>
    <s v="Australia"/>
    <s v="Jedda Kramer"/>
    <x v="4"/>
    <s v="Amara Okafor"/>
    <n v="654"/>
  </r>
  <r>
    <d v="2025-07-26T00:00:00"/>
    <n v="2026"/>
    <s v="2025-2026"/>
    <x v="1"/>
    <s v="Albany"/>
    <s v="Western Australia"/>
    <x v="0"/>
    <n v="6330"/>
    <s v="Australia"/>
    <s v="Phoebe Murphy"/>
    <x v="5"/>
    <s v="Marco Lombardi"/>
    <n v="273"/>
  </r>
  <r>
    <d v="2024-03-27T00:00:00"/>
    <n v="2024"/>
    <s v="2023-2024"/>
    <x v="0"/>
    <s v="Randwick"/>
    <s v="New South Wales"/>
    <x v="1"/>
    <n v="2031"/>
    <s v="Australia"/>
    <s v="Moana Tui"/>
    <x v="0"/>
    <s v="Caterina Russo"/>
    <n v="702"/>
  </r>
  <r>
    <d v="2025-11-06T00:00:00"/>
    <n v="2026"/>
    <s v="2025-2026"/>
    <x v="0"/>
    <s v="Berri"/>
    <s v="South Australia"/>
    <x v="6"/>
    <n v="5343"/>
    <s v="Australia"/>
    <s v="Marcus Zheng"/>
    <x v="4"/>
    <s v="Amara Okafor"/>
    <n v="480"/>
  </r>
  <r>
    <d v="2024-06-04T00:00:00"/>
    <n v="2024"/>
    <s v="2023-2024"/>
    <x v="0"/>
    <s v="Mascot"/>
    <s v="New South Wales"/>
    <x v="1"/>
    <n v="2020"/>
    <s v="Australia"/>
    <s v="Moana Tui"/>
    <x v="9"/>
    <s v="Emmanuel Tutu"/>
    <n v="542"/>
  </r>
  <r>
    <d v="2025-11-22T00:00:00"/>
    <n v="2026"/>
    <s v="2025-2026"/>
    <x v="0"/>
    <s v="Narrabeen"/>
    <s v="New South Wales"/>
    <x v="1"/>
    <n v="2101"/>
    <s v="Australia"/>
    <s v="Clementine Walsh"/>
    <x v="7"/>
    <s v="Selam Tesfaye"/>
    <n v="525"/>
  </r>
  <r>
    <d v="2025-03-14T00:00:00"/>
    <n v="2025"/>
    <s v="2024-2025"/>
    <x v="0"/>
    <s v="Caloundra"/>
    <s v="Queensland"/>
    <x v="3"/>
    <n v="4551"/>
    <s v="Australia"/>
    <s v="Viliame Mata"/>
    <x v="7"/>
    <s v="Selam Tesfaye"/>
    <n v="751"/>
  </r>
  <r>
    <d v="2025-07-16T00:00:00"/>
    <n v="2026"/>
    <s v="2025-2026"/>
    <x v="0"/>
    <s v="Darwin"/>
    <s v="Northern Territory"/>
    <x v="7"/>
    <n v="800"/>
    <s v="Australia"/>
    <s v="Deepa Thapa"/>
    <x v="4"/>
    <s v="Amara Okafor"/>
    <n v="768"/>
  </r>
  <r>
    <d v="2024-05-08T00:00:00"/>
    <n v="2024"/>
    <s v="2023-2024"/>
    <x v="0"/>
    <s v="Chatswood"/>
    <s v="New South Wales"/>
    <x v="1"/>
    <n v="2067"/>
    <s v="Australia"/>
    <s v="Moana Tui"/>
    <x v="9"/>
    <s v="Emmanuel Tutu"/>
    <n v="322"/>
  </r>
  <r>
    <d v="2025-08-04T00:00:00"/>
    <n v="2026"/>
    <s v="2025-2026"/>
    <x v="1"/>
    <s v="Armidale"/>
    <s v="New South Wales"/>
    <x v="1"/>
    <n v="2350"/>
    <s v="Australia"/>
    <s v="Waru Saunders"/>
    <x v="5"/>
    <s v="Marco Lombardi"/>
    <n v="645"/>
  </r>
  <r>
    <d v="2024-09-18T00:00:00"/>
    <n v="2025"/>
    <s v="2024-2025"/>
    <x v="0"/>
    <s v="Randwick"/>
    <s v="New South Wales"/>
    <x v="1"/>
    <n v="2031"/>
    <s v="Australia"/>
    <s v="Moana Tui"/>
    <x v="7"/>
    <s v="Selam Tesfaye"/>
    <n v="500"/>
  </r>
  <r>
    <d v="2024-09-01T00:00:00"/>
    <n v="2025"/>
    <s v="2024-2025"/>
    <x v="0"/>
    <s v="North Lakes"/>
    <s v="Queensland"/>
    <x v="3"/>
    <n v="4509"/>
    <s v="Australia"/>
    <s v="Kavindi Perera"/>
    <x v="7"/>
    <s v="Selam Tesfaye"/>
    <n v="423"/>
  </r>
  <r>
    <d v="2025-12-10T00:00:00"/>
    <n v="2026"/>
    <s v="2025-2026"/>
    <x v="0"/>
    <s v="Bussleton"/>
    <s v="Western Australia"/>
    <x v="0"/>
    <n v="6280"/>
    <s v="Australia"/>
    <s v="Phoebe Murphy"/>
    <x v="1"/>
    <s v="Iluka Langton"/>
    <n v="208"/>
  </r>
  <r>
    <d v="2025-08-28T00:00:00"/>
    <n v="2026"/>
    <s v="2025-2026"/>
    <x v="0"/>
    <s v="Bendigo"/>
    <s v="Victoria"/>
    <x v="4"/>
    <n v="3550"/>
    <s v="Australia"/>
    <s v="Lucas Le"/>
    <x v="9"/>
    <s v="Emmanuel Tutu"/>
    <n v="50"/>
  </r>
  <r>
    <d v="2024-02-03T00:00:00"/>
    <n v="2024"/>
    <s v="2023-2024"/>
    <x v="0"/>
    <s v="Castle Hill"/>
    <s v="New South Wales"/>
    <x v="1"/>
    <n v="2154"/>
    <s v="Australia"/>
    <s v="Clementine Walsh"/>
    <x v="5"/>
    <s v="Marco Lombardi"/>
    <n v="709"/>
  </r>
  <r>
    <d v="2025-05-07T00:00:00"/>
    <n v="2025"/>
    <s v="2024-2025"/>
    <x v="0"/>
    <s v="Ballarat"/>
    <s v="Victoria"/>
    <x v="4"/>
    <n v="3353"/>
    <s v="Australia"/>
    <s v="Lucas Le"/>
    <x v="9"/>
    <s v="Emmanuel Tutu"/>
    <n v="115"/>
  </r>
  <r>
    <d v="2024-07-09T00:00:00"/>
    <n v="2025"/>
    <s v="2024-2025"/>
    <x v="0"/>
    <s v="Lismore"/>
    <s v="New South Wales"/>
    <x v="1"/>
    <n v="2480"/>
    <s v="Australia"/>
    <s v="Waru Saunders"/>
    <x v="4"/>
    <s v="Amara Okafor"/>
    <n v="622"/>
  </r>
  <r>
    <d v="2024-03-07T00:00:00"/>
    <n v="2024"/>
    <s v="2023-2024"/>
    <x v="1"/>
    <s v="Altona"/>
    <s v="Victoria"/>
    <x v="4"/>
    <n v="3018"/>
    <s v="Australia"/>
    <s v="Alistair Taylor"/>
    <x v="0"/>
    <s v="Caterina Russo"/>
    <n v="608"/>
  </r>
  <r>
    <d v="2025-09-02T00:00:00"/>
    <n v="2026"/>
    <s v="2025-2026"/>
    <x v="0"/>
    <s v="Rosny Park"/>
    <s v="Tasmania"/>
    <x v="5"/>
    <n v="7018"/>
    <s v="Australia"/>
    <s v="Veer Malhotra"/>
    <x v="4"/>
    <s v="Amara Okafor"/>
    <n v="479"/>
  </r>
  <r>
    <d v="2024-09-12T00:00:00"/>
    <n v="2025"/>
    <s v="2024-2025"/>
    <x v="1"/>
    <s v="Altona"/>
    <s v="Victoria"/>
    <x v="4"/>
    <n v="3018"/>
    <s v="Australia"/>
    <s v="Alistair Taylor"/>
    <x v="7"/>
    <s v="Selam Tesfaye"/>
    <n v="609"/>
  </r>
  <r>
    <d v="2025-07-09T00:00:00"/>
    <n v="2026"/>
    <s v="2025-2026"/>
    <x v="0"/>
    <s v="Croydon"/>
    <s v="Victoria"/>
    <x v="4"/>
    <n v="3136"/>
    <s v="Australia"/>
    <s v="Fatima Saleh"/>
    <x v="9"/>
    <s v="Emmanuel Tutu"/>
    <n v="281"/>
  </r>
  <r>
    <d v="2025-09-15T00:00:00"/>
    <n v="2026"/>
    <s v="2025-2026"/>
    <x v="0"/>
    <s v="Geraldton"/>
    <s v="Western Australia"/>
    <x v="0"/>
    <n v="6530"/>
    <s v="Australia"/>
    <s v="Isabella Ricci"/>
    <x v="7"/>
    <s v="Selam Tesfaye"/>
    <n v="706"/>
  </r>
  <r>
    <d v="2025-12-24T00:00:00"/>
    <n v="2026"/>
    <s v="2025-2026"/>
    <x v="0"/>
    <s v="Nowra"/>
    <s v="New South Wales"/>
    <x v="1"/>
    <n v="2541"/>
    <s v="Australia"/>
    <s v="Anika Villanueva"/>
    <x v="7"/>
    <s v="Selam Tesfaye"/>
    <n v="203"/>
  </r>
  <r>
    <d v="2024-03-06T00:00:00"/>
    <n v="2024"/>
    <s v="2023-2024"/>
    <x v="0"/>
    <s v="Southport"/>
    <s v="Queensland"/>
    <x v="3"/>
    <n v="4215"/>
    <s v="Australia"/>
    <s v="Kavindi Perera"/>
    <x v="9"/>
    <s v="Emmanuel Tutu"/>
    <n v="317"/>
  </r>
  <r>
    <d v="2024-06-05T00:00:00"/>
    <n v="2024"/>
    <s v="2023-2024"/>
    <x v="1"/>
    <s v="Alexandria"/>
    <s v="New South Wales"/>
    <x v="1"/>
    <n v="2015"/>
    <s v="Australia"/>
    <s v="Moana Tui"/>
    <x v="7"/>
    <s v="Selam Tesfaye"/>
    <n v="655"/>
  </r>
  <r>
    <d v="2024-06-04T00:00:00"/>
    <n v="2024"/>
    <s v="2023-2024"/>
    <x v="0"/>
    <s v="Bathurst"/>
    <s v="New South Wales"/>
    <x v="1"/>
    <n v="2795"/>
    <s v="Australia"/>
    <s v="Jedda Kramer"/>
    <x v="9"/>
    <s v="Emmanuel Tutu"/>
    <n v="494"/>
  </r>
  <r>
    <d v="2024-09-15T00:00:00"/>
    <n v="2025"/>
    <s v="2024-2025"/>
    <x v="0"/>
    <s v="Stafford"/>
    <s v="Queensland"/>
    <x v="3"/>
    <n v="4053"/>
    <s v="Australia"/>
    <s v="Giannis Katsaros"/>
    <x v="7"/>
    <s v="Selam Tesfaye"/>
    <n v="24"/>
  </r>
  <r>
    <d v="2025-07-10T00:00:00"/>
    <n v="2026"/>
    <s v="2025-2026"/>
    <x v="0"/>
    <s v="Narrabeen"/>
    <s v="New South Wales"/>
    <x v="1"/>
    <n v="2101"/>
    <s v="Australia"/>
    <s v="Clementine Walsh"/>
    <x v="5"/>
    <s v="Marco Lombardi"/>
    <n v="212"/>
  </r>
  <r>
    <d v="2025-02-23T00:00:00"/>
    <n v="2025"/>
    <s v="2024-2025"/>
    <x v="0"/>
    <s v="Bussleton"/>
    <s v="Western Australia"/>
    <x v="0"/>
    <n v="6280"/>
    <s v="Australia"/>
    <s v="Phoebe Murphy"/>
    <x v="4"/>
    <s v="Amara Okafor"/>
    <n v="775"/>
  </r>
  <r>
    <d v="2025-10-20T00:00:00"/>
    <n v="2026"/>
    <s v="2025-2026"/>
    <x v="0"/>
    <s v="Bathurst"/>
    <s v="New South Wales"/>
    <x v="1"/>
    <n v="2795"/>
    <s v="Australia"/>
    <s v="Jedda Kramer"/>
    <x v="7"/>
    <s v="Selam Tesfaye"/>
    <n v="395"/>
  </r>
  <r>
    <d v="2025-06-08T00:00:00"/>
    <n v="2025"/>
    <s v="2024-2025"/>
    <x v="0"/>
    <s v="Epsom"/>
    <s v="Victoria"/>
    <x v="4"/>
    <n v="3551"/>
    <s v="Australia"/>
    <s v="Lucas Le"/>
    <x v="7"/>
    <s v="Selam Tesfaye"/>
    <n v="724"/>
  </r>
  <r>
    <d v="2025-03-12T00:00:00"/>
    <n v="2025"/>
    <s v="2024-2025"/>
    <x v="0"/>
    <s v="Glenorchy"/>
    <s v="Tasmania"/>
    <x v="5"/>
    <n v="7010"/>
    <s v="Australia"/>
    <s v="Veer Malhotra"/>
    <x v="4"/>
    <s v="Amara Okafor"/>
    <n v="767"/>
  </r>
  <r>
    <d v="2025-11-09T00:00:00"/>
    <n v="2026"/>
    <s v="2025-2026"/>
    <x v="0"/>
    <s v="Burleigh Waters"/>
    <s v="Queensland"/>
    <x v="3"/>
    <n v="4220"/>
    <s v="Australia"/>
    <s v="Kavindi Perera"/>
    <x v="4"/>
    <s v="Amara Okafor"/>
    <n v="270"/>
  </r>
  <r>
    <d v="2025-04-12T00:00:00"/>
    <n v="2025"/>
    <s v="2024-2025"/>
    <x v="0"/>
    <s v="Bendigo"/>
    <s v="Victoria"/>
    <x v="4"/>
    <n v="3550"/>
    <s v="Australia"/>
    <s v="Lucas Le"/>
    <x v="7"/>
    <s v="Selam Tesfaye"/>
    <n v="310"/>
  </r>
  <r>
    <d v="2024-07-24T00:00:00"/>
    <n v="2025"/>
    <s v="2024-2025"/>
    <x v="0"/>
    <s v="Frankston"/>
    <s v="Victoria"/>
    <x v="4"/>
    <n v="3199"/>
    <s v="Australia"/>
    <s v="Fatima Saleh"/>
    <x v="4"/>
    <s v="Amara Okafor"/>
    <n v="228"/>
  </r>
  <r>
    <d v="2024-09-12T00:00:00"/>
    <n v="2025"/>
    <s v="2024-2025"/>
    <x v="0"/>
    <s v="Sunbury"/>
    <s v="Victoria"/>
    <x v="4"/>
    <n v="3429"/>
    <s v="Australia"/>
    <s v="Lucas Le"/>
    <x v="4"/>
    <s v="Amara Okafor"/>
    <n v="54"/>
  </r>
  <r>
    <d v="2024-03-19T00:00:00"/>
    <n v="2024"/>
    <s v="2023-2024"/>
    <x v="0"/>
    <s v="Lismore"/>
    <s v="New South Wales"/>
    <x v="1"/>
    <n v="2480"/>
    <s v="Australia"/>
    <s v="Waru Saunders"/>
    <x v="9"/>
    <s v="Emmanuel Tutu"/>
    <n v="608"/>
  </r>
  <r>
    <d v="2025-01-15T00:00:00"/>
    <n v="2025"/>
    <s v="2024-2025"/>
    <x v="1"/>
    <s v="Rydalmere"/>
    <s v="New South Wales"/>
    <x v="1"/>
    <n v="2116"/>
    <s v="Australia"/>
    <s v="Clementine Walsh"/>
    <x v="9"/>
    <s v="Emmanuel Tutu"/>
    <n v="363"/>
  </r>
  <r>
    <d v="2025-03-29T00:00:00"/>
    <n v="2025"/>
    <s v="2024-2025"/>
    <x v="0"/>
    <s v="Lismore"/>
    <s v="New South Wales"/>
    <x v="1"/>
    <n v="2480"/>
    <s v="Australia"/>
    <s v="Waru Saunders"/>
    <x v="1"/>
    <s v="Iluka Langton"/>
    <n v="82"/>
  </r>
  <r>
    <d v="2024-10-11T00:00:00"/>
    <n v="2025"/>
    <s v="2024-2025"/>
    <x v="0"/>
    <s v="Epsom"/>
    <s v="Victoria"/>
    <x v="4"/>
    <n v="3551"/>
    <s v="Australia"/>
    <s v="Lucas Le"/>
    <x v="1"/>
    <s v="Iluka Langton"/>
    <n v="597"/>
  </r>
  <r>
    <d v="2025-10-17T00:00:00"/>
    <n v="2026"/>
    <s v="2025-2026"/>
    <x v="0"/>
    <s v="Geraldton"/>
    <s v="Western Australia"/>
    <x v="0"/>
    <n v="6530"/>
    <s v="Australia"/>
    <s v="Isabella Ricci"/>
    <x v="4"/>
    <s v="Amara Okafor"/>
    <n v="739"/>
  </r>
  <r>
    <d v="2025-03-22T00:00:00"/>
    <n v="2025"/>
    <s v="2024-2025"/>
    <x v="0"/>
    <s v="Chatswood"/>
    <s v="New South Wales"/>
    <x v="1"/>
    <n v="2067"/>
    <s v="Australia"/>
    <s v="Moana Tui"/>
    <x v="5"/>
    <s v="Marco Lombardi"/>
    <n v="152"/>
  </r>
  <r>
    <d v="2025-08-19T00:00:00"/>
    <n v="2026"/>
    <s v="2025-2026"/>
    <x v="0"/>
    <s v="Seaford"/>
    <s v="South Australia"/>
    <x v="6"/>
    <n v="5169"/>
    <s v="Australia"/>
    <s v="Mustafa Ali"/>
    <x v="4"/>
    <s v="Amara Okafor"/>
    <n v="229"/>
  </r>
  <r>
    <d v="2024-06-09T00:00:00"/>
    <n v="2024"/>
    <s v="2023-2024"/>
    <x v="0"/>
    <s v="Orange"/>
    <s v="New South Wales"/>
    <x v="1"/>
    <n v="2800"/>
    <s v="Australia"/>
    <s v="Jedda Kramer"/>
    <x v="9"/>
    <s v="Emmanuel Tutu"/>
    <n v="517"/>
  </r>
  <r>
    <d v="2024-03-18T00:00:00"/>
    <n v="2024"/>
    <s v="2023-2024"/>
    <x v="0"/>
    <s v="Epping"/>
    <s v="Victoria"/>
    <x v="4"/>
    <n v="3076"/>
    <s v="Australia"/>
    <s v="Alistair Taylor"/>
    <x v="4"/>
    <s v="Amara Okafor"/>
    <n v="342"/>
  </r>
  <r>
    <d v="2024-11-03T00:00:00"/>
    <n v="2025"/>
    <s v="2024-2025"/>
    <x v="0"/>
    <s v="Maroochydore"/>
    <s v="Queensland"/>
    <x v="3"/>
    <n v="4558"/>
    <s v="Australia"/>
    <s v="Viliame Mata"/>
    <x v="7"/>
    <s v="Selam Tesfaye"/>
    <n v="469"/>
  </r>
  <r>
    <d v="2025-06-22T00:00:00"/>
    <n v="2025"/>
    <s v="2024-2025"/>
    <x v="0"/>
    <s v="Underwood"/>
    <s v="Queensland"/>
    <x v="3"/>
    <n v="4119"/>
    <s v="Australia"/>
    <s v="Giannis Katsaros"/>
    <x v="4"/>
    <s v="Amara Okafor"/>
    <n v="56"/>
  </r>
  <r>
    <d v="2025-12-11T00:00:00"/>
    <n v="2026"/>
    <s v="2025-2026"/>
    <x v="0"/>
    <s v="Stafford"/>
    <s v="Queensland"/>
    <x v="3"/>
    <n v="4053"/>
    <s v="Australia"/>
    <s v="Giannis Katsaros"/>
    <x v="1"/>
    <s v="Iluka Langton"/>
    <n v="785"/>
  </r>
  <r>
    <d v="2025-03-03T00:00:00"/>
    <n v="2025"/>
    <s v="2024-2025"/>
    <x v="0"/>
    <s v="Stafford"/>
    <s v="Queensland"/>
    <x v="3"/>
    <n v="4053"/>
    <s v="Australia"/>
    <s v="Giannis Katsaros"/>
    <x v="9"/>
    <s v="Emmanuel Tutu"/>
    <n v="97"/>
  </r>
  <r>
    <d v="2025-03-16T00:00:00"/>
    <n v="2025"/>
    <s v="2024-2025"/>
    <x v="0"/>
    <s v="Narrabeen"/>
    <s v="New South Wales"/>
    <x v="1"/>
    <n v="2101"/>
    <s v="Australia"/>
    <s v="Clementine Walsh"/>
    <x v="3"/>
    <s v="Ibrahim Khalil"/>
    <n v="488"/>
  </r>
  <r>
    <d v="2025-11-12T00:00:00"/>
    <n v="2026"/>
    <s v="2025-2026"/>
    <x v="0"/>
    <s v="Bathurst"/>
    <s v="New South Wales"/>
    <x v="1"/>
    <n v="2795"/>
    <s v="Australia"/>
    <s v="Jedda Kramer"/>
    <x v="4"/>
    <s v="Amara Okafor"/>
    <n v="85"/>
  </r>
  <r>
    <d v="2024-08-28T00:00:00"/>
    <n v="2025"/>
    <s v="2024-2025"/>
    <x v="0"/>
    <s v="Southport"/>
    <s v="Queensland"/>
    <x v="3"/>
    <n v="4215"/>
    <s v="Australia"/>
    <s v="Kavindi Perera"/>
    <x v="1"/>
    <s v="Iluka Langton"/>
    <n v="771"/>
  </r>
  <r>
    <d v="2025-01-14T00:00:00"/>
    <n v="2025"/>
    <s v="2024-2025"/>
    <x v="1"/>
    <s v="Armidale"/>
    <s v="New South Wales"/>
    <x v="1"/>
    <n v="2350"/>
    <s v="Australia"/>
    <s v="Waru Saunders"/>
    <x v="4"/>
    <s v="Amara Okafor"/>
    <n v="50"/>
  </r>
  <r>
    <d v="2025-08-06T00:00:00"/>
    <n v="2026"/>
    <s v="2025-2026"/>
    <x v="1"/>
    <s v="Armidale"/>
    <s v="New South Wales"/>
    <x v="1"/>
    <n v="2350"/>
    <s v="Australia"/>
    <s v="Waru Saunders"/>
    <x v="7"/>
    <s v="Selam Tesfaye"/>
    <n v="786"/>
  </r>
  <r>
    <d v="2024-09-02T00:00:00"/>
    <n v="2025"/>
    <s v="2024-2025"/>
    <x v="0"/>
    <s v="Ulladulla"/>
    <s v="New South Wales"/>
    <x v="1"/>
    <n v="2539"/>
    <s v="Australia"/>
    <s v="Anika Villanueva"/>
    <x v="4"/>
    <s v="Amara Okafor"/>
    <n v="45"/>
  </r>
  <r>
    <d v="2025-05-21T00:00:00"/>
    <n v="2025"/>
    <s v="2024-2025"/>
    <x v="0"/>
    <s v="Lismore"/>
    <s v="New South Wales"/>
    <x v="1"/>
    <n v="2480"/>
    <s v="Australia"/>
    <s v="Waru Saunders"/>
    <x v="7"/>
    <s v="Selam Tesfaye"/>
    <n v="292"/>
  </r>
  <r>
    <d v="2024-07-01T00:00:00"/>
    <n v="2025"/>
    <s v="2024-2025"/>
    <x v="0"/>
    <s v="Caloundra"/>
    <s v="Queensland"/>
    <x v="3"/>
    <n v="4551"/>
    <s v="Australia"/>
    <s v="Viliame Mata"/>
    <x v="4"/>
    <s v="Amara Okafor"/>
    <n v="731"/>
  </r>
  <r>
    <d v="2024-02-16T00:00:00"/>
    <n v="2024"/>
    <s v="2023-2024"/>
    <x v="0"/>
    <s v="Chadstone"/>
    <s v="Victoria"/>
    <x v="4"/>
    <n v="3148"/>
    <s v="Australia"/>
    <s v="Fatima Saleh"/>
    <x v="9"/>
    <s v="Emmanuel Tutu"/>
    <n v="742"/>
  </r>
  <r>
    <d v="2025-02-23T00:00:00"/>
    <n v="2025"/>
    <s v="2024-2025"/>
    <x v="0"/>
    <s v="Indooroopilly"/>
    <s v="Queensland"/>
    <x v="3"/>
    <n v="4068"/>
    <s v="Australia"/>
    <s v="Giannis Katsaros"/>
    <x v="7"/>
    <s v="Selam Tesfaye"/>
    <n v="414"/>
  </r>
  <r>
    <d v="2024-07-17T00:00:00"/>
    <n v="2025"/>
    <s v="2024-2025"/>
    <x v="0"/>
    <s v="Castle Hill"/>
    <s v="New South Wales"/>
    <x v="1"/>
    <n v="2154"/>
    <s v="Australia"/>
    <s v="Clementine Walsh"/>
    <x v="7"/>
    <s v="Selam Tesfaye"/>
    <n v="753"/>
  </r>
  <r>
    <d v="2025-01-16T00:00:00"/>
    <n v="2025"/>
    <s v="2024-2025"/>
    <x v="0"/>
    <s v="Maroochydore"/>
    <s v="Queensland"/>
    <x v="3"/>
    <n v="4558"/>
    <s v="Australia"/>
    <s v="Viliame Mata"/>
    <x v="9"/>
    <s v="Emmanuel Tutu"/>
    <n v="601"/>
  </r>
  <r>
    <d v="2025-01-12T00:00:00"/>
    <n v="2025"/>
    <s v="2024-2025"/>
    <x v="0"/>
    <s v="Orange"/>
    <s v="New South Wales"/>
    <x v="1"/>
    <n v="2800"/>
    <s v="Australia"/>
    <s v="Jedda Kramer"/>
    <x v="9"/>
    <s v="Emmanuel Tutu"/>
    <n v="526"/>
  </r>
  <r>
    <d v="2024-06-14T00:00:00"/>
    <n v="2024"/>
    <s v="2023-2024"/>
    <x v="0"/>
    <s v="Campbelltown"/>
    <s v="New South Wales"/>
    <x v="1"/>
    <n v="2560"/>
    <s v="Australia"/>
    <s v="Anika Villanueva"/>
    <x v="5"/>
    <s v="Marco Lombardi"/>
    <n v="190"/>
  </r>
  <r>
    <d v="2025-12-16T00:00:00"/>
    <n v="2026"/>
    <s v="2025-2026"/>
    <x v="0"/>
    <s v="Maddington"/>
    <s v="Western Australia"/>
    <x v="0"/>
    <n v="6109"/>
    <s v="Australia"/>
    <s v="Phoebe Murphy"/>
    <x v="4"/>
    <s v="Amara Okafor"/>
    <n v="172"/>
  </r>
  <r>
    <d v="2025-04-20T00:00:00"/>
    <n v="2025"/>
    <s v="2024-2025"/>
    <x v="0"/>
    <s v="Noarlunga"/>
    <s v="South Australia"/>
    <x v="6"/>
    <n v="5168"/>
    <s v="Australia"/>
    <s v="Mustafa Ali"/>
    <x v="4"/>
    <s v="Amara Okafor"/>
    <n v="367"/>
  </r>
  <r>
    <d v="2025-08-06T00:00:00"/>
    <n v="2026"/>
    <s v="2025-2026"/>
    <x v="1"/>
    <s v="Collingwood"/>
    <s v="Victoria"/>
    <x v="4"/>
    <n v="3066"/>
    <s v="Australia"/>
    <s v="Alistair Taylor"/>
    <x v="4"/>
    <s v="Amara Okafor"/>
    <n v="744"/>
  </r>
  <r>
    <d v="2024-08-17T00:00:00"/>
    <n v="2025"/>
    <s v="2024-2025"/>
    <x v="1"/>
    <s v="Rydalmere"/>
    <s v="New South Wales"/>
    <x v="1"/>
    <n v="2116"/>
    <s v="Australia"/>
    <s v="Clementine Walsh"/>
    <x v="9"/>
    <s v="Emmanuel Tutu"/>
    <n v="61"/>
  </r>
  <r>
    <d v="2024-12-12T00:00:00"/>
    <n v="2025"/>
    <s v="2024-2025"/>
    <x v="0"/>
    <s v="Caloundra"/>
    <s v="Queensland"/>
    <x v="3"/>
    <n v="4551"/>
    <s v="Australia"/>
    <s v="Viliame Mata"/>
    <x v="9"/>
    <s v="Emmanuel Tutu"/>
    <n v="503"/>
  </r>
  <r>
    <d v="2024-12-30T00:00:00"/>
    <n v="2025"/>
    <s v="2024-2025"/>
    <x v="0"/>
    <s v="Bathurst"/>
    <s v="New South Wales"/>
    <x v="1"/>
    <n v="2795"/>
    <s v="Australia"/>
    <s v="Jedda Kramer"/>
    <x v="1"/>
    <s v="Iluka Langton"/>
    <n v="121"/>
  </r>
  <r>
    <d v="2024-05-13T00:00:00"/>
    <n v="2024"/>
    <s v="2023-2024"/>
    <x v="0"/>
    <s v="Chadstone"/>
    <s v="Victoria"/>
    <x v="4"/>
    <n v="3148"/>
    <s v="Australia"/>
    <s v="Fatima Saleh"/>
    <x v="7"/>
    <s v="Selam Tesfaye"/>
    <n v="484"/>
  </r>
  <r>
    <d v="2025-08-04T00:00:00"/>
    <n v="2026"/>
    <s v="2025-2026"/>
    <x v="0"/>
    <s v="Mascot"/>
    <s v="New South Wales"/>
    <x v="1"/>
    <n v="2020"/>
    <s v="Australia"/>
    <s v="Moana Tui"/>
    <x v="1"/>
    <s v="Iluka Langton"/>
    <n v="544"/>
  </r>
  <r>
    <d v="2025-04-04T00:00:00"/>
    <n v="2025"/>
    <s v="2024-2025"/>
    <x v="0"/>
    <s v="Tweed Heads"/>
    <s v="New South Wales"/>
    <x v="1"/>
    <n v="2485"/>
    <s v="Australia"/>
    <s v="Waru Saunders"/>
    <x v="4"/>
    <s v="Amara Okafor"/>
    <n v="721"/>
  </r>
  <r>
    <d v="2024-01-26T00:00:00"/>
    <n v="2024"/>
    <s v="2023-2024"/>
    <x v="0"/>
    <s v="Bussleton"/>
    <s v="Western Australia"/>
    <x v="0"/>
    <n v="6280"/>
    <s v="Australia"/>
    <s v="Phoebe Murphy"/>
    <x v="9"/>
    <s v="Emmanuel Tutu"/>
    <n v="30"/>
  </r>
  <r>
    <d v="2024-09-23T00:00:00"/>
    <n v="2025"/>
    <s v="2024-2025"/>
    <x v="0"/>
    <s v="Ballarat"/>
    <s v="Victoria"/>
    <x v="4"/>
    <n v="3353"/>
    <s v="Australia"/>
    <s v="Lucas Le"/>
    <x v="7"/>
    <s v="Selam Tesfaye"/>
    <n v="595"/>
  </r>
  <r>
    <d v="2024-12-19T00:00:00"/>
    <n v="2025"/>
    <s v="2024-2025"/>
    <x v="0"/>
    <s v="Bendigo"/>
    <s v="Victoria"/>
    <x v="4"/>
    <n v="3550"/>
    <s v="Australia"/>
    <s v="Lucas Le"/>
    <x v="0"/>
    <s v="Caterina Russo"/>
    <n v="414"/>
  </r>
  <r>
    <d v="2024-08-29T00:00:00"/>
    <n v="2025"/>
    <s v="2024-2025"/>
    <x v="0"/>
    <s v="Wodonga"/>
    <s v="Victoria"/>
    <x v="4"/>
    <n v="3690"/>
    <s v="Australia"/>
    <s v="Emre Yilmaz"/>
    <x v="4"/>
    <s v="Amara Okafor"/>
    <n v="82"/>
  </r>
  <r>
    <d v="2025-01-15T00:00:00"/>
    <n v="2025"/>
    <s v="2024-2025"/>
    <x v="0"/>
    <s v="Bussleton"/>
    <s v="Western Australia"/>
    <x v="0"/>
    <n v="6280"/>
    <s v="Australia"/>
    <s v="Phoebe Murphy"/>
    <x v="7"/>
    <s v="Selam Tesfaye"/>
    <n v="521"/>
  </r>
  <r>
    <d v="2024-03-03T00:00:00"/>
    <n v="2024"/>
    <s v="2023-2024"/>
    <x v="0"/>
    <s v="Randwick"/>
    <s v="New South Wales"/>
    <x v="1"/>
    <n v="2031"/>
    <s v="Australia"/>
    <s v="Moana Tui"/>
    <x v="4"/>
    <s v="Amara Okafor"/>
    <n v="339"/>
  </r>
  <r>
    <d v="2025-11-24T00:00:00"/>
    <n v="2026"/>
    <s v="2025-2026"/>
    <x v="1"/>
    <s v="Rydalmere"/>
    <s v="New South Wales"/>
    <x v="1"/>
    <n v="2116"/>
    <s v="Australia"/>
    <s v="Clementine Walsh"/>
    <x v="1"/>
    <s v="Iluka Langton"/>
    <n v="165"/>
  </r>
  <r>
    <d v="2024-06-09T00:00:00"/>
    <n v="2024"/>
    <s v="2023-2024"/>
    <x v="0"/>
    <s v="Lithgow"/>
    <s v="New South Wales"/>
    <x v="1"/>
    <n v="2790"/>
    <s v="Australia"/>
    <s v="Jedda Kramer"/>
    <x v="4"/>
    <s v="Amara Okafor"/>
    <n v="360"/>
  </r>
  <r>
    <d v="2025-12-18T00:00:00"/>
    <n v="2026"/>
    <s v="2025-2026"/>
    <x v="1"/>
    <s v="Collingwood"/>
    <s v="Victoria"/>
    <x v="4"/>
    <n v="3066"/>
    <s v="Australia"/>
    <s v="Alistair Taylor"/>
    <x v="7"/>
    <s v="Selam Tesfaye"/>
    <n v="45"/>
  </r>
  <r>
    <d v="2024-03-12T00:00:00"/>
    <n v="2024"/>
    <s v="2023-2024"/>
    <x v="0"/>
    <s v="Dandenong"/>
    <s v="Victoria"/>
    <x v="4"/>
    <n v="3175"/>
    <s v="Australia"/>
    <s v="Fatima Saleh"/>
    <x v="7"/>
    <s v="Selam Tesfaye"/>
    <n v="150"/>
  </r>
  <r>
    <d v="2024-04-12T00:00:00"/>
    <n v="2024"/>
    <s v="2023-2024"/>
    <x v="0"/>
    <s v="Chadstone"/>
    <s v="Victoria"/>
    <x v="4"/>
    <n v="3148"/>
    <s v="Australia"/>
    <s v="Fatima Saleh"/>
    <x v="7"/>
    <s v="Selam Tesfaye"/>
    <n v="233"/>
  </r>
  <r>
    <d v="2025-12-01T00:00:00"/>
    <n v="2026"/>
    <s v="2025-2026"/>
    <x v="1"/>
    <s v="Armidale"/>
    <s v="New South Wales"/>
    <x v="1"/>
    <n v="2350"/>
    <s v="Australia"/>
    <s v="Waru Saunders"/>
    <x v="9"/>
    <s v="Emmanuel Tutu"/>
    <n v="415"/>
  </r>
  <r>
    <d v="2025-12-20T00:00:00"/>
    <n v="2026"/>
    <s v="2025-2026"/>
    <x v="0"/>
    <s v="Lismore"/>
    <s v="New South Wales"/>
    <x v="1"/>
    <n v="2480"/>
    <s v="Australia"/>
    <s v="Waru Saunders"/>
    <x v="7"/>
    <s v="Selam Tesfaye"/>
    <n v="428"/>
  </r>
  <r>
    <d v="2024-08-30T00:00:00"/>
    <n v="2025"/>
    <s v="2024-2025"/>
    <x v="0"/>
    <s v="Epping"/>
    <s v="Victoria"/>
    <x v="4"/>
    <n v="3076"/>
    <s v="Australia"/>
    <s v="Alistair Taylor"/>
    <x v="9"/>
    <s v="Emmanuel Tutu"/>
    <n v="263"/>
  </r>
  <r>
    <d v="2024-06-24T00:00:00"/>
    <n v="2024"/>
    <s v="2023-2024"/>
    <x v="0"/>
    <s v="Indooroopilly"/>
    <s v="Queensland"/>
    <x v="3"/>
    <n v="4068"/>
    <s v="Australia"/>
    <s v="Giannis Katsaros"/>
    <x v="7"/>
    <s v="Selam Tesfaye"/>
    <n v="733"/>
  </r>
  <r>
    <d v="2025-04-15T00:00:00"/>
    <n v="2025"/>
    <s v="2024-2025"/>
    <x v="0"/>
    <s v="Wagga Wagga"/>
    <s v="New South Wales"/>
    <x v="1"/>
    <n v="2650"/>
    <s v="Australia"/>
    <s v="Jedda Kramer"/>
    <x v="4"/>
    <s v="Amara Okafor"/>
    <n v="37"/>
  </r>
  <r>
    <d v="2024-08-01T00:00:00"/>
    <n v="2025"/>
    <s v="2024-2025"/>
    <x v="0"/>
    <s v="Narrabeen"/>
    <s v="New South Wales"/>
    <x v="1"/>
    <n v="2101"/>
    <s v="Australia"/>
    <s v="Clementine Walsh"/>
    <x v="7"/>
    <s v="Selam Tesfaye"/>
    <n v="614"/>
  </r>
  <r>
    <d v="2025-08-14T00:00:00"/>
    <n v="2026"/>
    <s v="2025-2026"/>
    <x v="0"/>
    <s v="Chatswood"/>
    <s v="New South Wales"/>
    <x v="1"/>
    <n v="2067"/>
    <s v="Australia"/>
    <s v="Moana Tui"/>
    <x v="3"/>
    <s v="Ibrahim Khalil"/>
    <n v="649"/>
  </r>
  <r>
    <d v="2024-03-31T00:00:00"/>
    <n v="2024"/>
    <s v="2023-2024"/>
    <x v="0"/>
    <s v="Dubbo"/>
    <s v="New South Wales"/>
    <x v="1"/>
    <n v="2830"/>
    <s v="Australia"/>
    <s v="Jedda Kramer"/>
    <x v="9"/>
    <s v="Emmanuel Tutu"/>
    <n v="428"/>
  </r>
  <r>
    <d v="2025-12-26T00:00:00"/>
    <n v="2026"/>
    <s v="2025-2026"/>
    <x v="0"/>
    <s v="Frankston"/>
    <s v="Victoria"/>
    <x v="4"/>
    <n v="3199"/>
    <s v="Australia"/>
    <s v="Fatima Saleh"/>
    <x v="4"/>
    <s v="Amara Okafor"/>
    <n v="349"/>
  </r>
  <r>
    <d v="2024-09-16T00:00:00"/>
    <n v="2025"/>
    <s v="2024-2025"/>
    <x v="0"/>
    <s v="Caloundra"/>
    <s v="Queensland"/>
    <x v="3"/>
    <n v="4551"/>
    <s v="Australia"/>
    <s v="Viliame Mata"/>
    <x v="9"/>
    <s v="Emmanuel Tutu"/>
    <n v="645"/>
  </r>
  <r>
    <d v="2025-02-21T00:00:00"/>
    <n v="2025"/>
    <s v="2024-2025"/>
    <x v="0"/>
    <s v="Southport"/>
    <s v="Queensland"/>
    <x v="3"/>
    <n v="4215"/>
    <s v="Australia"/>
    <s v="Kavindi Perera"/>
    <x v="1"/>
    <s v="Iluka Langton"/>
    <n v="393"/>
  </r>
  <r>
    <d v="2025-05-22T00:00:00"/>
    <n v="2025"/>
    <s v="2024-2025"/>
    <x v="0"/>
    <s v="Caloundra"/>
    <s v="Queensland"/>
    <x v="3"/>
    <n v="4551"/>
    <s v="Australia"/>
    <s v="Viliame Mata"/>
    <x v="0"/>
    <s v="Caterina Russo"/>
    <n v="499"/>
  </r>
  <r>
    <d v="2025-04-10T00:00:00"/>
    <n v="2025"/>
    <s v="2024-2025"/>
    <x v="1"/>
    <s v="Alexandria"/>
    <s v="New South Wales"/>
    <x v="1"/>
    <n v="2015"/>
    <s v="Australia"/>
    <s v="Moana Tui"/>
    <x v="4"/>
    <s v="Amara Okafor"/>
    <n v="375"/>
  </r>
  <r>
    <d v="2024-10-13T00:00:00"/>
    <n v="2025"/>
    <s v="2024-2025"/>
    <x v="0"/>
    <s v="Darwin"/>
    <s v="Northern Territory"/>
    <x v="7"/>
    <n v="800"/>
    <s v="Australia"/>
    <s v="Deepa Thapa"/>
    <x v="0"/>
    <s v="Caterina Russo"/>
    <n v="141"/>
  </r>
  <r>
    <d v="2025-01-07T00:00:00"/>
    <n v="2025"/>
    <s v="2024-2025"/>
    <x v="0"/>
    <s v="Chatswood"/>
    <s v="New South Wales"/>
    <x v="1"/>
    <n v="2067"/>
    <s v="Australia"/>
    <s v="Moana Tui"/>
    <x v="7"/>
    <s v="Selam Tesfaye"/>
    <n v="69"/>
  </r>
  <r>
    <d v="2024-02-17T00:00:00"/>
    <n v="2024"/>
    <s v="2023-2024"/>
    <x v="0"/>
    <s v="Indooroopilly"/>
    <s v="Queensland"/>
    <x v="3"/>
    <n v="4068"/>
    <s v="Australia"/>
    <s v="Giannis Katsaros"/>
    <x v="1"/>
    <s v="Iluka Langton"/>
    <n v="721"/>
  </r>
  <r>
    <d v="2024-04-05T00:00:00"/>
    <n v="2024"/>
    <s v="2023-2024"/>
    <x v="0"/>
    <s v="Caloundra"/>
    <s v="Queensland"/>
    <x v="3"/>
    <n v="4551"/>
    <s v="Australia"/>
    <s v="Viliame Mata"/>
    <x v="7"/>
    <s v="Selam Tesfaye"/>
    <n v="186"/>
  </r>
  <r>
    <d v="2024-08-27T00:00:00"/>
    <n v="2025"/>
    <s v="2024-2025"/>
    <x v="1"/>
    <s v="Rydalmere"/>
    <s v="New South Wales"/>
    <x v="1"/>
    <n v="2116"/>
    <s v="Australia"/>
    <s v="Clementine Walsh"/>
    <x v="4"/>
    <s v="Amara Okafor"/>
    <n v="705"/>
  </r>
  <r>
    <d v="2025-07-22T00:00:00"/>
    <n v="2026"/>
    <s v="2025-2026"/>
    <x v="0"/>
    <s v="Epping"/>
    <s v="Victoria"/>
    <x v="4"/>
    <n v="3076"/>
    <s v="Australia"/>
    <s v="Alistair Taylor"/>
    <x v="9"/>
    <s v="Emmanuel Tutu"/>
    <n v="595"/>
  </r>
  <r>
    <d v="2025-02-03T00:00:00"/>
    <n v="2025"/>
    <s v="2024-2025"/>
    <x v="0"/>
    <s v="Maroochydore"/>
    <s v="Queensland"/>
    <x v="3"/>
    <n v="4558"/>
    <s v="Australia"/>
    <s v="Viliame Mata"/>
    <x v="4"/>
    <s v="Amara Okafor"/>
    <n v="773"/>
  </r>
  <r>
    <d v="2025-04-06T00:00:00"/>
    <n v="2025"/>
    <s v="2024-2025"/>
    <x v="0"/>
    <s v="Rydalmere"/>
    <s v="New South Wales"/>
    <x v="1"/>
    <n v="2116"/>
    <s v="Australia"/>
    <s v="Clementine Walsh"/>
    <x v="0"/>
    <s v="Caterina Russo"/>
    <n v="352"/>
  </r>
  <r>
    <d v="2025-08-06T00:00:00"/>
    <n v="2026"/>
    <s v="2025-2026"/>
    <x v="0"/>
    <s v="Epsom"/>
    <s v="Victoria"/>
    <x v="4"/>
    <n v="3551"/>
    <s v="Australia"/>
    <s v="Lucas Le"/>
    <x v="9"/>
    <s v="Emmanuel Tutu"/>
    <n v="731"/>
  </r>
  <r>
    <d v="2024-08-10T00:00:00"/>
    <n v="2025"/>
    <s v="2024-2025"/>
    <x v="0"/>
    <s v="Wagga Wagga"/>
    <s v="New South Wales"/>
    <x v="1"/>
    <n v="2650"/>
    <s v="Australia"/>
    <s v="Jedda Kramer"/>
    <x v="1"/>
    <s v="Iluka Langton"/>
    <n v="786"/>
  </r>
  <r>
    <d v="2024-01-06T00:00:00"/>
    <n v="2024"/>
    <s v="2023-2024"/>
    <x v="0"/>
    <s v="Woodville"/>
    <s v="South Australia"/>
    <x v="6"/>
    <n v="5011"/>
    <s v="Australia"/>
    <s v="Mustafa Ali"/>
    <x v="4"/>
    <s v="Amara Okafor"/>
    <n v="646"/>
  </r>
  <r>
    <d v="2025-12-10T00:00:00"/>
    <n v="2026"/>
    <s v="2025-2026"/>
    <x v="0"/>
    <s v="Epsom"/>
    <s v="Victoria"/>
    <x v="4"/>
    <n v="3551"/>
    <s v="Australia"/>
    <s v="Lucas Le"/>
    <x v="1"/>
    <s v="Iluka Langton"/>
    <n v="465"/>
  </r>
  <r>
    <d v="2024-01-08T00:00:00"/>
    <n v="2024"/>
    <s v="2023-2024"/>
    <x v="0"/>
    <s v="Ballina"/>
    <s v="New South Wales"/>
    <x v="1"/>
    <n v="2478"/>
    <s v="Australia"/>
    <s v="Waru Saunders"/>
    <x v="4"/>
    <s v="Amara Okafor"/>
    <n v="272"/>
  </r>
  <r>
    <d v="2024-04-06T00:00:00"/>
    <n v="2024"/>
    <s v="2023-2024"/>
    <x v="0"/>
    <s v="Campbelltown"/>
    <s v="New South Wales"/>
    <x v="1"/>
    <n v="2560"/>
    <s v="Australia"/>
    <s v="Anika Villanueva"/>
    <x v="7"/>
    <s v="Selam Tesfaye"/>
    <n v="175"/>
  </r>
  <r>
    <d v="2025-11-15T00:00:00"/>
    <n v="2026"/>
    <s v="2025-2026"/>
    <x v="0"/>
    <s v="Darwin"/>
    <s v="Northern Territory"/>
    <x v="7"/>
    <n v="800"/>
    <s v="Australia"/>
    <s v="Deepa Thapa"/>
    <x v="7"/>
    <s v="Selam Tesfaye"/>
    <n v="282"/>
  </r>
  <r>
    <d v="2024-08-23T00:00:00"/>
    <n v="2025"/>
    <s v="2024-2025"/>
    <x v="1"/>
    <s v="Albany"/>
    <s v="Western Australia"/>
    <x v="0"/>
    <n v="6330"/>
    <s v="Australia"/>
    <s v="Phoebe Murphy"/>
    <x v="7"/>
    <s v="Selam Tesfaye"/>
    <n v="604"/>
  </r>
  <r>
    <d v="2025-02-13T00:00:00"/>
    <n v="2025"/>
    <s v="2024-2025"/>
    <x v="1"/>
    <s v="Altona"/>
    <s v="Victoria"/>
    <x v="4"/>
    <n v="3018"/>
    <s v="Australia"/>
    <s v="Alistair Taylor"/>
    <x v="4"/>
    <s v="Amara Okafor"/>
    <n v="259"/>
  </r>
  <r>
    <d v="2024-02-12T00:00:00"/>
    <n v="2024"/>
    <s v="2023-2024"/>
    <x v="0"/>
    <s v="Darwin"/>
    <s v="Northern Territory"/>
    <x v="7"/>
    <n v="800"/>
    <s v="Australia"/>
    <s v="Deepa Thapa"/>
    <x v="9"/>
    <s v="Emmanuel Tutu"/>
    <n v="303"/>
  </r>
  <r>
    <d v="2025-08-29T00:00:00"/>
    <n v="2026"/>
    <s v="2025-2026"/>
    <x v="0"/>
    <s v="Frankston"/>
    <s v="Victoria"/>
    <x v="4"/>
    <n v="3199"/>
    <s v="Australia"/>
    <s v="Fatima Saleh"/>
    <x v="5"/>
    <s v="Marco Lombardi"/>
    <n v="647"/>
  </r>
  <r>
    <d v="2024-06-30T00:00:00"/>
    <n v="2024"/>
    <s v="2023-2024"/>
    <x v="0"/>
    <s v="Lismore"/>
    <s v="New South Wales"/>
    <x v="1"/>
    <n v="2480"/>
    <s v="Australia"/>
    <s v="Waru Saunders"/>
    <x v="0"/>
    <s v="Caterina Russo"/>
    <n v="512"/>
  </r>
  <r>
    <d v="2024-12-10T00:00:00"/>
    <n v="2025"/>
    <s v="2024-2025"/>
    <x v="0"/>
    <s v="Bendigo"/>
    <s v="Victoria"/>
    <x v="4"/>
    <n v="3550"/>
    <s v="Australia"/>
    <s v="Lucas Le"/>
    <x v="4"/>
    <s v="Amara Okafor"/>
    <n v="759"/>
  </r>
  <r>
    <d v="2024-09-03T00:00:00"/>
    <n v="2025"/>
    <s v="2024-2025"/>
    <x v="0"/>
    <s v="Bendigo"/>
    <s v="Victoria"/>
    <x v="4"/>
    <n v="3550"/>
    <s v="Australia"/>
    <s v="Lucas Le"/>
    <x v="9"/>
    <s v="Emmanuel Tutu"/>
    <n v="121"/>
  </r>
  <r>
    <d v="2024-03-05T00:00:00"/>
    <n v="2024"/>
    <s v="2023-2024"/>
    <x v="0"/>
    <s v="Dandenong"/>
    <s v="Victoria"/>
    <x v="4"/>
    <n v="3175"/>
    <s v="Australia"/>
    <s v="Fatima Saleh"/>
    <x v="0"/>
    <s v="Caterina Russo"/>
    <n v="150"/>
  </r>
  <r>
    <d v="2025-12-11T00:00:00"/>
    <n v="2026"/>
    <s v="2025-2026"/>
    <x v="0"/>
    <s v="Ballarat"/>
    <s v="Victoria"/>
    <x v="4"/>
    <n v="3353"/>
    <s v="Australia"/>
    <s v="Lucas Le"/>
    <x v="7"/>
    <s v="Selam Tesfaye"/>
    <n v="100"/>
  </r>
  <r>
    <d v="2024-06-10T00:00:00"/>
    <n v="2024"/>
    <s v="2023-2024"/>
    <x v="0"/>
    <s v="Thornleigh"/>
    <s v="New South Wales"/>
    <x v="1"/>
    <n v="2120"/>
    <s v="Australia"/>
    <s v="Clementine Walsh"/>
    <x v="4"/>
    <s v="Amara Okafor"/>
    <n v="89"/>
  </r>
  <r>
    <d v="2025-08-17T00:00:00"/>
    <n v="2026"/>
    <s v="2025-2026"/>
    <x v="0"/>
    <s v="Bathurst"/>
    <s v="New South Wales"/>
    <x v="1"/>
    <n v="2795"/>
    <s v="Australia"/>
    <s v="Jedda Kramer"/>
    <x v="1"/>
    <s v="Iluka Langton"/>
    <n v="221"/>
  </r>
  <r>
    <d v="2024-08-20T00:00:00"/>
    <n v="2025"/>
    <s v="2024-2025"/>
    <x v="0"/>
    <s v="Bendigo"/>
    <s v="Victoria"/>
    <x v="4"/>
    <n v="3550"/>
    <s v="Australia"/>
    <s v="Lucas Le"/>
    <x v="7"/>
    <s v="Selam Tesfaye"/>
    <n v="296"/>
  </r>
  <r>
    <d v="2024-04-18T00:00:00"/>
    <n v="2024"/>
    <s v="2023-2024"/>
    <x v="1"/>
    <s v="Altona"/>
    <s v="Victoria"/>
    <x v="4"/>
    <n v="3018"/>
    <s v="Australia"/>
    <s v="Alistair Taylor"/>
    <x v="1"/>
    <s v="Iluka Langton"/>
    <n v="797"/>
  </r>
  <r>
    <d v="2024-07-07T00:00:00"/>
    <n v="2025"/>
    <s v="2024-2025"/>
    <x v="0"/>
    <s v="Bussleton"/>
    <s v="Western Australia"/>
    <x v="0"/>
    <n v="6280"/>
    <s v="Australia"/>
    <s v="Phoebe Murphy"/>
    <x v="9"/>
    <s v="Emmanuel Tutu"/>
    <n v="761"/>
  </r>
  <r>
    <d v="2024-05-01T00:00:00"/>
    <n v="2024"/>
    <s v="2023-2024"/>
    <x v="0"/>
    <s v="Wagga Wagga"/>
    <s v="New South Wales"/>
    <x v="1"/>
    <n v="2650"/>
    <s v="Australia"/>
    <s v="Jedda Kramer"/>
    <x v="9"/>
    <s v="Emmanuel Tutu"/>
    <n v="307"/>
  </r>
  <r>
    <d v="2024-04-18T00:00:00"/>
    <n v="2024"/>
    <s v="2023-2024"/>
    <x v="0"/>
    <s v="Campbelltown"/>
    <s v="New South Wales"/>
    <x v="1"/>
    <n v="2560"/>
    <s v="Australia"/>
    <s v="Anika Villanueva"/>
    <x v="4"/>
    <s v="Amara Okafor"/>
    <n v="211"/>
  </r>
  <r>
    <d v="2024-06-11T00:00:00"/>
    <n v="2024"/>
    <s v="2023-2024"/>
    <x v="0"/>
    <s v="Chatswood"/>
    <s v="New South Wales"/>
    <x v="1"/>
    <n v="2067"/>
    <s v="Australia"/>
    <s v="Moana Tui"/>
    <x v="1"/>
    <s v="Iluka Langton"/>
    <n v="616"/>
  </r>
  <r>
    <d v="2024-12-03T00:00:00"/>
    <n v="2025"/>
    <s v="2024-2025"/>
    <x v="0"/>
    <s v="Collingwood"/>
    <s v="Victoria"/>
    <x v="4"/>
    <n v="3066"/>
    <s v="Australia"/>
    <s v="Alistair Taylor"/>
    <x v="7"/>
    <s v="Selam Tesfaye"/>
    <n v="750"/>
  </r>
  <r>
    <d v="2024-03-27T00:00:00"/>
    <n v="2024"/>
    <s v="2023-2024"/>
    <x v="1"/>
    <s v="Ashfield"/>
    <s v="New South Wales"/>
    <x v="1"/>
    <n v="2131"/>
    <s v="Australia"/>
    <s v="Clementine Walsh"/>
    <x v="4"/>
    <s v="Amara Okafor"/>
    <n v="54"/>
  </r>
  <r>
    <d v="2025-05-15T00:00:00"/>
    <n v="2025"/>
    <s v="2024-2025"/>
    <x v="0"/>
    <s v="Warrnambool"/>
    <s v="Victoria"/>
    <x v="4"/>
    <n v="3280"/>
    <s v="Australia"/>
    <s v="Lucas Le"/>
    <x v="4"/>
    <s v="Amara Okafor"/>
    <n v="223"/>
  </r>
  <r>
    <d v="2024-02-21T00:00:00"/>
    <n v="2024"/>
    <s v="2023-2024"/>
    <x v="1"/>
    <s v="Albany"/>
    <s v="Western Australia"/>
    <x v="0"/>
    <n v="6330"/>
    <s v="Australia"/>
    <s v="Phoebe Murphy"/>
    <x v="4"/>
    <s v="Amara Okafor"/>
    <n v="695"/>
  </r>
  <r>
    <d v="2024-02-01T00:00:00"/>
    <n v="2024"/>
    <s v="2023-2024"/>
    <x v="0"/>
    <s v="Randwick"/>
    <s v="New South Wales"/>
    <x v="1"/>
    <n v="2031"/>
    <s v="Australia"/>
    <s v="Moana Tui"/>
    <x v="9"/>
    <s v="Emmanuel Tutu"/>
    <n v="749"/>
  </r>
  <r>
    <d v="2025-11-20T00:00:00"/>
    <n v="2026"/>
    <s v="2025-2026"/>
    <x v="0"/>
    <s v="Stafford"/>
    <s v="Queensland"/>
    <x v="3"/>
    <n v="4053"/>
    <s v="Australia"/>
    <s v="Giannis Katsaros"/>
    <x v="1"/>
    <s v="Iluka Langton"/>
    <n v="643"/>
  </r>
  <r>
    <d v="2025-03-25T00:00:00"/>
    <n v="2025"/>
    <s v="2024-2025"/>
    <x v="0"/>
    <s v="Chatswood"/>
    <s v="New South Wales"/>
    <x v="1"/>
    <n v="2067"/>
    <s v="Australia"/>
    <s v="Moana Tui"/>
    <x v="0"/>
    <s v="Caterina Russo"/>
    <n v="795"/>
  </r>
  <r>
    <d v="2025-06-07T00:00:00"/>
    <n v="2025"/>
    <s v="2024-2025"/>
    <x v="0"/>
    <s v="North Lakes"/>
    <s v="Queensland"/>
    <x v="3"/>
    <n v="4509"/>
    <s v="Australia"/>
    <s v="Kavindi Perera"/>
    <x v="0"/>
    <s v="Caterina Russo"/>
    <n v="286"/>
  </r>
  <r>
    <d v="2025-11-20T00:00:00"/>
    <n v="2026"/>
    <s v="2025-2026"/>
    <x v="0"/>
    <s v="Underwood"/>
    <s v="Queensland"/>
    <x v="3"/>
    <n v="4119"/>
    <s v="Australia"/>
    <s v="Giannis Katsaros"/>
    <x v="7"/>
    <s v="Selam Tesfaye"/>
    <n v="372"/>
  </r>
  <r>
    <d v="2024-06-20T00:00:00"/>
    <n v="2024"/>
    <s v="2023-2024"/>
    <x v="0"/>
    <s v="Caloundra"/>
    <s v="Queensland"/>
    <x v="3"/>
    <n v="4551"/>
    <s v="Australia"/>
    <s v="Viliame Mata"/>
    <x v="1"/>
    <s v="Iluka Langton"/>
    <n v="236"/>
  </r>
  <r>
    <d v="2024-10-09T00:00:00"/>
    <n v="2025"/>
    <s v="2024-2025"/>
    <x v="0"/>
    <s v="Epsom"/>
    <s v="Victoria"/>
    <x v="4"/>
    <n v="3551"/>
    <s v="Australia"/>
    <s v="Lucas Le"/>
    <x v="0"/>
    <s v="Caterina Russo"/>
    <n v="658"/>
  </r>
  <r>
    <d v="2025-12-16T00:00:00"/>
    <n v="2026"/>
    <s v="2025-2026"/>
    <x v="0"/>
    <s v="Epping"/>
    <s v="Victoria"/>
    <x v="4"/>
    <n v="3076"/>
    <s v="Australia"/>
    <s v="Alistair Taylor"/>
    <x v="0"/>
    <s v="Caterina Russo"/>
    <n v="247"/>
  </r>
  <r>
    <d v="2024-08-15T00:00:00"/>
    <n v="2025"/>
    <s v="2024-2025"/>
    <x v="0"/>
    <s v="Lidcombe"/>
    <s v="New South Wales"/>
    <x v="1"/>
    <n v="2141"/>
    <s v="Australia"/>
    <s v="Clementine Walsh"/>
    <x v="4"/>
    <s v="Amara Okafor"/>
    <n v="339"/>
  </r>
  <r>
    <d v="2025-03-15T00:00:00"/>
    <n v="2025"/>
    <s v="2024-2025"/>
    <x v="0"/>
    <s v="Bussleton"/>
    <s v="Western Australia"/>
    <x v="0"/>
    <n v="6280"/>
    <s v="Australia"/>
    <s v="Phoebe Murphy"/>
    <x v="1"/>
    <s v="Iluka Langton"/>
    <n v="216"/>
  </r>
  <r>
    <d v="2025-12-14T00:00:00"/>
    <n v="2026"/>
    <s v="2025-2026"/>
    <x v="0"/>
    <s v="Ballarat"/>
    <s v="Victoria"/>
    <x v="4"/>
    <n v="3353"/>
    <s v="Australia"/>
    <s v="Lucas Le"/>
    <x v="0"/>
    <s v="Caterina Russo"/>
    <n v="242"/>
  </r>
  <r>
    <d v="2025-10-06T00:00:00"/>
    <n v="2026"/>
    <s v="2025-2026"/>
    <x v="0"/>
    <s v="Orange"/>
    <s v="New South Wales"/>
    <x v="1"/>
    <n v="2800"/>
    <s v="Australia"/>
    <s v="Jedda Kramer"/>
    <x v="4"/>
    <s v="Amara Okafor"/>
    <n v="341"/>
  </r>
  <r>
    <d v="2024-09-10T00:00:00"/>
    <n v="2025"/>
    <s v="2024-2025"/>
    <x v="1"/>
    <s v="Armidale"/>
    <s v="New South Wales"/>
    <x v="1"/>
    <n v="2350"/>
    <s v="Australia"/>
    <s v="Waru Saunders"/>
    <x v="1"/>
    <s v="Iluka Langton"/>
    <n v="604"/>
  </r>
  <r>
    <d v="2025-10-15T00:00:00"/>
    <n v="2026"/>
    <s v="2025-2026"/>
    <x v="0"/>
    <s v="Joondalup"/>
    <s v="Western Australia"/>
    <x v="0"/>
    <n v="6027"/>
    <s v="Australia"/>
    <s v="Dragan Novak"/>
    <x v="4"/>
    <s v="Amara Okafor"/>
    <n v="563"/>
  </r>
  <r>
    <d v="2025-09-17T00:00:00"/>
    <n v="2026"/>
    <s v="2025-2026"/>
    <x v="0"/>
    <s v="Nowra"/>
    <s v="New South Wales"/>
    <x v="1"/>
    <n v="2541"/>
    <s v="Australia"/>
    <s v="Anika Villanueva"/>
    <x v="4"/>
    <s v="Amara Okafor"/>
    <n v="214"/>
  </r>
  <r>
    <d v="2025-07-21T00:00:00"/>
    <n v="2026"/>
    <s v="2025-2026"/>
    <x v="0"/>
    <s v="Orange"/>
    <s v="New South Wales"/>
    <x v="1"/>
    <n v="2800"/>
    <s v="Australia"/>
    <s v="Jedda Kramer"/>
    <x v="7"/>
    <s v="Selam Tesfaye"/>
    <n v="752"/>
  </r>
  <r>
    <d v="2024-06-22T00:00:00"/>
    <n v="2024"/>
    <s v="2023-2024"/>
    <x v="0"/>
    <s v="North Lakes"/>
    <s v="Queensland"/>
    <x v="3"/>
    <n v="4509"/>
    <s v="Australia"/>
    <s v="Kavindi Perera"/>
    <x v="1"/>
    <s v="Iluka Langton"/>
    <n v="40"/>
  </r>
  <r>
    <d v="2024-04-28T00:00:00"/>
    <n v="2024"/>
    <s v="2023-2024"/>
    <x v="0"/>
    <s v="Rydalmere"/>
    <s v="New South Wales"/>
    <x v="1"/>
    <n v="2116"/>
    <s v="Australia"/>
    <s v="Clementine Walsh"/>
    <x v="1"/>
    <s v="Iluka Langton"/>
    <n v="321"/>
  </r>
  <r>
    <d v="2024-04-08T00:00:00"/>
    <n v="2024"/>
    <s v="2023-2024"/>
    <x v="0"/>
    <s v="Randwick"/>
    <s v="New South Wales"/>
    <x v="1"/>
    <n v="2031"/>
    <s v="Australia"/>
    <s v="Moana Tui"/>
    <x v="1"/>
    <s v="Iluka Langton"/>
    <n v="537"/>
  </r>
  <r>
    <d v="2025-08-08T00:00:00"/>
    <n v="2026"/>
    <s v="2025-2026"/>
    <x v="0"/>
    <s v="Campbelltown"/>
    <s v="New South Wales"/>
    <x v="1"/>
    <n v="2560"/>
    <s v="Australia"/>
    <s v="Anika Villanueva"/>
    <x v="4"/>
    <s v="Amara Okafor"/>
    <n v="694"/>
  </r>
  <r>
    <d v="2025-10-20T00:00:00"/>
    <n v="2026"/>
    <s v="2025-2026"/>
    <x v="0"/>
    <s v="Dandenong"/>
    <s v="Victoria"/>
    <x v="4"/>
    <n v="3175"/>
    <s v="Australia"/>
    <s v="Fatima Saleh"/>
    <x v="7"/>
    <s v="Selam Tesfaye"/>
    <n v="735"/>
  </r>
  <r>
    <d v="2024-04-20T00:00:00"/>
    <n v="2024"/>
    <s v="2023-2024"/>
    <x v="1"/>
    <s v="Collingwood"/>
    <s v="Victoria"/>
    <x v="4"/>
    <n v="3066"/>
    <s v="Australia"/>
    <s v="Alistair Taylor"/>
    <x v="0"/>
    <s v="Caterina Russo"/>
    <n v="799"/>
  </r>
  <r>
    <d v="2025-12-26T00:00:00"/>
    <n v="2026"/>
    <s v="2025-2026"/>
    <x v="1"/>
    <s v="Collingwood"/>
    <s v="Victoria"/>
    <x v="4"/>
    <n v="3066"/>
    <s v="Australia"/>
    <s v="Alistair Taylor"/>
    <x v="1"/>
    <s v="Iluka Langton"/>
    <n v="137"/>
  </r>
  <r>
    <d v="2025-09-02T00:00:00"/>
    <n v="2026"/>
    <s v="2025-2026"/>
    <x v="0"/>
    <s v="Castle Hill"/>
    <s v="New South Wales"/>
    <x v="1"/>
    <n v="2154"/>
    <s v="Australia"/>
    <s v="Clementine Walsh"/>
    <x v="9"/>
    <s v="Emmanuel Tutu"/>
    <n v="795"/>
  </r>
  <r>
    <d v="2025-07-25T00:00:00"/>
    <n v="2026"/>
    <s v="2025-2026"/>
    <x v="0"/>
    <s v="Marion"/>
    <s v="South Australia"/>
    <x v="6"/>
    <n v="5043"/>
    <s v="Australia"/>
    <s v="Mustafa Ali"/>
    <x v="4"/>
    <s v="Amara Okafor"/>
    <n v="185"/>
  </r>
  <r>
    <d v="2024-09-01T00:00:00"/>
    <n v="2025"/>
    <s v="2024-2025"/>
    <x v="0"/>
    <s v="Underwood"/>
    <s v="Queensland"/>
    <x v="3"/>
    <n v="4119"/>
    <s v="Australia"/>
    <s v="Giannis Katsaros"/>
    <x v="9"/>
    <s v="Emmanuel Tutu"/>
    <n v="790"/>
  </r>
  <r>
    <d v="2025-08-29T00:00:00"/>
    <n v="2026"/>
    <s v="2025-2026"/>
    <x v="0"/>
    <s v="Maroochydore"/>
    <s v="Queensland"/>
    <x v="3"/>
    <n v="4558"/>
    <s v="Australia"/>
    <s v="Viliame Mata"/>
    <x v="7"/>
    <s v="Selam Tesfaye"/>
    <n v="629"/>
  </r>
  <r>
    <d v="2025-08-10T00:00:00"/>
    <n v="2026"/>
    <s v="2025-2026"/>
    <x v="1"/>
    <s v="Altona"/>
    <s v="Victoria"/>
    <x v="4"/>
    <n v="3018"/>
    <s v="Australia"/>
    <s v="Alistair Taylor"/>
    <x v="9"/>
    <s v="Emmanuel Tutu"/>
    <n v="714"/>
  </r>
  <r>
    <d v="2025-10-03T00:00:00"/>
    <n v="2026"/>
    <s v="2025-2026"/>
    <x v="0"/>
    <s v="Castle Hill"/>
    <s v="New South Wales"/>
    <x v="1"/>
    <n v="2154"/>
    <s v="Australia"/>
    <s v="Clementine Walsh"/>
    <x v="7"/>
    <s v="Selam Tesfaye"/>
    <n v="112"/>
  </r>
  <r>
    <d v="2025-12-24T00:00:00"/>
    <n v="2026"/>
    <s v="2025-2026"/>
    <x v="0"/>
    <s v="Maroochydore"/>
    <s v="Queensland"/>
    <x v="3"/>
    <n v="4558"/>
    <s v="Australia"/>
    <s v="Viliame Mata"/>
    <x v="1"/>
    <s v="Iluka Langton"/>
    <n v="509"/>
  </r>
  <r>
    <d v="2024-06-27T00:00:00"/>
    <n v="2024"/>
    <s v="2023-2024"/>
    <x v="0"/>
    <s v="Indooroopilly"/>
    <s v="Queensland"/>
    <x v="3"/>
    <n v="4068"/>
    <s v="Australia"/>
    <s v="Giannis Katsaros"/>
    <x v="0"/>
    <s v="Caterina Russo"/>
    <n v="114"/>
  </r>
  <r>
    <d v="2024-06-11T00:00:00"/>
    <n v="2024"/>
    <s v="2023-2024"/>
    <x v="0"/>
    <s v="Castle Hill"/>
    <s v="New South Wales"/>
    <x v="1"/>
    <n v="2154"/>
    <s v="Australia"/>
    <s v="Clementine Walsh"/>
    <x v="4"/>
    <s v="Amara Okafor"/>
    <n v="357"/>
  </r>
  <r>
    <d v="2025-07-29T00:00:00"/>
    <n v="2026"/>
    <s v="2025-2026"/>
    <x v="0"/>
    <s v="Dandenong"/>
    <s v="Victoria"/>
    <x v="4"/>
    <n v="3175"/>
    <s v="Australia"/>
    <s v="Fatima Saleh"/>
    <x v="9"/>
    <s v="Emmanuel Tutu"/>
    <n v="292"/>
  </r>
  <r>
    <d v="2024-10-30T00:00:00"/>
    <n v="2025"/>
    <s v="2024-2025"/>
    <x v="0"/>
    <s v="Wagga Wagga"/>
    <s v="New South Wales"/>
    <x v="1"/>
    <n v="2650"/>
    <s v="Australia"/>
    <s v="Jedda Kramer"/>
    <x v="0"/>
    <s v="Caterina Russo"/>
    <n v="708"/>
  </r>
  <r>
    <d v="2025-07-22T00:00:00"/>
    <n v="2026"/>
    <s v="2025-2026"/>
    <x v="0"/>
    <s v="North Lakes"/>
    <s v="Queensland"/>
    <x v="3"/>
    <n v="4509"/>
    <s v="Australia"/>
    <s v="Kavindi Perera"/>
    <x v="7"/>
    <s v="Selam Tesfaye"/>
    <n v="538"/>
  </r>
  <r>
    <d v="2025-10-17T00:00:00"/>
    <n v="2026"/>
    <s v="2025-2026"/>
    <x v="1"/>
    <s v="Collingwood"/>
    <s v="Victoria"/>
    <x v="4"/>
    <n v="3066"/>
    <s v="Australia"/>
    <s v="Alistair Taylor"/>
    <x v="9"/>
    <s v="Emmanuel Tutu"/>
    <n v="402"/>
  </r>
  <r>
    <d v="2025-11-23T00:00:00"/>
    <n v="2026"/>
    <s v="2025-2026"/>
    <x v="1"/>
    <s v="Albany"/>
    <s v="Western Australia"/>
    <x v="0"/>
    <n v="6330"/>
    <s v="Australia"/>
    <s v="Phoebe Murphy"/>
    <x v="0"/>
    <s v="Caterina Russo"/>
    <n v="736"/>
  </r>
  <r>
    <d v="2025-08-24T00:00:00"/>
    <n v="2026"/>
    <s v="2025-2026"/>
    <x v="0"/>
    <s v="Castle Hill"/>
    <s v="New South Wales"/>
    <x v="1"/>
    <n v="2154"/>
    <s v="Australia"/>
    <s v="Clementine Walsh"/>
    <x v="0"/>
    <s v="Caterina Russo"/>
    <n v="155"/>
  </r>
  <r>
    <d v="2024-01-10T00:00:00"/>
    <n v="2024"/>
    <s v="2023-2024"/>
    <x v="0"/>
    <s v="Darwin"/>
    <s v="Northern Territory"/>
    <x v="7"/>
    <n v="800"/>
    <s v="Australia"/>
    <s v="Deepa Thapa"/>
    <x v="1"/>
    <s v="Iluka Langton"/>
    <n v="758"/>
  </r>
  <r>
    <d v="2024-10-01T00:00:00"/>
    <n v="2025"/>
    <s v="2024-2025"/>
    <x v="0"/>
    <s v="Indooroopilly"/>
    <s v="Queensland"/>
    <x v="3"/>
    <n v="4068"/>
    <s v="Australia"/>
    <s v="Giannis Katsaros"/>
    <x v="9"/>
    <s v="Emmanuel Tutu"/>
    <n v="221"/>
  </r>
  <r>
    <d v="2025-10-03T00:00:00"/>
    <n v="2026"/>
    <s v="2025-2026"/>
    <x v="0"/>
    <s v="Epsom"/>
    <s v="Victoria"/>
    <x v="4"/>
    <n v="3551"/>
    <s v="Australia"/>
    <s v="Lucas Le"/>
    <x v="9"/>
    <s v="Emmanuel Tutu"/>
    <n v="773"/>
  </r>
  <r>
    <d v="2024-07-01T00:00:00"/>
    <n v="2025"/>
    <s v="2024-2025"/>
    <x v="1"/>
    <s v="Albany"/>
    <s v="Western Australia"/>
    <x v="0"/>
    <n v="6330"/>
    <s v="Australia"/>
    <s v="Phoebe Murphy"/>
    <x v="1"/>
    <s v="Iluka Langton"/>
    <n v="413"/>
  </r>
  <r>
    <d v="2025-10-26T00:00:00"/>
    <n v="2026"/>
    <s v="2025-2026"/>
    <x v="0"/>
    <s v="Frankston"/>
    <s v="Victoria"/>
    <x v="4"/>
    <n v="3199"/>
    <s v="Australia"/>
    <s v="Fatima Saleh"/>
    <x v="0"/>
    <s v="Caterina Russo"/>
    <n v="367"/>
  </r>
  <r>
    <d v="2025-05-18T00:00:00"/>
    <n v="2025"/>
    <s v="2024-2025"/>
    <x v="0"/>
    <s v="Narrabeen"/>
    <s v="New South Wales"/>
    <x v="1"/>
    <n v="2101"/>
    <s v="Australia"/>
    <s v="Clementine Walsh"/>
    <x v="9"/>
    <s v="Emmanuel Tutu"/>
    <n v="320"/>
  </r>
  <r>
    <d v="2024-11-23T00:00:00"/>
    <n v="2025"/>
    <s v="2024-2025"/>
    <x v="0"/>
    <s v="Caloundra"/>
    <s v="Queensland"/>
    <x v="3"/>
    <n v="4551"/>
    <s v="Australia"/>
    <s v="Viliame Mata"/>
    <x v="1"/>
    <s v="Iluka Langton"/>
    <n v="141"/>
  </r>
  <r>
    <d v="2025-06-07T00:00:00"/>
    <n v="2025"/>
    <s v="2024-2025"/>
    <x v="0"/>
    <s v="North Lakes"/>
    <s v="Queensland"/>
    <x v="3"/>
    <n v="4509"/>
    <s v="Australia"/>
    <s v="Kavindi Perera"/>
    <x v="9"/>
    <s v="Emmanuel Tutu"/>
    <n v="505"/>
  </r>
  <r>
    <d v="2024-03-18T00:00:00"/>
    <n v="2024"/>
    <s v="2023-2024"/>
    <x v="0"/>
    <s v="Maroochydore"/>
    <s v="Queensland"/>
    <x v="3"/>
    <n v="4558"/>
    <s v="Australia"/>
    <s v="Viliame Mata"/>
    <x v="0"/>
    <s v="Caterina Russo"/>
    <n v="37"/>
  </r>
  <r>
    <d v="2024-06-11T00:00:00"/>
    <n v="2024"/>
    <s v="2023-2024"/>
    <x v="0"/>
    <s v="Bendigo"/>
    <s v="Victoria"/>
    <x v="4"/>
    <n v="3550"/>
    <s v="Australia"/>
    <s v="Lucas Le"/>
    <x v="1"/>
    <s v="Iluka Langton"/>
    <n v="792"/>
  </r>
  <r>
    <d v="2024-10-05T00:00:00"/>
    <n v="2025"/>
    <s v="2024-2025"/>
    <x v="1"/>
    <s v="Albany"/>
    <s v="Western Australia"/>
    <x v="0"/>
    <n v="6330"/>
    <s v="Australia"/>
    <s v="Phoebe Murphy"/>
    <x v="7"/>
    <s v="Selam Tesfaye"/>
    <n v="74"/>
  </r>
  <r>
    <d v="2024-07-12T00:00:00"/>
    <n v="2025"/>
    <s v="2024-2025"/>
    <x v="0"/>
    <s v="Wagga Wagga"/>
    <s v="New South Wales"/>
    <x v="1"/>
    <n v="2650"/>
    <s v="Australia"/>
    <s v="Jedda Kramer"/>
    <x v="7"/>
    <s v="Selam Tesfaye"/>
    <n v="50"/>
  </r>
  <r>
    <d v="2025-03-01T00:00:00"/>
    <n v="2025"/>
    <s v="2024-2025"/>
    <x v="0"/>
    <s v="Geraldton"/>
    <s v="Western Australia"/>
    <x v="0"/>
    <n v="6530"/>
    <s v="Australia"/>
    <s v="Isabella Ricci"/>
    <x v="0"/>
    <s v="Caterina Russo"/>
    <n v="513"/>
  </r>
  <r>
    <d v="2025-03-23T00:00:00"/>
    <n v="2025"/>
    <s v="2024-2025"/>
    <x v="0"/>
    <s v="Ballarat"/>
    <s v="Victoria"/>
    <x v="4"/>
    <n v="3353"/>
    <s v="Australia"/>
    <s v="Lucas Le"/>
    <x v="4"/>
    <s v="Amara Okafor"/>
    <n v="671"/>
  </r>
  <r>
    <d v="2024-06-14T00:00:00"/>
    <n v="2024"/>
    <s v="2023-2024"/>
    <x v="1"/>
    <s v="Altona"/>
    <s v="Victoria"/>
    <x v="4"/>
    <n v="3018"/>
    <s v="Australia"/>
    <s v="Alistair Taylor"/>
    <x v="9"/>
    <s v="Emmanuel Tutu"/>
    <n v="85"/>
  </r>
  <r>
    <d v="2025-07-02T00:00:00"/>
    <n v="2026"/>
    <s v="2025-2026"/>
    <x v="0"/>
    <s v="Dandenong"/>
    <s v="Victoria"/>
    <x v="4"/>
    <n v="3175"/>
    <s v="Australia"/>
    <s v="Fatima Saleh"/>
    <x v="4"/>
    <s v="Amara Okafor"/>
    <n v="331"/>
  </r>
  <r>
    <d v="2024-01-20T00:00:00"/>
    <n v="2024"/>
    <s v="2023-2024"/>
    <x v="0"/>
    <s v="Randwick"/>
    <s v="New South Wales"/>
    <x v="1"/>
    <n v="2031"/>
    <s v="Australia"/>
    <s v="Moana Tui"/>
    <x v="9"/>
    <s v="Emmanuel Tutu"/>
    <n v="42"/>
  </r>
  <r>
    <d v="2024-08-10T00:00:00"/>
    <n v="2025"/>
    <s v="2024-2025"/>
    <x v="0"/>
    <s v="Bathurst"/>
    <s v="New South Wales"/>
    <x v="1"/>
    <n v="2795"/>
    <s v="Australia"/>
    <s v="Jedda Kramer"/>
    <x v="7"/>
    <s v="Selam Tesfaye"/>
    <n v="163"/>
  </r>
  <r>
    <d v="2024-12-28T00:00:00"/>
    <n v="2025"/>
    <s v="2024-2025"/>
    <x v="1"/>
    <s v="Alexandria"/>
    <s v="New South Wales"/>
    <x v="1"/>
    <n v="2015"/>
    <s v="Australia"/>
    <s v="Moana Tui"/>
    <x v="7"/>
    <s v="Selam Tesfaye"/>
    <n v="379"/>
  </r>
  <r>
    <d v="2025-04-13T00:00:00"/>
    <n v="2025"/>
    <s v="2024-2025"/>
    <x v="0"/>
    <s v="North Lakes"/>
    <s v="Queensland"/>
    <x v="3"/>
    <n v="4509"/>
    <s v="Australia"/>
    <s v="Kavindi Perera"/>
    <x v="1"/>
    <s v="Iluka Langton"/>
    <n v="555"/>
  </r>
  <r>
    <d v="2024-02-21T00:00:00"/>
    <n v="2024"/>
    <s v="2023-2024"/>
    <x v="0"/>
    <s v="Frankston"/>
    <s v="Victoria"/>
    <x v="4"/>
    <n v="3199"/>
    <s v="Australia"/>
    <s v="Fatima Saleh"/>
    <x v="7"/>
    <s v="Selam Tesfaye"/>
    <n v="723"/>
  </r>
  <r>
    <d v="2024-04-11T00:00:00"/>
    <n v="2024"/>
    <s v="2023-2024"/>
    <x v="0"/>
    <s v="Underwood"/>
    <s v="Queensland"/>
    <x v="3"/>
    <n v="4119"/>
    <s v="Australia"/>
    <s v="Giannis Katsaros"/>
    <x v="9"/>
    <s v="Emmanuel Tutu"/>
    <n v="358"/>
  </r>
  <r>
    <d v="2024-09-01T00:00:00"/>
    <n v="2025"/>
    <s v="2024-2025"/>
    <x v="0"/>
    <s v="Southport"/>
    <s v="Queensland"/>
    <x v="3"/>
    <n v="4215"/>
    <s v="Australia"/>
    <s v="Kavindi Perera"/>
    <x v="9"/>
    <s v="Emmanuel Tutu"/>
    <n v="416"/>
  </r>
  <r>
    <d v="2025-08-16T00:00:00"/>
    <n v="2026"/>
    <s v="2025-2026"/>
    <x v="1"/>
    <s v="Armidale"/>
    <s v="New South Wales"/>
    <x v="1"/>
    <n v="2350"/>
    <s v="Australia"/>
    <s v="Waru Saunders"/>
    <x v="0"/>
    <s v="Caterina Russo"/>
    <n v="183"/>
  </r>
  <r>
    <d v="2025-07-18T00:00:00"/>
    <n v="2026"/>
    <s v="2025-2026"/>
    <x v="0"/>
    <s v="Fyshwick"/>
    <s v="Australian Capital Territory"/>
    <x v="2"/>
    <n v="2609"/>
    <s v="Australia"/>
    <s v="Anika Villanueva"/>
    <x v="4"/>
    <s v="Amara Okafor"/>
    <n v="460"/>
  </r>
  <r>
    <d v="2025-06-14T00:00:00"/>
    <n v="2025"/>
    <s v="2024-2025"/>
    <x v="1"/>
    <s v="Claremont"/>
    <s v="Western Australia"/>
    <x v="0"/>
    <n v="6010"/>
    <s v="Australia"/>
    <s v="Dragan Novak"/>
    <x v="4"/>
    <s v="Amara Okafor"/>
    <n v="522"/>
  </r>
  <r>
    <d v="2024-02-10T00:00:00"/>
    <n v="2024"/>
    <s v="2023-2024"/>
    <x v="0"/>
    <s v="Campbelltown"/>
    <s v="New South Wales"/>
    <x v="1"/>
    <n v="2560"/>
    <s v="Australia"/>
    <s v="Anika Villanueva"/>
    <x v="9"/>
    <s v="Emmanuel Tutu"/>
    <n v="757"/>
  </r>
  <r>
    <d v="2024-02-05T00:00:00"/>
    <n v="2024"/>
    <s v="2023-2024"/>
    <x v="0"/>
    <s v="Narrabeen"/>
    <s v="New South Wales"/>
    <x v="1"/>
    <n v="2101"/>
    <s v="Australia"/>
    <s v="Clementine Walsh"/>
    <x v="4"/>
    <s v="Amara Okafor"/>
    <n v="367"/>
  </r>
  <r>
    <d v="2024-06-08T00:00:00"/>
    <n v="2024"/>
    <s v="2023-2024"/>
    <x v="0"/>
    <s v="Campbelltown"/>
    <s v="New South Wales"/>
    <x v="1"/>
    <n v="2560"/>
    <s v="Australia"/>
    <s v="Anika Villanueva"/>
    <x v="0"/>
    <s v="Caterina Russo"/>
    <n v="281"/>
  </r>
  <r>
    <d v="2024-04-19T00:00:00"/>
    <n v="2024"/>
    <s v="2023-2024"/>
    <x v="0"/>
    <s v="Epping"/>
    <s v="Victoria"/>
    <x v="4"/>
    <n v="3076"/>
    <s v="Australia"/>
    <s v="Alistair Taylor"/>
    <x v="1"/>
    <s v="Iluka Langton"/>
    <n v="364"/>
  </r>
  <r>
    <d v="2025-01-03T00:00:00"/>
    <n v="2025"/>
    <s v="2024-2025"/>
    <x v="0"/>
    <s v="Stafford"/>
    <s v="Queensland"/>
    <x v="3"/>
    <n v="4053"/>
    <s v="Australia"/>
    <s v="Giannis Katsaros"/>
    <x v="7"/>
    <s v="Selam Tesfaye"/>
    <n v="31"/>
  </r>
  <r>
    <d v="2024-06-24T00:00:00"/>
    <n v="2024"/>
    <s v="2023-2024"/>
    <x v="1"/>
    <s v="Albany"/>
    <s v="Western Australia"/>
    <x v="0"/>
    <n v="6330"/>
    <s v="Australia"/>
    <s v="Phoebe Murphy"/>
    <x v="9"/>
    <s v="Emmanuel Tutu"/>
    <n v="614"/>
  </r>
  <r>
    <d v="2025-02-09T00:00:00"/>
    <n v="2025"/>
    <s v="2024-2025"/>
    <x v="0"/>
    <s v="Dubbo"/>
    <s v="New South Wales"/>
    <x v="1"/>
    <n v="2830"/>
    <s v="Australia"/>
    <s v="Jedda Kramer"/>
    <x v="0"/>
    <s v="Caterina Russo"/>
    <n v="225"/>
  </r>
  <r>
    <d v="2025-03-15T00:00:00"/>
    <n v="2025"/>
    <s v="2024-2025"/>
    <x v="0"/>
    <s v="Wagga Wagga"/>
    <s v="New South Wales"/>
    <x v="1"/>
    <n v="2650"/>
    <s v="Australia"/>
    <s v="Jedda Kramer"/>
    <x v="9"/>
    <s v="Emmanuel Tutu"/>
    <n v="315"/>
  </r>
  <r>
    <d v="2025-08-21T00:00:00"/>
    <n v="2026"/>
    <s v="2025-2026"/>
    <x v="0"/>
    <s v="Narrabeen"/>
    <s v="New South Wales"/>
    <x v="1"/>
    <n v="2101"/>
    <s v="Australia"/>
    <s v="Clementine Walsh"/>
    <x v="0"/>
    <s v="Caterina Russo"/>
    <n v="261"/>
  </r>
  <r>
    <d v="2024-07-21T00:00:00"/>
    <n v="2025"/>
    <s v="2024-2025"/>
    <x v="0"/>
    <s v="Nowra"/>
    <s v="New South Wales"/>
    <x v="1"/>
    <n v="2541"/>
    <s v="Australia"/>
    <s v="Anika Villanueva"/>
    <x v="0"/>
    <s v="Caterina Russo"/>
    <n v="750"/>
  </r>
  <r>
    <d v="2025-10-22T00:00:00"/>
    <n v="2026"/>
    <s v="2025-2026"/>
    <x v="0"/>
    <s v="Nowra"/>
    <s v="New South Wales"/>
    <x v="1"/>
    <n v="2541"/>
    <s v="Australia"/>
    <s v="Anika Villanueva"/>
    <x v="1"/>
    <s v="Iluka Langton"/>
    <n v="121"/>
  </r>
  <r>
    <d v="2024-01-19T00:00:00"/>
    <n v="2024"/>
    <s v="2023-2024"/>
    <x v="0"/>
    <s v="Underwood"/>
    <s v="Queensland"/>
    <x v="3"/>
    <n v="4119"/>
    <s v="Australia"/>
    <s v="Giannis Katsaros"/>
    <x v="1"/>
    <s v="Iluka Langton"/>
    <n v="234"/>
  </r>
  <r>
    <d v="2024-11-07T00:00:00"/>
    <n v="2025"/>
    <s v="2024-2025"/>
    <x v="0"/>
    <s v="Orange"/>
    <s v="New South Wales"/>
    <x v="1"/>
    <n v="2800"/>
    <s v="Australia"/>
    <s v="Jedda Kramer"/>
    <x v="1"/>
    <s v="Iluka Langton"/>
    <n v="325"/>
  </r>
  <r>
    <d v="2024-05-08T00:00:00"/>
    <n v="2024"/>
    <s v="2023-2024"/>
    <x v="0"/>
    <s v="Lismore"/>
    <s v="New South Wales"/>
    <x v="1"/>
    <n v="2480"/>
    <s v="Australia"/>
    <s v="Waru Saunders"/>
    <x v="1"/>
    <s v="Iluka Langton"/>
    <n v="572"/>
  </r>
  <r>
    <d v="2024-08-29T00:00:00"/>
    <n v="2025"/>
    <s v="2024-2025"/>
    <x v="0"/>
    <s v="Narrabeen"/>
    <s v="New South Wales"/>
    <x v="1"/>
    <n v="2101"/>
    <s v="Australia"/>
    <s v="Clementine Walsh"/>
    <x v="1"/>
    <s v="Iluka Langton"/>
    <n v="162"/>
  </r>
  <r>
    <d v="2024-02-08T00:00:00"/>
    <n v="2024"/>
    <s v="2023-2024"/>
    <x v="0"/>
    <s v="Frankston"/>
    <s v="Victoria"/>
    <x v="4"/>
    <n v="3199"/>
    <s v="Australia"/>
    <s v="Fatima Saleh"/>
    <x v="4"/>
    <s v="Amara Okafor"/>
    <n v="614"/>
  </r>
  <r>
    <d v="2024-10-03T00:00:00"/>
    <n v="2025"/>
    <s v="2024-2025"/>
    <x v="0"/>
    <s v="Castle Hill"/>
    <s v="New South Wales"/>
    <x v="1"/>
    <n v="2154"/>
    <s v="Australia"/>
    <s v="Clementine Walsh"/>
    <x v="1"/>
    <s v="Iluka Langton"/>
    <n v="752"/>
  </r>
  <r>
    <d v="2024-08-27T00:00:00"/>
    <n v="2025"/>
    <s v="2024-2025"/>
    <x v="0"/>
    <s v="North Lakes"/>
    <s v="Queensland"/>
    <x v="3"/>
    <n v="4509"/>
    <s v="Australia"/>
    <s v="Kavindi Perera"/>
    <x v="4"/>
    <s v="Amara Okafor"/>
    <n v="357"/>
  </r>
  <r>
    <d v="2024-11-09T00:00:00"/>
    <n v="2025"/>
    <s v="2024-2025"/>
    <x v="0"/>
    <s v="Ballarat"/>
    <s v="Victoria"/>
    <x v="4"/>
    <n v="3353"/>
    <s v="Australia"/>
    <s v="Lucas Le"/>
    <x v="9"/>
    <s v="Emmanuel Tutu"/>
    <n v="368"/>
  </r>
  <r>
    <d v="2024-08-05T00:00:00"/>
    <n v="2025"/>
    <s v="2024-2025"/>
    <x v="0"/>
    <s v="Randwick"/>
    <s v="New South Wales"/>
    <x v="1"/>
    <n v="2031"/>
    <s v="Australia"/>
    <s v="Moana Tui"/>
    <x v="1"/>
    <s v="Iluka Langton"/>
    <n v="265"/>
  </r>
  <r>
    <d v="2025-07-16T00:00:00"/>
    <n v="2026"/>
    <s v="2025-2026"/>
    <x v="0"/>
    <s v="Frankston"/>
    <s v="Victoria"/>
    <x v="4"/>
    <n v="3199"/>
    <s v="Australia"/>
    <s v="Fatima Saleh"/>
    <x v="9"/>
    <s v="Emmanuel Tutu"/>
    <n v="521"/>
  </r>
  <r>
    <d v="2025-09-12T00:00:00"/>
    <n v="2026"/>
    <s v="2025-2026"/>
    <x v="0"/>
    <s v="Chatswood"/>
    <s v="New South Wales"/>
    <x v="1"/>
    <n v="2067"/>
    <s v="Australia"/>
    <s v="Moana Tui"/>
    <x v="1"/>
    <s v="Iluka Langton"/>
    <n v="353"/>
  </r>
  <r>
    <d v="2024-10-25T00:00:00"/>
    <n v="2025"/>
    <s v="2024-2025"/>
    <x v="0"/>
    <s v="Chadstone"/>
    <s v="Victoria"/>
    <x v="4"/>
    <n v="3148"/>
    <s v="Australia"/>
    <s v="Fatima Saleh"/>
    <x v="4"/>
    <s v="Amara Okafor"/>
    <n v="700"/>
  </r>
  <r>
    <d v="2024-05-28T00:00:00"/>
    <n v="2024"/>
    <s v="2023-2024"/>
    <x v="1"/>
    <s v="Collingwood"/>
    <s v="Victoria"/>
    <x v="4"/>
    <n v="3066"/>
    <s v="Australia"/>
    <s v="Alistair Taylor"/>
    <x v="1"/>
    <s v="Iluka Langton"/>
    <n v="504"/>
  </r>
  <r>
    <d v="2024-08-29T00:00:00"/>
    <n v="2025"/>
    <s v="2024-2025"/>
    <x v="0"/>
    <s v="Chadstone"/>
    <s v="Victoria"/>
    <x v="4"/>
    <n v="3148"/>
    <s v="Australia"/>
    <s v="Fatima Saleh"/>
    <x v="0"/>
    <s v="Caterina Russo"/>
    <n v="170"/>
  </r>
  <r>
    <d v="2024-07-09T00:00:00"/>
    <n v="2025"/>
    <s v="2024-2025"/>
    <x v="0"/>
    <s v="Epping"/>
    <s v="Victoria"/>
    <x v="4"/>
    <n v="3076"/>
    <s v="Australia"/>
    <s v="Alistair Taylor"/>
    <x v="1"/>
    <s v="Iluka Langton"/>
    <n v="29"/>
  </r>
  <r>
    <d v="2025-09-03T00:00:00"/>
    <n v="2026"/>
    <s v="2025-2026"/>
    <x v="0"/>
    <s v="Wagga Wagga"/>
    <s v="New South Wales"/>
    <x v="1"/>
    <n v="2650"/>
    <s v="Australia"/>
    <s v="Jedda Kramer"/>
    <x v="1"/>
    <s v="Iluka Langton"/>
    <n v="460"/>
  </r>
  <r>
    <d v="2024-10-20T00:00:00"/>
    <n v="2025"/>
    <s v="2024-2025"/>
    <x v="0"/>
    <s v="Geraldton"/>
    <s v="Western Australia"/>
    <x v="0"/>
    <n v="6530"/>
    <s v="Australia"/>
    <s v="Isabella Ricci"/>
    <x v="7"/>
    <s v="Selam Tesfaye"/>
    <n v="360"/>
  </r>
  <r>
    <d v="2025-09-16T00:00:00"/>
    <n v="2026"/>
    <s v="2025-2026"/>
    <x v="1"/>
    <s v="Artarmon"/>
    <s v="New South Wales"/>
    <x v="1"/>
    <n v="2064"/>
    <s v="Australia"/>
    <s v="Moana Tui"/>
    <x v="4"/>
    <s v="Amara Okafor"/>
    <n v="561"/>
  </r>
  <r>
    <d v="2025-10-28T00:00:00"/>
    <n v="2026"/>
    <s v="2025-2026"/>
    <x v="0"/>
    <s v="Underwood"/>
    <s v="Queensland"/>
    <x v="3"/>
    <n v="4119"/>
    <s v="Australia"/>
    <s v="Giannis Katsaros"/>
    <x v="7"/>
    <s v="Selam Tesfaye"/>
    <n v="308"/>
  </r>
  <r>
    <d v="2025-08-18T00:00:00"/>
    <n v="2026"/>
    <s v="2025-2026"/>
    <x v="0"/>
    <s v="Bendigo"/>
    <s v="Victoria"/>
    <x v="4"/>
    <n v="3550"/>
    <s v="Australia"/>
    <s v="Lucas Le"/>
    <x v="1"/>
    <s v="Iluka Langton"/>
    <n v="414"/>
  </r>
  <r>
    <d v="2024-05-20T00:00:00"/>
    <n v="2024"/>
    <s v="2023-2024"/>
    <x v="0"/>
    <s v="Indooroopilly"/>
    <s v="Queensland"/>
    <x v="3"/>
    <n v="4068"/>
    <s v="Australia"/>
    <s v="Giannis Katsaros"/>
    <x v="1"/>
    <s v="Iluka Langton"/>
    <n v="711"/>
  </r>
  <r>
    <d v="2024-01-07T00:00:00"/>
    <n v="2024"/>
    <s v="2023-2024"/>
    <x v="0"/>
    <s v="Geraldton"/>
    <s v="Western Australia"/>
    <x v="0"/>
    <n v="6530"/>
    <s v="Australia"/>
    <s v="Isabella Ricci"/>
    <x v="1"/>
    <s v="Iluka Langton"/>
    <n v="180"/>
  </r>
  <r>
    <d v="2025-04-10T00:00:00"/>
    <n v="2025"/>
    <s v="2024-2025"/>
    <x v="1"/>
    <s v="Alexandria"/>
    <s v="New South Wales"/>
    <x v="1"/>
    <n v="2015"/>
    <s v="Australia"/>
    <s v="Moana Tui"/>
    <x v="0"/>
    <s v="Caterina Russo"/>
    <n v="322"/>
  </r>
  <r>
    <d v="2025-12-05T00:00:00"/>
    <n v="2026"/>
    <s v="2025-2026"/>
    <x v="0"/>
    <s v="Maroochydore"/>
    <s v="Queensland"/>
    <x v="3"/>
    <n v="4558"/>
    <s v="Australia"/>
    <s v="Viliame Mata"/>
    <x v="1"/>
    <s v="Iluka Langton"/>
    <n v="608"/>
  </r>
  <r>
    <d v="2025-08-06T00:00:00"/>
    <n v="2026"/>
    <s v="2025-2026"/>
    <x v="0"/>
    <s v="Narrabeen"/>
    <s v="New South Wales"/>
    <x v="1"/>
    <n v="2101"/>
    <s v="Australia"/>
    <s v="Clementine Walsh"/>
    <x v="1"/>
    <s v="Iluka Langton"/>
    <n v="280"/>
  </r>
  <r>
    <d v="2025-02-07T00:00:00"/>
    <n v="2025"/>
    <s v="2024-2025"/>
    <x v="1"/>
    <s v="Alexandria"/>
    <s v="New South Wales"/>
    <x v="1"/>
    <n v="2015"/>
    <s v="Australia"/>
    <s v="Moana Tui"/>
    <x v="9"/>
    <s v="Emmanuel Tutu"/>
    <n v="77"/>
  </r>
  <r>
    <d v="2024-02-01T00:00:00"/>
    <n v="2024"/>
    <s v="2023-2024"/>
    <x v="0"/>
    <s v="Frankston"/>
    <s v="Victoria"/>
    <x v="4"/>
    <n v="3199"/>
    <s v="Australia"/>
    <s v="Fatima Saleh"/>
    <x v="7"/>
    <s v="Selam Tesfaye"/>
    <n v="550"/>
  </r>
  <r>
    <d v="2024-10-18T00:00:00"/>
    <n v="2025"/>
    <s v="2024-2025"/>
    <x v="0"/>
    <s v="Geraldton"/>
    <s v="Western Australia"/>
    <x v="0"/>
    <n v="6530"/>
    <s v="Australia"/>
    <s v="Isabella Ricci"/>
    <x v="1"/>
    <s v="Iluka Langton"/>
    <n v="87"/>
  </r>
  <r>
    <d v="2024-12-19T00:00:00"/>
    <n v="2025"/>
    <s v="2024-2025"/>
    <x v="0"/>
    <s v="Dandenong"/>
    <s v="Victoria"/>
    <x v="4"/>
    <n v="3175"/>
    <s v="Australia"/>
    <s v="Fatima Saleh"/>
    <x v="1"/>
    <s v="Iluka Langton"/>
    <n v="580"/>
  </r>
  <r>
    <d v="2024-06-17T00:00:00"/>
    <n v="2024"/>
    <s v="2023-2024"/>
    <x v="0"/>
    <s v="Nowra"/>
    <s v="New South Wales"/>
    <x v="1"/>
    <n v="2541"/>
    <s v="Australia"/>
    <s v="Anika Villanueva"/>
    <x v="9"/>
    <s v="Emmanuel Tutu"/>
    <n v="509"/>
  </r>
  <r>
    <d v="2025-08-02T00:00:00"/>
    <n v="2026"/>
    <s v="2025-2026"/>
    <x v="0"/>
    <s v="Campbelltown"/>
    <s v="New South Wales"/>
    <x v="1"/>
    <n v="2560"/>
    <s v="Australia"/>
    <s v="Anika Villanueva"/>
    <x v="7"/>
    <s v="Selam Tesfaye"/>
    <n v="757"/>
  </r>
  <r>
    <d v="2024-06-01T00:00:00"/>
    <n v="2024"/>
    <s v="2023-2024"/>
    <x v="0"/>
    <s v="Campbelltown"/>
    <s v="New South Wales"/>
    <x v="1"/>
    <n v="2560"/>
    <s v="Australia"/>
    <s v="Anika Villanueva"/>
    <x v="9"/>
    <s v="Emmanuel Tutu"/>
    <n v="188"/>
  </r>
  <r>
    <d v="2024-03-10T00:00:00"/>
    <n v="2024"/>
    <s v="2023-2024"/>
    <x v="1"/>
    <s v="Alexandria"/>
    <s v="New South Wales"/>
    <x v="1"/>
    <n v="2015"/>
    <s v="Australia"/>
    <s v="Moana Tui"/>
    <x v="1"/>
    <s v="Iluka Langton"/>
    <n v="559"/>
  </r>
  <r>
    <d v="2025-01-01T00:00:00"/>
    <n v="2025"/>
    <s v="2024-2025"/>
    <x v="0"/>
    <s v="Orange"/>
    <s v="New South Wales"/>
    <x v="1"/>
    <n v="2800"/>
    <s v="Australia"/>
    <s v="Jedda Kramer"/>
    <x v="1"/>
    <s v="Iluka Langton"/>
    <n v="692"/>
  </r>
  <r>
    <d v="2025-10-18T00:00:00"/>
    <n v="2026"/>
    <s v="2025-2026"/>
    <x v="1"/>
    <s v="Armidale"/>
    <s v="New South Wales"/>
    <x v="1"/>
    <n v="2350"/>
    <s v="Australia"/>
    <s v="Waru Saunders"/>
    <x v="1"/>
    <s v="Iluka Langton"/>
    <n v="579"/>
  </r>
  <r>
    <d v="2025-11-06T00:00:00"/>
    <n v="2026"/>
    <s v="2025-2026"/>
    <x v="0"/>
    <s v="Dandenong"/>
    <s v="Victoria"/>
    <x v="4"/>
    <n v="3175"/>
    <s v="Australia"/>
    <s v="Fatima Saleh"/>
    <x v="1"/>
    <s v="Iluka Langton"/>
    <n v="434"/>
  </r>
  <r>
    <d v="2025-05-29T00:00:00"/>
    <n v="2025"/>
    <s v="2024-2025"/>
    <x v="1"/>
    <s v="Altona"/>
    <s v="Victoria"/>
    <x v="4"/>
    <n v="3018"/>
    <s v="Australia"/>
    <s v="Alistair Taylor"/>
    <x v="1"/>
    <s v="Iluka Langton"/>
    <n v="502"/>
  </r>
  <r>
    <d v="2025-11-20T00:00:00"/>
    <n v="2026"/>
    <s v="2025-2026"/>
    <x v="0"/>
    <s v="Geraldton"/>
    <s v="Western Australia"/>
    <x v="0"/>
    <n v="6530"/>
    <s v="Australia"/>
    <s v="Isabella Ricci"/>
    <x v="9"/>
    <s v="Emmanuel Tutu"/>
    <n v="388"/>
  </r>
  <r>
    <d v="2025-05-09T00:00:00"/>
    <n v="2025"/>
    <s v="2024-2025"/>
    <x v="0"/>
    <s v="Bathurst"/>
    <s v="New South Wales"/>
    <x v="1"/>
    <n v="2795"/>
    <s v="Australia"/>
    <s v="Jedda Kramer"/>
    <x v="9"/>
    <s v="Emmanuel Tutu"/>
    <n v="734"/>
  </r>
  <r>
    <d v="2024-01-21T00:00:00"/>
    <n v="2024"/>
    <s v="2023-2024"/>
    <x v="0"/>
    <s v="Ballarat"/>
    <s v="Victoria"/>
    <x v="4"/>
    <n v="3353"/>
    <s v="Australia"/>
    <s v="Lucas Le"/>
    <x v="1"/>
    <s v="Iluka Langton"/>
    <n v="366"/>
  </r>
  <r>
    <d v="2025-09-28T00:00:00"/>
    <n v="2026"/>
    <s v="2025-2026"/>
    <x v="0"/>
    <s v="Darwin"/>
    <s v="Northern Territory"/>
    <x v="7"/>
    <n v="800"/>
    <s v="Australia"/>
    <s v="Deepa Thapa"/>
    <x v="1"/>
    <s v="Iluka Langton"/>
    <n v="461"/>
  </r>
  <r>
    <d v="2025-11-20T00:00:00"/>
    <n v="2026"/>
    <s v="2025-2026"/>
    <x v="0"/>
    <s v="Frankston"/>
    <s v="Victoria"/>
    <x v="4"/>
    <n v="3199"/>
    <s v="Australia"/>
    <s v="Fatima Saleh"/>
    <x v="9"/>
    <s v="Emmanuel Tutu"/>
    <n v="417"/>
  </r>
  <r>
    <d v="2024-09-15T00:00:00"/>
    <n v="2025"/>
    <s v="2024-2025"/>
    <x v="0"/>
    <s v="Toombul"/>
    <s v="Queensland"/>
    <x v="3"/>
    <n v="4012"/>
    <s v="Australia"/>
    <s v="Giannis Katsaros"/>
    <x v="4"/>
    <s v="Amara Okafor"/>
    <n v="515"/>
  </r>
  <r>
    <d v="2025-10-13T00:00:00"/>
    <n v="2026"/>
    <s v="2025-2026"/>
    <x v="0"/>
    <s v="Dubbo"/>
    <s v="New South Wales"/>
    <x v="1"/>
    <n v="2830"/>
    <s v="Australia"/>
    <s v="Jedda Kramer"/>
    <x v="9"/>
    <s v="Emmanuel Tutu"/>
    <n v="751"/>
  </r>
  <r>
    <d v="2024-01-04T00:00:00"/>
    <n v="2024"/>
    <s v="2023-2024"/>
    <x v="0"/>
    <s v="Chadstone"/>
    <s v="Victoria"/>
    <x v="4"/>
    <n v="3148"/>
    <s v="Australia"/>
    <s v="Fatima Saleh"/>
    <x v="9"/>
    <s v="Emmanuel Tutu"/>
    <n v="158"/>
  </r>
  <r>
    <d v="2024-07-27T00:00:00"/>
    <n v="2025"/>
    <s v="2024-2025"/>
    <x v="0"/>
    <s v="Chadstone"/>
    <s v="Victoria"/>
    <x v="4"/>
    <n v="3148"/>
    <s v="Australia"/>
    <s v="Fatima Saleh"/>
    <x v="1"/>
    <s v="Iluka Langton"/>
    <n v="353"/>
  </r>
  <r>
    <d v="2024-04-23T00:00:00"/>
    <n v="2024"/>
    <s v="2023-2024"/>
    <x v="0"/>
    <s v="Campbelltown"/>
    <s v="New South Wales"/>
    <x v="1"/>
    <n v="2560"/>
    <s v="Australia"/>
    <s v="Anika Villanueva"/>
    <x v="1"/>
    <s v="Iluka Langton"/>
    <n v="405"/>
  </r>
  <r>
    <d v="2025-03-25T00:00:00"/>
    <n v="2025"/>
    <s v="2024-2025"/>
    <x v="0"/>
    <s v="Castle Hill"/>
    <s v="New South Wales"/>
    <x v="1"/>
    <n v="2154"/>
    <s v="Australia"/>
    <s v="Clementine Walsh"/>
    <x v="1"/>
    <s v="Iluka Langton"/>
    <n v="577"/>
  </r>
  <r>
    <d v="2025-05-29T00:00:00"/>
    <n v="2025"/>
    <s v="2024-2025"/>
    <x v="0"/>
    <s v="Dubbo"/>
    <s v="New South Wales"/>
    <x v="1"/>
    <n v="2830"/>
    <s v="Australia"/>
    <s v="Jedda Kramer"/>
    <x v="1"/>
    <s v="Iluka Langton"/>
    <n v="577"/>
  </r>
  <r>
    <d v="2024-06-21T00:00:00"/>
    <n v="2024"/>
    <s v="2023-2024"/>
    <x v="0"/>
    <s v="Ballarat"/>
    <s v="Victoria"/>
    <x v="4"/>
    <n v="3353"/>
    <s v="Australia"/>
    <s v="Lucas Le"/>
    <x v="1"/>
    <s v="Iluka Langton"/>
    <n v="571"/>
  </r>
  <r>
    <d v="2024-12-09T00:00:00"/>
    <n v="2025"/>
    <s v="2024-2025"/>
    <x v="1"/>
    <s v="Alexandria"/>
    <s v="New South Wales"/>
    <x v="1"/>
    <n v="2015"/>
    <s v="Australia"/>
    <s v="Moana Tui"/>
    <x v="1"/>
    <s v="Iluka Langton"/>
    <n v="345"/>
  </r>
  <r>
    <d v="2024-12-18T00:00:00"/>
    <n v="2025"/>
    <s v="2024-2025"/>
    <x v="0"/>
    <s v="Nowra"/>
    <s v="New South Wales"/>
    <x v="1"/>
    <n v="2541"/>
    <s v="Australia"/>
    <s v="Anika Villanueva"/>
    <x v="1"/>
    <s v="Iluka Langton"/>
    <n v="318"/>
  </r>
  <r>
    <d v="2024-05-10T00:00:00"/>
    <n v="2024"/>
    <s v="2023-2024"/>
    <x v="0"/>
    <s v="Underwood"/>
    <s v="Queensland"/>
    <x v="3"/>
    <n v="4119"/>
    <s v="Australia"/>
    <s v="Giannis Katsaros"/>
    <x v="1"/>
    <s v="Iluka Langton"/>
    <n v="561"/>
  </r>
  <r>
    <d v="2025-08-30T00:00:00"/>
    <n v="2026"/>
    <s v="2025-2026"/>
    <x v="1"/>
    <s v="Albany"/>
    <s v="Western Australia"/>
    <x v="0"/>
    <n v="6330"/>
    <s v="Australia"/>
    <s v="Phoebe Murphy"/>
    <x v="1"/>
    <s v="Iluka Langton"/>
    <n v="587"/>
  </r>
  <r>
    <d v="2025-07-22T00:00:00"/>
    <n v="2026"/>
    <s v="2025-2026"/>
    <x v="1"/>
    <s v="Armidale"/>
    <s v="New South Wales"/>
    <x v="1"/>
    <n v="2350"/>
    <s v="Australia"/>
    <s v="Waru Saunders"/>
    <x v="9"/>
    <s v="Emmanuel Tutu"/>
    <n v="778"/>
  </r>
  <r>
    <d v="2024-07-17T00:00:00"/>
    <n v="2025"/>
    <s v="2024-2025"/>
    <x v="0"/>
    <s v="Frankston"/>
    <s v="Victoria"/>
    <x v="4"/>
    <n v="3199"/>
    <s v="Australia"/>
    <s v="Fatima Saleh"/>
    <x v="1"/>
    <s v="Iluka Langton"/>
    <n v="538"/>
  </r>
  <r>
    <d v="2025-08-07T00:00:00"/>
    <n v="2026"/>
    <s v="2025-2026"/>
    <x v="0"/>
    <s v="Dubbo"/>
    <s v="New South Wales"/>
    <x v="1"/>
    <n v="2830"/>
    <s v="Australia"/>
    <s v="Jedda Kramer"/>
    <x v="1"/>
    <s v="Iluka Langton"/>
    <n v="550"/>
  </r>
  <r>
    <d v="2025-08-02T00:00:00"/>
    <n v="2026"/>
    <s v="2025-2026"/>
    <x v="0"/>
    <s v="Chadstone"/>
    <s v="Victoria"/>
    <x v="4"/>
    <n v="3148"/>
    <s v="Australia"/>
    <s v="Fatima Saleh"/>
    <x v="1"/>
    <s v="Iluka Langton"/>
    <n v="636"/>
  </r>
  <r>
    <d v="2024-04-08T00:00:00"/>
    <n v="2024"/>
    <s v="2023-2024"/>
    <x v="0"/>
    <s v="Frankston"/>
    <s v="Victoria"/>
    <x v="4"/>
    <n v="3199"/>
    <s v="Australia"/>
    <s v="Fatima Saleh"/>
    <x v="1"/>
    <s v="Iluka Langton"/>
    <n v="648"/>
  </r>
  <r>
    <d v="2024-02-04T00:00:00"/>
    <n v="2024"/>
    <s v="2023-2024"/>
    <x v="0"/>
    <s v="Campbelltown"/>
    <s v="New South Wales"/>
    <x v="1"/>
    <n v="2560"/>
    <s v="Australia"/>
    <s v="Anika Villanueva"/>
    <x v="1"/>
    <s v="Iluka Langton"/>
    <n v="7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6D114-497E-436D-AFA9-EAA9080E4A5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:B39" firstHeaderRow="1" firstDataRow="1" firstDataCol="1"/>
  <pivotFields count="13">
    <pivotField numFmtId="14" showAll="0"/>
    <pivotField numFmtI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62F72-F1B0-4176-A677-7A17D6A3922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B33" firstHeaderRow="1" firstDataRow="1" firstDataCol="1"/>
  <pivotFields count="13">
    <pivotField numFmtId="14" showAll="0"/>
    <pivotField numFmtId="1" showAll="0"/>
    <pivotField showAll="0"/>
    <pivotField showAll="0"/>
    <pivotField showAll="0"/>
    <pivotField showAll="0"/>
    <pivotField axis="axisRow" showAll="0">
      <items count="9">
        <item x="2"/>
        <item x="1"/>
        <item x="7"/>
        <item x="3"/>
        <item x="6"/>
        <item x="5"/>
        <item x="4"/>
        <item x="0"/>
        <item t="default"/>
      </items>
    </pivotField>
    <pivotField showAll="0"/>
    <pivotField showAll="0"/>
    <pivotField showAll="0"/>
    <pivotField showAll="0"/>
    <pivotField showAll="0"/>
    <pivotField dataField="1" numFmtId="165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A909B-0D27-43A4-A24F-D7F4D4FF3CC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0:B21" firstHeaderRow="1" firstDataRow="1" firstDataCol="1"/>
  <pivotFields count="13"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5"/>
        <item x="0"/>
        <item x="7"/>
        <item x="3"/>
        <item x="4"/>
        <item x="1"/>
        <item x="8"/>
        <item x="2"/>
        <item x="9"/>
        <item x="6"/>
        <item t="default"/>
      </items>
    </pivotField>
    <pivotField showAll="0"/>
    <pivotField dataField="1" numFmtId="165"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2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2C3F30-D1B2-0B4A-89C5-156BCBABA4B1}" name="Data" displayName="Data" ref="A1:M4506" totalsRowShown="0">
  <autoFilter ref="A1:M4506" xr:uid="{2543E320-D260-4B82-A1BC-CDACF818318A}"/>
  <tableColumns count="13">
    <tableColumn id="1" xr3:uid="{F1DFA419-5DAC-1640-A827-993429411815}" name="Date" dataDxfId="7"/>
    <tableColumn id="12" xr3:uid="{7DB295A7-9B72-114E-B735-E429F07D5E96}" name="Financial Year" dataDxfId="6">
      <calculatedColumnFormula>IF(MONTH(A2)&gt;=7,YEAR(A2)+1,YEAR(A2))</calculatedColumnFormula>
    </tableColumn>
    <tableColumn id="2" xr3:uid="{7AAF1CEF-27F1-6B4F-B393-6D8A2C756E27}" name="Financial Year2" dataDxfId="5">
      <calculatedColumnFormula>IF(MONTH(A2) &gt;= 7, YEAR(A2) &amp; "-" &amp; YEAR(A2) + 1, YEAR(A2) - 1 &amp; "-" &amp; YEAR(A2))</calculatedColumnFormula>
    </tableColumn>
    <tableColumn id="3" xr3:uid="{0A083DB5-B499-EA4F-A1A1-000A8157E568}" name="Type"/>
    <tableColumn id="4" xr3:uid="{051D7397-29B3-8B41-9BDA-40C7B3DBF184}" name="Suburb"/>
    <tableColumn id="13" xr3:uid="{37EEA51A-49A4-9746-9F2E-51F674F100D5}" name="Full State" dataDxfId="4">
      <calculatedColumnFormula>IF(G2="WA","Western Australia",
IF(G2="NSW","New South Wales",
IF(G2="QLD","Queensland",
IF(G2="VIC","Victoria",
IF(G2="TAS","Tasmania",
IF(G2="SA","South Australia",
IF(G2="NT","Northern Territory",
IF(G2="ACT","Australian Capital Territory",G2))))))))</calculatedColumnFormula>
    </tableColumn>
    <tableColumn id="5" xr3:uid="{59C1DBDC-7C3B-6041-8586-C196A8FF1E3C}" name="State"/>
    <tableColumn id="6" xr3:uid="{4DB1274D-35DC-3B42-8CC0-17E54B828F5B}" name="Postcode"/>
    <tableColumn id="7" xr3:uid="{312BED45-8235-704C-8108-7F11C3D19A5E}" name="Country"/>
    <tableColumn id="15" xr3:uid="{5D963F47-409C-4A74-81E2-D2E90B063031}" name="Manager" dataDxfId="3"/>
    <tableColumn id="16" xr3:uid="{70AF6EF4-256D-4DC7-AD7F-E3E8DB10F2A3}" name="Category" dataDxfId="2"/>
    <tableColumn id="17" xr3:uid="{60279AFB-822B-42D5-A4D7-C7912120169D}" name="Buyer" dataDxfId="1"/>
    <tableColumn id="11" xr3:uid="{8B960FDC-6C37-B04A-A031-7DF7B960BF90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-Cambria">
      <a:majorFont>
        <a:latin typeface="Calibri" panose="020F0502020204030204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mbria" panose="02040503050406030204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A508B7-93F7-4D24-A8C9-E093FE4373BA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5ae2c602-3b96-409a-83d6-087a9eb5d72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E320-D260-4B82-A1BC-CDACF818318A}">
  <dimension ref="A1:O4506"/>
  <sheetViews>
    <sheetView zoomScaleNormal="100" workbookViewId="0">
      <selection activeCell="N5" sqref="N5"/>
    </sheetView>
  </sheetViews>
  <sheetFormatPr defaultColWidth="8.75" defaultRowHeight="14" x14ac:dyDescent="0.3"/>
  <cols>
    <col min="1" max="1" width="12.25" style="1" customWidth="1"/>
    <col min="2" max="2" width="17.25" style="4" customWidth="1"/>
    <col min="3" max="3" width="17.75" customWidth="1"/>
    <col min="4" max="4" width="24.25" bestFit="1" customWidth="1"/>
    <col min="5" max="5" width="13.25" customWidth="1"/>
    <col min="6" max="6" width="21.75" customWidth="1"/>
    <col min="7" max="7" width="10.75" customWidth="1"/>
    <col min="8" max="8" width="9.25" customWidth="1"/>
    <col min="9" max="9" width="18.75" customWidth="1"/>
    <col min="10" max="10" width="24.25" customWidth="1"/>
    <col min="11" max="11" width="31.33203125" bestFit="1" customWidth="1"/>
    <col min="12" max="12" width="13.83203125" bestFit="1" customWidth="1"/>
    <col min="13" max="13" width="15" style="6" customWidth="1"/>
  </cols>
  <sheetData>
    <row r="1" spans="1:15" x14ac:dyDescent="0.3">
      <c r="A1" s="1" t="s">
        <v>116</v>
      </c>
      <c r="B1" t="s">
        <v>0</v>
      </c>
      <c r="C1" t="s">
        <v>117</v>
      </c>
      <c r="D1" t="s">
        <v>115</v>
      </c>
      <c r="E1" t="s">
        <v>1</v>
      </c>
      <c r="F1" t="s">
        <v>118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s="6" t="s">
        <v>8</v>
      </c>
    </row>
    <row r="2" spans="1:15" x14ac:dyDescent="0.3">
      <c r="A2" s="2">
        <v>45477</v>
      </c>
      <c r="B2" s="3">
        <f t="shared" ref="B2:B65" si="0">IF(MONTH(A2)&gt;=7,YEAR(A2)+1,YEAR(A2))</f>
        <v>2025</v>
      </c>
      <c r="C2" t="str">
        <f t="shared" ref="C2:C65" si="1">IF(MONTH(A2) &gt;= 7, YEAR(A2) &amp; "-" &amp; YEAR(A2) + 1, YEAR(A2) - 1 &amp; "-" &amp; YEAR(A2))</f>
        <v>2024-2025</v>
      </c>
      <c r="D2" t="s">
        <v>120</v>
      </c>
      <c r="E2" t="s">
        <v>70</v>
      </c>
      <c r="F2" t="str">
        <f t="shared" ref="F2:F65" si="2">IF(G2="WA","Western Australia",
IF(G2="NSW","New South Wales",
IF(G2="QLD","Queensland",
IF(G2="VIC","Victoria",
IF(G2="TAS","Tasmania",
IF(G2="SA","South Australia",
IF(G2="NT","Northern Territory",
IF(G2="ACT","Australian Capital Territory",G2))))))))</f>
        <v>Western Australia</v>
      </c>
      <c r="G2" t="s">
        <v>28</v>
      </c>
      <c r="H2">
        <v>6021</v>
      </c>
      <c r="I2" t="s">
        <v>11</v>
      </c>
      <c r="J2" t="s">
        <v>121</v>
      </c>
      <c r="K2" t="s">
        <v>151</v>
      </c>
      <c r="L2" t="s">
        <v>152</v>
      </c>
      <c r="M2" s="6">
        <v>48</v>
      </c>
    </row>
    <row r="3" spans="1:15" x14ac:dyDescent="0.3">
      <c r="A3" s="2">
        <v>45630</v>
      </c>
      <c r="B3" s="3">
        <f t="shared" si="0"/>
        <v>2025</v>
      </c>
      <c r="C3" t="str">
        <f t="shared" si="1"/>
        <v>2024-2025</v>
      </c>
      <c r="D3" t="s">
        <v>120</v>
      </c>
      <c r="E3" t="s">
        <v>41</v>
      </c>
      <c r="F3" t="str">
        <f t="shared" si="2"/>
        <v>New South Wales</v>
      </c>
      <c r="G3" t="s">
        <v>10</v>
      </c>
      <c r="H3">
        <v>2478</v>
      </c>
      <c r="I3" t="s">
        <v>11</v>
      </c>
      <c r="J3" t="s">
        <v>122</v>
      </c>
      <c r="K3" t="s">
        <v>142</v>
      </c>
      <c r="L3" t="s">
        <v>153</v>
      </c>
      <c r="M3" s="6">
        <v>351</v>
      </c>
    </row>
    <row r="4" spans="1:15" x14ac:dyDescent="0.3">
      <c r="A4" s="2">
        <v>45417</v>
      </c>
      <c r="B4" s="3">
        <f t="shared" si="0"/>
        <v>2024</v>
      </c>
      <c r="C4" t="str">
        <f t="shared" si="1"/>
        <v>2023-2024</v>
      </c>
      <c r="D4" t="s">
        <v>119</v>
      </c>
      <c r="E4" t="s">
        <v>50</v>
      </c>
      <c r="F4" t="str">
        <f t="shared" si="2"/>
        <v>Australian Capital Territory</v>
      </c>
      <c r="G4" t="s">
        <v>51</v>
      </c>
      <c r="H4">
        <v>2617</v>
      </c>
      <c r="I4" t="s">
        <v>11</v>
      </c>
      <c r="J4" t="s">
        <v>123</v>
      </c>
      <c r="K4" t="s">
        <v>142</v>
      </c>
      <c r="L4" t="s">
        <v>153</v>
      </c>
      <c r="M4" s="6">
        <v>566</v>
      </c>
    </row>
    <row r="5" spans="1:15" x14ac:dyDescent="0.3">
      <c r="A5" s="2">
        <v>45802</v>
      </c>
      <c r="B5" s="3">
        <f t="shared" si="0"/>
        <v>2025</v>
      </c>
      <c r="C5" t="str">
        <f t="shared" si="1"/>
        <v>2024-2025</v>
      </c>
      <c r="D5" t="s">
        <v>120</v>
      </c>
      <c r="E5" t="s">
        <v>76</v>
      </c>
      <c r="F5" t="str">
        <f t="shared" si="2"/>
        <v>Queensland</v>
      </c>
      <c r="G5" t="s">
        <v>19</v>
      </c>
      <c r="H5">
        <v>4220</v>
      </c>
      <c r="I5" t="s">
        <v>11</v>
      </c>
      <c r="J5" t="s">
        <v>124</v>
      </c>
      <c r="K5" t="s">
        <v>143</v>
      </c>
      <c r="L5" t="s">
        <v>154</v>
      </c>
      <c r="M5" s="6">
        <v>244</v>
      </c>
    </row>
    <row r="6" spans="1:15" x14ac:dyDescent="0.3">
      <c r="A6" s="2">
        <v>45537</v>
      </c>
      <c r="B6" s="3">
        <f t="shared" si="0"/>
        <v>2025</v>
      </c>
      <c r="C6" t="str">
        <f t="shared" si="1"/>
        <v>2024-2025</v>
      </c>
      <c r="D6" t="s">
        <v>120</v>
      </c>
      <c r="E6" t="s">
        <v>111</v>
      </c>
      <c r="F6" t="str">
        <f t="shared" si="2"/>
        <v>New South Wales</v>
      </c>
      <c r="G6" t="s">
        <v>10</v>
      </c>
      <c r="H6">
        <v>2154</v>
      </c>
      <c r="I6" t="s">
        <v>11</v>
      </c>
      <c r="J6" t="s">
        <v>125</v>
      </c>
      <c r="K6" t="s">
        <v>144</v>
      </c>
      <c r="L6" t="s">
        <v>155</v>
      </c>
      <c r="M6" s="6">
        <v>484</v>
      </c>
    </row>
    <row r="7" spans="1:15" x14ac:dyDescent="0.3">
      <c r="A7" s="2">
        <v>45575</v>
      </c>
      <c r="B7" s="3">
        <f t="shared" si="0"/>
        <v>2025</v>
      </c>
      <c r="C7" t="str">
        <f t="shared" si="1"/>
        <v>2024-2025</v>
      </c>
      <c r="D7" t="s">
        <v>120</v>
      </c>
      <c r="E7" t="s">
        <v>9</v>
      </c>
      <c r="F7" t="str">
        <f t="shared" si="2"/>
        <v>New South Wales</v>
      </c>
      <c r="G7" t="s">
        <v>10</v>
      </c>
      <c r="H7">
        <v>2067</v>
      </c>
      <c r="I7" t="s">
        <v>11</v>
      </c>
      <c r="J7" t="s">
        <v>126</v>
      </c>
      <c r="K7" t="s">
        <v>151</v>
      </c>
      <c r="L7" t="s">
        <v>152</v>
      </c>
      <c r="M7" s="6">
        <v>613</v>
      </c>
    </row>
    <row r="8" spans="1:15" x14ac:dyDescent="0.3">
      <c r="A8" s="2">
        <v>45334</v>
      </c>
      <c r="B8" s="3">
        <f t="shared" si="0"/>
        <v>2024</v>
      </c>
      <c r="C8" t="str">
        <f t="shared" si="1"/>
        <v>2023-2024</v>
      </c>
      <c r="D8" t="s">
        <v>120</v>
      </c>
      <c r="E8" t="s">
        <v>44</v>
      </c>
      <c r="F8" t="str">
        <f t="shared" si="2"/>
        <v>Western Australia</v>
      </c>
      <c r="G8" t="s">
        <v>28</v>
      </c>
      <c r="H8">
        <v>6010</v>
      </c>
      <c r="I8" t="s">
        <v>11</v>
      </c>
      <c r="J8" t="s">
        <v>121</v>
      </c>
      <c r="K8" t="s">
        <v>145</v>
      </c>
      <c r="L8" t="s">
        <v>156</v>
      </c>
      <c r="M8" s="6">
        <v>339</v>
      </c>
    </row>
    <row r="9" spans="1:15" x14ac:dyDescent="0.3">
      <c r="A9" s="2">
        <v>45595</v>
      </c>
      <c r="B9" s="3">
        <f t="shared" si="0"/>
        <v>2025</v>
      </c>
      <c r="C9" t="str">
        <f t="shared" si="1"/>
        <v>2024-2025</v>
      </c>
      <c r="D9" t="s">
        <v>120</v>
      </c>
      <c r="E9" t="s">
        <v>104</v>
      </c>
      <c r="F9" t="str">
        <f t="shared" si="2"/>
        <v>Victoria</v>
      </c>
      <c r="G9" t="s">
        <v>26</v>
      </c>
      <c r="H9">
        <v>3175</v>
      </c>
      <c r="I9" t="s">
        <v>11</v>
      </c>
      <c r="J9" t="s">
        <v>127</v>
      </c>
      <c r="K9" t="s">
        <v>142</v>
      </c>
      <c r="L9" t="s">
        <v>153</v>
      </c>
      <c r="M9" s="6">
        <v>559</v>
      </c>
    </row>
    <row r="10" spans="1:15" x14ac:dyDescent="0.3">
      <c r="A10" s="2">
        <v>45662</v>
      </c>
      <c r="B10" s="3">
        <f t="shared" si="0"/>
        <v>2025</v>
      </c>
      <c r="C10" t="str">
        <f t="shared" si="1"/>
        <v>2024-2025</v>
      </c>
      <c r="D10" t="s">
        <v>120</v>
      </c>
      <c r="E10" t="s">
        <v>87</v>
      </c>
      <c r="F10" t="str">
        <f t="shared" si="2"/>
        <v>New South Wales</v>
      </c>
      <c r="G10" t="s">
        <v>10</v>
      </c>
      <c r="H10">
        <v>2158</v>
      </c>
      <c r="I10" t="s">
        <v>11</v>
      </c>
      <c r="J10" t="s">
        <v>125</v>
      </c>
      <c r="K10" t="s">
        <v>144</v>
      </c>
      <c r="L10" t="s">
        <v>155</v>
      </c>
      <c r="M10" s="6">
        <v>174</v>
      </c>
    </row>
    <row r="11" spans="1:15" x14ac:dyDescent="0.3">
      <c r="A11" s="2">
        <v>45780</v>
      </c>
      <c r="B11" s="3">
        <f t="shared" si="0"/>
        <v>2025</v>
      </c>
      <c r="C11" t="str">
        <f t="shared" si="1"/>
        <v>2024-2025</v>
      </c>
      <c r="D11" t="s">
        <v>120</v>
      </c>
      <c r="E11" t="s">
        <v>81</v>
      </c>
      <c r="F11" t="str">
        <f t="shared" si="2"/>
        <v>Victoria</v>
      </c>
      <c r="G11" t="s">
        <v>26</v>
      </c>
      <c r="H11">
        <v>3076</v>
      </c>
      <c r="I11" t="s">
        <v>11</v>
      </c>
      <c r="J11" t="s">
        <v>128</v>
      </c>
      <c r="K11" t="s">
        <v>146</v>
      </c>
      <c r="L11" t="s">
        <v>157</v>
      </c>
      <c r="M11" s="6">
        <v>795</v>
      </c>
    </row>
    <row r="12" spans="1:15" x14ac:dyDescent="0.3">
      <c r="A12" s="2">
        <v>45674</v>
      </c>
      <c r="B12" s="3">
        <f t="shared" si="0"/>
        <v>2025</v>
      </c>
      <c r="C12" t="str">
        <f t="shared" si="1"/>
        <v>2024-2025</v>
      </c>
      <c r="D12" t="s">
        <v>120</v>
      </c>
      <c r="E12" t="s">
        <v>81</v>
      </c>
      <c r="F12" t="str">
        <f t="shared" si="2"/>
        <v>Victoria</v>
      </c>
      <c r="G12" t="s">
        <v>26</v>
      </c>
      <c r="H12">
        <v>3076</v>
      </c>
      <c r="I12" t="s">
        <v>11</v>
      </c>
      <c r="J12" t="s">
        <v>128</v>
      </c>
      <c r="K12" t="s">
        <v>151</v>
      </c>
      <c r="L12" t="s">
        <v>152</v>
      </c>
      <c r="M12" s="6">
        <v>473</v>
      </c>
    </row>
    <row r="13" spans="1:15" x14ac:dyDescent="0.3">
      <c r="A13" s="2">
        <v>45579</v>
      </c>
      <c r="B13" s="3">
        <f t="shared" si="0"/>
        <v>2025</v>
      </c>
      <c r="C13" t="str">
        <f t="shared" si="1"/>
        <v>2024-2025</v>
      </c>
      <c r="D13" t="s">
        <v>120</v>
      </c>
      <c r="E13" t="s">
        <v>83</v>
      </c>
      <c r="F13" t="str">
        <f t="shared" si="2"/>
        <v>Victoria</v>
      </c>
      <c r="G13" t="s">
        <v>26</v>
      </c>
      <c r="H13">
        <v>3551</v>
      </c>
      <c r="I13" t="s">
        <v>11</v>
      </c>
      <c r="J13" t="s">
        <v>129</v>
      </c>
      <c r="K13" t="s">
        <v>147</v>
      </c>
      <c r="L13" t="s">
        <v>158</v>
      </c>
      <c r="M13" s="6">
        <v>743</v>
      </c>
    </row>
    <row r="14" spans="1:15" x14ac:dyDescent="0.3">
      <c r="A14" s="2">
        <v>45607</v>
      </c>
      <c r="B14" s="3">
        <f t="shared" si="0"/>
        <v>2025</v>
      </c>
      <c r="C14" t="str">
        <f t="shared" si="1"/>
        <v>2024-2025</v>
      </c>
      <c r="D14" t="s">
        <v>120</v>
      </c>
      <c r="E14" t="s">
        <v>97</v>
      </c>
      <c r="F14" t="str">
        <f t="shared" si="2"/>
        <v>Tasmania</v>
      </c>
      <c r="G14" t="s">
        <v>43</v>
      </c>
      <c r="H14">
        <v>7010</v>
      </c>
      <c r="I14" t="s">
        <v>11</v>
      </c>
      <c r="J14" t="s">
        <v>130</v>
      </c>
      <c r="K14" t="s">
        <v>151</v>
      </c>
      <c r="L14" t="s">
        <v>152</v>
      </c>
      <c r="M14" s="6">
        <v>189</v>
      </c>
      <c r="O14" s="5"/>
    </row>
    <row r="15" spans="1:15" x14ac:dyDescent="0.3">
      <c r="A15" s="2">
        <v>45567</v>
      </c>
      <c r="B15" s="3">
        <f t="shared" si="0"/>
        <v>2025</v>
      </c>
      <c r="C15" t="str">
        <f t="shared" si="1"/>
        <v>2024-2025</v>
      </c>
      <c r="D15" t="s">
        <v>120</v>
      </c>
      <c r="E15" t="s">
        <v>63</v>
      </c>
      <c r="F15" t="str">
        <f t="shared" si="2"/>
        <v>Queensland</v>
      </c>
      <c r="G15" t="s">
        <v>19</v>
      </c>
      <c r="H15">
        <v>4068</v>
      </c>
      <c r="I15" t="s">
        <v>11</v>
      </c>
      <c r="J15" t="s">
        <v>131</v>
      </c>
      <c r="K15" t="s">
        <v>142</v>
      </c>
      <c r="L15" t="s">
        <v>153</v>
      </c>
      <c r="M15" s="6">
        <v>411</v>
      </c>
    </row>
    <row r="16" spans="1:15" x14ac:dyDescent="0.3">
      <c r="A16" s="2">
        <v>45622</v>
      </c>
      <c r="B16" s="3">
        <f t="shared" si="0"/>
        <v>2025</v>
      </c>
      <c r="C16" t="str">
        <f t="shared" si="1"/>
        <v>2024-2025</v>
      </c>
      <c r="D16" t="s">
        <v>120</v>
      </c>
      <c r="E16" t="s">
        <v>78</v>
      </c>
      <c r="F16" t="str">
        <f t="shared" si="2"/>
        <v>New South Wales</v>
      </c>
      <c r="G16" t="s">
        <v>10</v>
      </c>
      <c r="H16">
        <v>2480</v>
      </c>
      <c r="I16" t="s">
        <v>11</v>
      </c>
      <c r="J16" t="s">
        <v>122</v>
      </c>
      <c r="K16" t="s">
        <v>142</v>
      </c>
      <c r="L16" t="s">
        <v>153</v>
      </c>
      <c r="M16" s="6">
        <v>394</v>
      </c>
    </row>
    <row r="17" spans="1:13" x14ac:dyDescent="0.3">
      <c r="A17" s="2">
        <v>45635</v>
      </c>
      <c r="B17" s="3">
        <f t="shared" si="0"/>
        <v>2025</v>
      </c>
      <c r="C17" t="str">
        <f t="shared" si="1"/>
        <v>2024-2025</v>
      </c>
      <c r="D17" t="s">
        <v>120</v>
      </c>
      <c r="E17" t="s">
        <v>58</v>
      </c>
      <c r="F17" t="str">
        <f t="shared" si="2"/>
        <v>New South Wales</v>
      </c>
      <c r="G17" t="s">
        <v>10</v>
      </c>
      <c r="H17">
        <v>2790</v>
      </c>
      <c r="I17" t="s">
        <v>11</v>
      </c>
      <c r="J17" t="s">
        <v>132</v>
      </c>
      <c r="K17" t="s">
        <v>142</v>
      </c>
      <c r="L17" t="s">
        <v>153</v>
      </c>
      <c r="M17" s="6">
        <v>366</v>
      </c>
    </row>
    <row r="18" spans="1:13" x14ac:dyDescent="0.3">
      <c r="A18" s="2">
        <v>45318</v>
      </c>
      <c r="B18" s="3">
        <f t="shared" si="0"/>
        <v>2024</v>
      </c>
      <c r="C18" t="str">
        <f t="shared" si="1"/>
        <v>2023-2024</v>
      </c>
      <c r="D18" t="s">
        <v>120</v>
      </c>
      <c r="E18" t="s">
        <v>107</v>
      </c>
      <c r="F18" t="str">
        <f t="shared" si="2"/>
        <v>New South Wales</v>
      </c>
      <c r="G18" t="s">
        <v>10</v>
      </c>
      <c r="H18">
        <v>2020</v>
      </c>
      <c r="I18" t="s">
        <v>11</v>
      </c>
      <c r="J18" t="s">
        <v>126</v>
      </c>
      <c r="K18" t="s">
        <v>146</v>
      </c>
      <c r="L18" t="s">
        <v>157</v>
      </c>
      <c r="M18" s="6">
        <v>722</v>
      </c>
    </row>
    <row r="19" spans="1:13" x14ac:dyDescent="0.3">
      <c r="A19" s="2">
        <v>45569</v>
      </c>
      <c r="B19" s="3">
        <f t="shared" si="0"/>
        <v>2025</v>
      </c>
      <c r="C19" t="str">
        <f t="shared" si="1"/>
        <v>2024-2025</v>
      </c>
      <c r="D19" t="s">
        <v>119</v>
      </c>
      <c r="E19" t="s">
        <v>27</v>
      </c>
      <c r="F19" t="str">
        <f t="shared" si="2"/>
        <v>Western Australia</v>
      </c>
      <c r="G19" t="s">
        <v>28</v>
      </c>
      <c r="H19">
        <v>6030</v>
      </c>
      <c r="I19" t="s">
        <v>11</v>
      </c>
      <c r="J19" t="s">
        <v>121</v>
      </c>
      <c r="K19" t="s">
        <v>144</v>
      </c>
      <c r="L19" t="s">
        <v>155</v>
      </c>
      <c r="M19" s="6">
        <v>598</v>
      </c>
    </row>
    <row r="20" spans="1:13" x14ac:dyDescent="0.3">
      <c r="A20" s="2">
        <v>45587</v>
      </c>
      <c r="B20" s="3">
        <f t="shared" si="0"/>
        <v>2025</v>
      </c>
      <c r="C20" t="str">
        <f t="shared" si="1"/>
        <v>2024-2025</v>
      </c>
      <c r="D20" t="s">
        <v>119</v>
      </c>
      <c r="E20" t="s">
        <v>27</v>
      </c>
      <c r="F20" t="str">
        <f t="shared" si="2"/>
        <v>Western Australia</v>
      </c>
      <c r="G20" t="s">
        <v>28</v>
      </c>
      <c r="H20">
        <v>6030</v>
      </c>
      <c r="I20" t="s">
        <v>11</v>
      </c>
      <c r="J20" t="s">
        <v>121</v>
      </c>
      <c r="K20" t="s">
        <v>144</v>
      </c>
      <c r="L20" t="s">
        <v>155</v>
      </c>
      <c r="M20" s="6">
        <v>700</v>
      </c>
    </row>
    <row r="21" spans="1:13" x14ac:dyDescent="0.3">
      <c r="A21" s="2">
        <v>45505</v>
      </c>
      <c r="B21" s="3">
        <f t="shared" si="0"/>
        <v>2025</v>
      </c>
      <c r="C21" t="str">
        <f t="shared" si="1"/>
        <v>2024-2025</v>
      </c>
      <c r="D21" t="s">
        <v>120</v>
      </c>
      <c r="E21" t="s">
        <v>102</v>
      </c>
      <c r="F21" t="str">
        <f t="shared" si="2"/>
        <v>Queensland</v>
      </c>
      <c r="G21" t="s">
        <v>19</v>
      </c>
      <c r="H21">
        <v>4825</v>
      </c>
      <c r="I21" t="s">
        <v>11</v>
      </c>
      <c r="J21" t="s">
        <v>133</v>
      </c>
      <c r="K21" t="s">
        <v>148</v>
      </c>
      <c r="L21" t="s">
        <v>159</v>
      </c>
      <c r="M21" s="6">
        <v>197</v>
      </c>
    </row>
    <row r="22" spans="1:13" x14ac:dyDescent="0.3">
      <c r="A22" s="2">
        <v>45529</v>
      </c>
      <c r="B22" s="3">
        <f t="shared" si="0"/>
        <v>2025</v>
      </c>
      <c r="C22" t="str">
        <f t="shared" si="1"/>
        <v>2024-2025</v>
      </c>
      <c r="D22" t="s">
        <v>120</v>
      </c>
      <c r="E22" t="s">
        <v>16</v>
      </c>
      <c r="F22" t="str">
        <f t="shared" si="2"/>
        <v>South Australia</v>
      </c>
      <c r="G22" t="s">
        <v>17</v>
      </c>
      <c r="H22">
        <v>5168</v>
      </c>
      <c r="I22" t="s">
        <v>11</v>
      </c>
      <c r="J22" t="s">
        <v>134</v>
      </c>
      <c r="K22" t="s">
        <v>144</v>
      </c>
      <c r="L22" t="s">
        <v>155</v>
      </c>
      <c r="M22" s="6">
        <v>608</v>
      </c>
    </row>
    <row r="23" spans="1:13" x14ac:dyDescent="0.3">
      <c r="A23" s="2">
        <v>45435</v>
      </c>
      <c r="B23" s="3">
        <f t="shared" si="0"/>
        <v>2024</v>
      </c>
      <c r="C23" t="str">
        <f t="shared" si="1"/>
        <v>2023-2024</v>
      </c>
      <c r="D23" t="s">
        <v>120</v>
      </c>
      <c r="E23" t="s">
        <v>100</v>
      </c>
      <c r="F23" t="str">
        <f t="shared" si="2"/>
        <v>New South Wales</v>
      </c>
      <c r="G23" t="s">
        <v>10</v>
      </c>
      <c r="H23">
        <v>2800</v>
      </c>
      <c r="I23" t="s">
        <v>11</v>
      </c>
      <c r="J23" t="s">
        <v>132</v>
      </c>
      <c r="K23" t="s">
        <v>146</v>
      </c>
      <c r="L23" t="s">
        <v>157</v>
      </c>
      <c r="M23" s="6">
        <v>277</v>
      </c>
    </row>
    <row r="24" spans="1:13" x14ac:dyDescent="0.3">
      <c r="A24" s="2">
        <v>45460</v>
      </c>
      <c r="B24" s="3">
        <f t="shared" si="0"/>
        <v>2024</v>
      </c>
      <c r="C24" t="str">
        <f t="shared" si="1"/>
        <v>2023-2024</v>
      </c>
      <c r="D24" t="s">
        <v>120</v>
      </c>
      <c r="E24" t="s">
        <v>68</v>
      </c>
      <c r="F24" t="str">
        <f t="shared" si="2"/>
        <v>Victoria</v>
      </c>
      <c r="G24" t="s">
        <v>26</v>
      </c>
      <c r="H24">
        <v>3429</v>
      </c>
      <c r="I24" t="s">
        <v>11</v>
      </c>
      <c r="J24" t="s">
        <v>129</v>
      </c>
      <c r="K24" t="s">
        <v>144</v>
      </c>
      <c r="L24" t="s">
        <v>155</v>
      </c>
      <c r="M24" s="6">
        <v>232</v>
      </c>
    </row>
    <row r="25" spans="1:13" x14ac:dyDescent="0.3">
      <c r="A25" s="2">
        <v>45975</v>
      </c>
      <c r="B25" s="3">
        <f t="shared" si="0"/>
        <v>2026</v>
      </c>
      <c r="C25" t="str">
        <f t="shared" si="1"/>
        <v>2025-2026</v>
      </c>
      <c r="D25" t="s">
        <v>120</v>
      </c>
      <c r="E25" t="s">
        <v>53</v>
      </c>
      <c r="F25" t="str">
        <f t="shared" si="2"/>
        <v>Queensland</v>
      </c>
      <c r="G25" t="s">
        <v>19</v>
      </c>
      <c r="H25">
        <v>4012</v>
      </c>
      <c r="I25" t="s">
        <v>11</v>
      </c>
      <c r="J25" t="s">
        <v>131</v>
      </c>
      <c r="K25" t="s">
        <v>144</v>
      </c>
      <c r="L25" t="s">
        <v>155</v>
      </c>
      <c r="M25" s="6">
        <v>36</v>
      </c>
    </row>
    <row r="26" spans="1:13" x14ac:dyDescent="0.3">
      <c r="A26" s="2">
        <v>45779</v>
      </c>
      <c r="B26" s="3">
        <f t="shared" si="0"/>
        <v>2025</v>
      </c>
      <c r="C26" t="str">
        <f t="shared" si="1"/>
        <v>2024-2025</v>
      </c>
      <c r="D26" t="s">
        <v>120</v>
      </c>
      <c r="E26" t="s">
        <v>36</v>
      </c>
      <c r="F26" t="str">
        <f t="shared" si="2"/>
        <v>New South Wales</v>
      </c>
      <c r="G26" t="s">
        <v>10</v>
      </c>
      <c r="H26">
        <v>2539</v>
      </c>
      <c r="I26" t="s">
        <v>11</v>
      </c>
      <c r="J26" t="s">
        <v>123</v>
      </c>
      <c r="K26" t="s">
        <v>145</v>
      </c>
      <c r="L26" t="s">
        <v>156</v>
      </c>
      <c r="M26" s="6">
        <v>65</v>
      </c>
    </row>
    <row r="27" spans="1:13" x14ac:dyDescent="0.3">
      <c r="A27" s="2">
        <v>45370</v>
      </c>
      <c r="B27" s="3">
        <f t="shared" si="0"/>
        <v>2024</v>
      </c>
      <c r="C27" t="str">
        <f t="shared" si="1"/>
        <v>2023-2024</v>
      </c>
      <c r="D27" t="s">
        <v>119</v>
      </c>
      <c r="E27" t="s">
        <v>90</v>
      </c>
      <c r="F27" t="str">
        <f t="shared" si="2"/>
        <v>New South Wales</v>
      </c>
      <c r="G27" t="s">
        <v>10</v>
      </c>
      <c r="H27">
        <v>2650</v>
      </c>
      <c r="I27" t="s">
        <v>11</v>
      </c>
      <c r="J27" t="s">
        <v>132</v>
      </c>
      <c r="K27" t="s">
        <v>145</v>
      </c>
      <c r="L27" t="s">
        <v>156</v>
      </c>
      <c r="M27" s="6">
        <v>338</v>
      </c>
    </row>
    <row r="28" spans="1:13" x14ac:dyDescent="0.3">
      <c r="A28" s="2">
        <v>45420</v>
      </c>
      <c r="B28" s="3">
        <f t="shared" si="0"/>
        <v>2024</v>
      </c>
      <c r="C28" t="str">
        <f t="shared" si="1"/>
        <v>2023-2024</v>
      </c>
      <c r="D28" t="s">
        <v>120</v>
      </c>
      <c r="E28" t="s">
        <v>80</v>
      </c>
      <c r="F28" t="str">
        <f t="shared" si="2"/>
        <v>New South Wales</v>
      </c>
      <c r="G28" t="s">
        <v>10</v>
      </c>
      <c r="H28">
        <v>2120</v>
      </c>
      <c r="I28" t="s">
        <v>11</v>
      </c>
      <c r="J28" t="s">
        <v>125</v>
      </c>
      <c r="K28" t="s">
        <v>147</v>
      </c>
      <c r="L28" t="s">
        <v>158</v>
      </c>
      <c r="M28" s="6">
        <v>439</v>
      </c>
    </row>
    <row r="29" spans="1:13" x14ac:dyDescent="0.3">
      <c r="A29" s="2">
        <v>45489</v>
      </c>
      <c r="B29" s="3">
        <f t="shared" si="0"/>
        <v>2025</v>
      </c>
      <c r="C29" t="str">
        <f t="shared" si="1"/>
        <v>2024-2025</v>
      </c>
      <c r="D29" t="s">
        <v>120</v>
      </c>
      <c r="E29" t="s">
        <v>103</v>
      </c>
      <c r="F29" t="str">
        <f t="shared" si="2"/>
        <v>Victoria</v>
      </c>
      <c r="G29" t="s">
        <v>26</v>
      </c>
      <c r="H29">
        <v>3550</v>
      </c>
      <c r="I29" t="s">
        <v>11</v>
      </c>
      <c r="J29" t="s">
        <v>129</v>
      </c>
      <c r="K29" t="s">
        <v>144</v>
      </c>
      <c r="L29" t="s">
        <v>155</v>
      </c>
      <c r="M29" s="6">
        <v>221</v>
      </c>
    </row>
    <row r="30" spans="1:13" x14ac:dyDescent="0.3">
      <c r="A30" s="2">
        <v>45963</v>
      </c>
      <c r="B30" s="3">
        <f t="shared" si="0"/>
        <v>2026</v>
      </c>
      <c r="C30" t="str">
        <f t="shared" si="1"/>
        <v>2025-2026</v>
      </c>
      <c r="D30" t="s">
        <v>120</v>
      </c>
      <c r="E30" t="s">
        <v>84</v>
      </c>
      <c r="F30" t="str">
        <f t="shared" si="2"/>
        <v>Western Australia</v>
      </c>
      <c r="G30" t="s">
        <v>28</v>
      </c>
      <c r="H30">
        <v>6280</v>
      </c>
      <c r="I30" t="s">
        <v>11</v>
      </c>
      <c r="J30" t="s">
        <v>135</v>
      </c>
      <c r="K30" t="s">
        <v>142</v>
      </c>
      <c r="L30" t="s">
        <v>153</v>
      </c>
      <c r="M30" s="6">
        <v>420</v>
      </c>
    </row>
    <row r="31" spans="1:13" x14ac:dyDescent="0.3">
      <c r="A31" s="2">
        <v>45769</v>
      </c>
      <c r="B31" s="3">
        <f t="shared" si="0"/>
        <v>2025</v>
      </c>
      <c r="C31" t="str">
        <f t="shared" si="1"/>
        <v>2024-2025</v>
      </c>
      <c r="D31" t="s">
        <v>120</v>
      </c>
      <c r="E31" t="s">
        <v>25</v>
      </c>
      <c r="F31" t="str">
        <f t="shared" si="2"/>
        <v>Victoria</v>
      </c>
      <c r="G31" t="s">
        <v>26</v>
      </c>
      <c r="H31">
        <v>3066</v>
      </c>
      <c r="I31" t="s">
        <v>11</v>
      </c>
      <c r="J31" t="s">
        <v>128</v>
      </c>
      <c r="K31" t="s">
        <v>151</v>
      </c>
      <c r="L31" t="s">
        <v>152</v>
      </c>
      <c r="M31" s="6">
        <v>252</v>
      </c>
    </row>
    <row r="32" spans="1:13" x14ac:dyDescent="0.3">
      <c r="A32" s="2">
        <v>45303</v>
      </c>
      <c r="B32" s="3">
        <f t="shared" si="0"/>
        <v>2024</v>
      </c>
      <c r="C32" t="str">
        <f t="shared" si="1"/>
        <v>2023-2024</v>
      </c>
      <c r="D32" t="s">
        <v>120</v>
      </c>
      <c r="E32" t="s">
        <v>23</v>
      </c>
      <c r="F32" t="str">
        <f t="shared" si="2"/>
        <v>New South Wales</v>
      </c>
      <c r="G32" t="s">
        <v>10</v>
      </c>
      <c r="H32">
        <v>2830</v>
      </c>
      <c r="I32" t="s">
        <v>11</v>
      </c>
      <c r="J32" t="s">
        <v>132</v>
      </c>
      <c r="K32" t="s">
        <v>151</v>
      </c>
      <c r="L32" t="s">
        <v>152</v>
      </c>
      <c r="M32" s="6">
        <v>637</v>
      </c>
    </row>
    <row r="33" spans="1:13" x14ac:dyDescent="0.3">
      <c r="A33" s="2">
        <v>45338</v>
      </c>
      <c r="B33" s="3">
        <f t="shared" si="0"/>
        <v>2024</v>
      </c>
      <c r="C33" t="str">
        <f t="shared" si="1"/>
        <v>2023-2024</v>
      </c>
      <c r="D33" t="s">
        <v>120</v>
      </c>
      <c r="E33" t="s">
        <v>63</v>
      </c>
      <c r="F33" t="str">
        <f t="shared" si="2"/>
        <v>Queensland</v>
      </c>
      <c r="G33" t="s">
        <v>19</v>
      </c>
      <c r="H33">
        <v>4068</v>
      </c>
      <c r="I33" t="s">
        <v>11</v>
      </c>
      <c r="J33" t="s">
        <v>131</v>
      </c>
      <c r="K33" t="s">
        <v>144</v>
      </c>
      <c r="L33" t="s">
        <v>155</v>
      </c>
      <c r="M33" s="6">
        <v>124</v>
      </c>
    </row>
    <row r="34" spans="1:13" x14ac:dyDescent="0.3">
      <c r="A34" s="2">
        <v>45568</v>
      </c>
      <c r="B34" s="3">
        <f t="shared" si="0"/>
        <v>2025</v>
      </c>
      <c r="C34" t="str">
        <f t="shared" si="1"/>
        <v>2024-2025</v>
      </c>
      <c r="D34" t="s">
        <v>120</v>
      </c>
      <c r="E34" t="s">
        <v>74</v>
      </c>
      <c r="F34" t="str">
        <f t="shared" si="2"/>
        <v>Victoria</v>
      </c>
      <c r="G34" t="s">
        <v>26</v>
      </c>
      <c r="H34">
        <v>3500</v>
      </c>
      <c r="I34" t="s">
        <v>11</v>
      </c>
      <c r="J34" t="s">
        <v>129</v>
      </c>
      <c r="K34" t="s">
        <v>151</v>
      </c>
      <c r="L34" t="s">
        <v>152</v>
      </c>
      <c r="M34" s="6">
        <v>741</v>
      </c>
    </row>
    <row r="35" spans="1:13" x14ac:dyDescent="0.3">
      <c r="A35" s="2">
        <v>45896</v>
      </c>
      <c r="B35" s="3">
        <f t="shared" si="0"/>
        <v>2026</v>
      </c>
      <c r="C35" t="str">
        <f t="shared" si="1"/>
        <v>2025-2026</v>
      </c>
      <c r="D35" t="s">
        <v>120</v>
      </c>
      <c r="E35" t="s">
        <v>71</v>
      </c>
      <c r="F35" t="str">
        <f t="shared" si="2"/>
        <v>Victoria</v>
      </c>
      <c r="G35" t="s">
        <v>26</v>
      </c>
      <c r="H35">
        <v>3131</v>
      </c>
      <c r="I35" t="s">
        <v>11</v>
      </c>
      <c r="J35" t="s">
        <v>127</v>
      </c>
      <c r="K35" t="s">
        <v>144</v>
      </c>
      <c r="L35" t="s">
        <v>155</v>
      </c>
      <c r="M35" s="6">
        <v>358</v>
      </c>
    </row>
    <row r="36" spans="1:13" x14ac:dyDescent="0.3">
      <c r="A36" s="2">
        <v>46020</v>
      </c>
      <c r="B36" s="3">
        <f t="shared" si="0"/>
        <v>2026</v>
      </c>
      <c r="C36" t="str">
        <f t="shared" si="1"/>
        <v>2025-2026</v>
      </c>
      <c r="D36" t="s">
        <v>120</v>
      </c>
      <c r="E36" t="s">
        <v>22</v>
      </c>
      <c r="F36" t="str">
        <f t="shared" si="2"/>
        <v>New South Wales</v>
      </c>
      <c r="G36" t="s">
        <v>10</v>
      </c>
      <c r="H36">
        <v>2116</v>
      </c>
      <c r="I36" t="s">
        <v>11</v>
      </c>
      <c r="J36" t="s">
        <v>125</v>
      </c>
      <c r="K36" t="s">
        <v>142</v>
      </c>
      <c r="L36" t="s">
        <v>153</v>
      </c>
      <c r="M36" s="6">
        <v>492</v>
      </c>
    </row>
    <row r="37" spans="1:13" x14ac:dyDescent="0.3">
      <c r="A37" s="2">
        <v>45584</v>
      </c>
      <c r="B37" s="3">
        <f t="shared" si="0"/>
        <v>2025</v>
      </c>
      <c r="C37" t="str">
        <f t="shared" si="1"/>
        <v>2024-2025</v>
      </c>
      <c r="D37" t="s">
        <v>120</v>
      </c>
      <c r="E37" t="s">
        <v>40</v>
      </c>
      <c r="F37" t="str">
        <f t="shared" si="2"/>
        <v>South Australia</v>
      </c>
      <c r="G37" t="s">
        <v>17</v>
      </c>
      <c r="H37">
        <v>5169</v>
      </c>
      <c r="I37" t="s">
        <v>11</v>
      </c>
      <c r="J37" t="s">
        <v>134</v>
      </c>
      <c r="K37" t="s">
        <v>144</v>
      </c>
      <c r="L37" t="s">
        <v>155</v>
      </c>
      <c r="M37" s="6">
        <v>726</v>
      </c>
    </row>
    <row r="38" spans="1:13" x14ac:dyDescent="0.3">
      <c r="A38" s="2">
        <v>45892</v>
      </c>
      <c r="B38" s="3">
        <f t="shared" si="0"/>
        <v>2026</v>
      </c>
      <c r="C38" t="str">
        <f t="shared" si="1"/>
        <v>2025-2026</v>
      </c>
      <c r="D38" t="s">
        <v>120</v>
      </c>
      <c r="E38" t="s">
        <v>35</v>
      </c>
      <c r="F38" t="str">
        <f t="shared" si="2"/>
        <v>Victoria</v>
      </c>
      <c r="G38" t="s">
        <v>26</v>
      </c>
      <c r="H38">
        <v>3280</v>
      </c>
      <c r="I38" t="s">
        <v>11</v>
      </c>
      <c r="J38" t="s">
        <v>129</v>
      </c>
      <c r="K38" t="s">
        <v>142</v>
      </c>
      <c r="L38" t="s">
        <v>153</v>
      </c>
      <c r="M38" s="6">
        <v>92</v>
      </c>
    </row>
    <row r="39" spans="1:13" x14ac:dyDescent="0.3">
      <c r="A39" s="2">
        <v>45995</v>
      </c>
      <c r="B39" s="3">
        <f t="shared" si="0"/>
        <v>2026</v>
      </c>
      <c r="C39" t="str">
        <f t="shared" si="1"/>
        <v>2025-2026</v>
      </c>
      <c r="D39" t="s">
        <v>120</v>
      </c>
      <c r="E39" t="s">
        <v>77</v>
      </c>
      <c r="F39" t="str">
        <f t="shared" si="2"/>
        <v>Victoria</v>
      </c>
      <c r="G39" t="s">
        <v>26</v>
      </c>
      <c r="H39">
        <v>3018</v>
      </c>
      <c r="I39" t="s">
        <v>11</v>
      </c>
      <c r="J39" t="s">
        <v>128</v>
      </c>
      <c r="K39" t="s">
        <v>144</v>
      </c>
      <c r="L39" t="s">
        <v>155</v>
      </c>
      <c r="M39" s="6">
        <v>264</v>
      </c>
    </row>
    <row r="40" spans="1:13" x14ac:dyDescent="0.3">
      <c r="A40" s="2">
        <v>45726</v>
      </c>
      <c r="B40" s="3">
        <f t="shared" si="0"/>
        <v>2025</v>
      </c>
      <c r="C40" t="str">
        <f t="shared" si="1"/>
        <v>2024-2025</v>
      </c>
      <c r="D40" t="s">
        <v>120</v>
      </c>
      <c r="E40" t="s">
        <v>106</v>
      </c>
      <c r="F40" t="str">
        <f t="shared" si="2"/>
        <v>Queensland</v>
      </c>
      <c r="G40" t="s">
        <v>19</v>
      </c>
      <c r="H40">
        <v>4558</v>
      </c>
      <c r="I40" t="s">
        <v>11</v>
      </c>
      <c r="J40" t="s">
        <v>136</v>
      </c>
      <c r="K40" t="s">
        <v>142</v>
      </c>
      <c r="L40" t="s">
        <v>153</v>
      </c>
      <c r="M40" s="6">
        <v>550</v>
      </c>
    </row>
    <row r="41" spans="1:13" x14ac:dyDescent="0.3">
      <c r="A41" s="2">
        <v>45781</v>
      </c>
      <c r="B41" s="3">
        <f t="shared" si="0"/>
        <v>2025</v>
      </c>
      <c r="C41" t="str">
        <f t="shared" si="1"/>
        <v>2024-2025</v>
      </c>
      <c r="D41" t="s">
        <v>120</v>
      </c>
      <c r="E41" t="s">
        <v>69</v>
      </c>
      <c r="F41" t="str">
        <f t="shared" si="2"/>
        <v>Victoria</v>
      </c>
      <c r="G41" t="s">
        <v>26</v>
      </c>
      <c r="H41">
        <v>3148</v>
      </c>
      <c r="I41" t="s">
        <v>11</v>
      </c>
      <c r="J41" t="s">
        <v>127</v>
      </c>
      <c r="K41" t="s">
        <v>151</v>
      </c>
      <c r="L41" t="s">
        <v>152</v>
      </c>
      <c r="M41" s="6">
        <v>283</v>
      </c>
    </row>
    <row r="42" spans="1:13" x14ac:dyDescent="0.3">
      <c r="A42" s="2">
        <v>45599</v>
      </c>
      <c r="B42" s="3">
        <f t="shared" si="0"/>
        <v>2025</v>
      </c>
      <c r="C42" t="str">
        <f t="shared" si="1"/>
        <v>2024-2025</v>
      </c>
      <c r="D42" t="s">
        <v>119</v>
      </c>
      <c r="E42" t="s">
        <v>83</v>
      </c>
      <c r="F42" t="str">
        <f t="shared" si="2"/>
        <v>Victoria</v>
      </c>
      <c r="G42" t="s">
        <v>26</v>
      </c>
      <c r="H42">
        <v>3551</v>
      </c>
      <c r="I42" t="s">
        <v>11</v>
      </c>
      <c r="J42" t="s">
        <v>129</v>
      </c>
      <c r="K42" t="s">
        <v>142</v>
      </c>
      <c r="L42" t="s">
        <v>153</v>
      </c>
      <c r="M42" s="6">
        <v>418</v>
      </c>
    </row>
    <row r="43" spans="1:13" x14ac:dyDescent="0.3">
      <c r="A43" s="2">
        <v>45333</v>
      </c>
      <c r="B43" s="3">
        <f t="shared" si="0"/>
        <v>2024</v>
      </c>
      <c r="C43" t="str">
        <f t="shared" si="1"/>
        <v>2023-2024</v>
      </c>
      <c r="D43" t="s">
        <v>120</v>
      </c>
      <c r="E43" t="s">
        <v>68</v>
      </c>
      <c r="F43" t="str">
        <f t="shared" si="2"/>
        <v>Victoria</v>
      </c>
      <c r="G43" t="s">
        <v>26</v>
      </c>
      <c r="H43">
        <v>3429</v>
      </c>
      <c r="I43" t="s">
        <v>11</v>
      </c>
      <c r="J43" t="s">
        <v>129</v>
      </c>
      <c r="K43" t="s">
        <v>144</v>
      </c>
      <c r="L43" t="s">
        <v>155</v>
      </c>
      <c r="M43" s="6">
        <v>384</v>
      </c>
    </row>
    <row r="44" spans="1:13" x14ac:dyDescent="0.3">
      <c r="A44" s="2">
        <v>45789</v>
      </c>
      <c r="B44" s="3">
        <f t="shared" si="0"/>
        <v>2025</v>
      </c>
      <c r="C44" t="str">
        <f t="shared" si="1"/>
        <v>2024-2025</v>
      </c>
      <c r="D44" t="s">
        <v>119</v>
      </c>
      <c r="E44" t="s">
        <v>90</v>
      </c>
      <c r="F44" t="str">
        <f t="shared" si="2"/>
        <v>New South Wales</v>
      </c>
      <c r="G44" t="s">
        <v>10</v>
      </c>
      <c r="H44">
        <v>2650</v>
      </c>
      <c r="I44" t="s">
        <v>11</v>
      </c>
      <c r="J44" t="s">
        <v>132</v>
      </c>
      <c r="K44" t="s">
        <v>142</v>
      </c>
      <c r="L44" t="s">
        <v>153</v>
      </c>
      <c r="M44" s="6">
        <v>566</v>
      </c>
    </row>
    <row r="45" spans="1:13" x14ac:dyDescent="0.3">
      <c r="A45" s="2">
        <v>45464</v>
      </c>
      <c r="B45" s="3">
        <f t="shared" si="0"/>
        <v>2024</v>
      </c>
      <c r="C45" t="str">
        <f t="shared" si="1"/>
        <v>2023-2024</v>
      </c>
      <c r="D45" t="s">
        <v>120</v>
      </c>
      <c r="E45" t="s">
        <v>107</v>
      </c>
      <c r="F45" t="str">
        <f t="shared" si="2"/>
        <v>New South Wales</v>
      </c>
      <c r="G45" t="s">
        <v>10</v>
      </c>
      <c r="H45">
        <v>2020</v>
      </c>
      <c r="I45" t="s">
        <v>11</v>
      </c>
      <c r="J45" t="s">
        <v>126</v>
      </c>
      <c r="K45" t="s">
        <v>149</v>
      </c>
      <c r="L45" t="s">
        <v>160</v>
      </c>
      <c r="M45" s="6">
        <v>310</v>
      </c>
    </row>
    <row r="46" spans="1:13" x14ac:dyDescent="0.3">
      <c r="A46" s="2">
        <v>45684</v>
      </c>
      <c r="B46" s="3">
        <f t="shared" si="0"/>
        <v>2025</v>
      </c>
      <c r="C46" t="str">
        <f t="shared" si="1"/>
        <v>2024-2025</v>
      </c>
      <c r="D46" t="s">
        <v>120</v>
      </c>
      <c r="E46" t="s">
        <v>100</v>
      </c>
      <c r="F46" t="str">
        <f t="shared" si="2"/>
        <v>New South Wales</v>
      </c>
      <c r="G46" t="s">
        <v>10</v>
      </c>
      <c r="H46">
        <v>2800</v>
      </c>
      <c r="I46" t="s">
        <v>11</v>
      </c>
      <c r="J46" t="s">
        <v>132</v>
      </c>
      <c r="K46" t="s">
        <v>147</v>
      </c>
      <c r="L46" t="s">
        <v>158</v>
      </c>
      <c r="M46" s="6">
        <v>314</v>
      </c>
    </row>
    <row r="47" spans="1:13" x14ac:dyDescent="0.3">
      <c r="A47" s="2">
        <v>45694</v>
      </c>
      <c r="B47" s="3">
        <f t="shared" si="0"/>
        <v>2025</v>
      </c>
      <c r="C47" t="str">
        <f t="shared" si="1"/>
        <v>2024-2025</v>
      </c>
      <c r="D47" t="s">
        <v>120</v>
      </c>
      <c r="E47" t="s">
        <v>69</v>
      </c>
      <c r="F47" t="str">
        <f t="shared" si="2"/>
        <v>Victoria</v>
      </c>
      <c r="G47" t="s">
        <v>26</v>
      </c>
      <c r="H47">
        <v>3148</v>
      </c>
      <c r="I47" t="s">
        <v>11</v>
      </c>
      <c r="J47" t="s">
        <v>127</v>
      </c>
      <c r="K47" t="s">
        <v>142</v>
      </c>
      <c r="L47" t="s">
        <v>153</v>
      </c>
      <c r="M47" s="6">
        <v>63</v>
      </c>
    </row>
    <row r="48" spans="1:13" x14ac:dyDescent="0.3">
      <c r="A48" s="2">
        <v>45954</v>
      </c>
      <c r="B48" s="3">
        <f t="shared" si="0"/>
        <v>2026</v>
      </c>
      <c r="C48" t="str">
        <f t="shared" si="1"/>
        <v>2025-2026</v>
      </c>
      <c r="D48" t="s">
        <v>120</v>
      </c>
      <c r="E48" t="s">
        <v>16</v>
      </c>
      <c r="F48" t="str">
        <f t="shared" si="2"/>
        <v>South Australia</v>
      </c>
      <c r="G48" t="s">
        <v>17</v>
      </c>
      <c r="H48">
        <v>5168</v>
      </c>
      <c r="I48" t="s">
        <v>11</v>
      </c>
      <c r="J48" t="s">
        <v>134</v>
      </c>
      <c r="K48" t="s">
        <v>146</v>
      </c>
      <c r="L48" t="s">
        <v>157</v>
      </c>
      <c r="M48" s="6">
        <v>637</v>
      </c>
    </row>
    <row r="49" spans="1:13" x14ac:dyDescent="0.3">
      <c r="A49" s="2">
        <v>45902</v>
      </c>
      <c r="B49" s="3">
        <f t="shared" si="0"/>
        <v>2026</v>
      </c>
      <c r="C49" t="str">
        <f t="shared" si="1"/>
        <v>2025-2026</v>
      </c>
      <c r="D49" t="s">
        <v>120</v>
      </c>
      <c r="E49" t="s">
        <v>54</v>
      </c>
      <c r="F49" t="str">
        <f t="shared" si="2"/>
        <v>New South Wales</v>
      </c>
      <c r="G49" t="s">
        <v>10</v>
      </c>
      <c r="H49">
        <v>2750</v>
      </c>
      <c r="I49" t="s">
        <v>11</v>
      </c>
      <c r="J49" t="s">
        <v>132</v>
      </c>
      <c r="K49" t="s">
        <v>143</v>
      </c>
      <c r="L49" t="s">
        <v>154</v>
      </c>
      <c r="M49" s="6">
        <v>432</v>
      </c>
    </row>
    <row r="50" spans="1:13" x14ac:dyDescent="0.3">
      <c r="A50" s="2">
        <v>45318</v>
      </c>
      <c r="B50" s="3">
        <f t="shared" si="0"/>
        <v>2024</v>
      </c>
      <c r="C50" t="str">
        <f t="shared" si="1"/>
        <v>2023-2024</v>
      </c>
      <c r="D50" t="s">
        <v>120</v>
      </c>
      <c r="E50" t="s">
        <v>18</v>
      </c>
      <c r="F50" t="str">
        <f t="shared" si="2"/>
        <v>Queensland</v>
      </c>
      <c r="G50" t="s">
        <v>19</v>
      </c>
      <c r="H50">
        <v>4802</v>
      </c>
      <c r="I50" t="s">
        <v>11</v>
      </c>
      <c r="J50" t="s">
        <v>133</v>
      </c>
      <c r="K50" t="s">
        <v>145</v>
      </c>
      <c r="L50" t="s">
        <v>156</v>
      </c>
      <c r="M50" s="6">
        <v>124</v>
      </c>
    </row>
    <row r="51" spans="1:13" x14ac:dyDescent="0.3">
      <c r="A51" s="2">
        <v>45506</v>
      </c>
      <c r="B51" s="3">
        <f t="shared" si="0"/>
        <v>2025</v>
      </c>
      <c r="C51" t="str">
        <f t="shared" si="1"/>
        <v>2024-2025</v>
      </c>
      <c r="D51" t="s">
        <v>120</v>
      </c>
      <c r="E51" t="s">
        <v>66</v>
      </c>
      <c r="F51" t="str">
        <f t="shared" si="2"/>
        <v>Western Australia</v>
      </c>
      <c r="G51" t="s">
        <v>28</v>
      </c>
      <c r="H51">
        <v>6330</v>
      </c>
      <c r="I51" t="s">
        <v>11</v>
      </c>
      <c r="J51" t="s">
        <v>135</v>
      </c>
      <c r="K51" t="s">
        <v>144</v>
      </c>
      <c r="L51" t="s">
        <v>155</v>
      </c>
      <c r="M51" s="6">
        <v>403</v>
      </c>
    </row>
    <row r="52" spans="1:13" x14ac:dyDescent="0.3">
      <c r="A52" s="2">
        <v>45584</v>
      </c>
      <c r="B52" s="3">
        <f t="shared" si="0"/>
        <v>2025</v>
      </c>
      <c r="C52" t="str">
        <f t="shared" si="1"/>
        <v>2024-2025</v>
      </c>
      <c r="D52" t="s">
        <v>120</v>
      </c>
      <c r="E52" t="s">
        <v>114</v>
      </c>
      <c r="F52" t="str">
        <f t="shared" si="2"/>
        <v>Victoria</v>
      </c>
      <c r="G52" t="s">
        <v>26</v>
      </c>
      <c r="H52">
        <v>3353</v>
      </c>
      <c r="I52" t="s">
        <v>11</v>
      </c>
      <c r="J52" t="s">
        <v>129</v>
      </c>
      <c r="K52" t="s">
        <v>144</v>
      </c>
      <c r="L52" t="s">
        <v>155</v>
      </c>
      <c r="M52" s="6">
        <v>352</v>
      </c>
    </row>
    <row r="53" spans="1:13" x14ac:dyDescent="0.3">
      <c r="A53" s="2">
        <v>45941</v>
      </c>
      <c r="B53" s="3">
        <f t="shared" si="0"/>
        <v>2026</v>
      </c>
      <c r="C53" t="str">
        <f t="shared" si="1"/>
        <v>2025-2026</v>
      </c>
      <c r="D53" t="s">
        <v>120</v>
      </c>
      <c r="E53" t="s">
        <v>76</v>
      </c>
      <c r="F53" t="str">
        <f t="shared" si="2"/>
        <v>Queensland</v>
      </c>
      <c r="G53" t="s">
        <v>19</v>
      </c>
      <c r="H53">
        <v>4220</v>
      </c>
      <c r="I53" t="s">
        <v>11</v>
      </c>
      <c r="J53" t="s">
        <v>124</v>
      </c>
      <c r="K53" t="s">
        <v>145</v>
      </c>
      <c r="L53" t="s">
        <v>156</v>
      </c>
      <c r="M53" s="6">
        <v>748</v>
      </c>
    </row>
    <row r="54" spans="1:13" x14ac:dyDescent="0.3">
      <c r="A54" s="2">
        <v>45711</v>
      </c>
      <c r="B54" s="3">
        <f t="shared" si="0"/>
        <v>2025</v>
      </c>
      <c r="C54" t="str">
        <f t="shared" si="1"/>
        <v>2024-2025</v>
      </c>
      <c r="D54" t="s">
        <v>120</v>
      </c>
      <c r="E54" t="s">
        <v>108</v>
      </c>
      <c r="F54" t="str">
        <f t="shared" si="2"/>
        <v>Tasmania</v>
      </c>
      <c r="G54" t="s">
        <v>43</v>
      </c>
      <c r="H54">
        <v>7320</v>
      </c>
      <c r="I54" t="s">
        <v>11</v>
      </c>
      <c r="J54" t="s">
        <v>130</v>
      </c>
      <c r="K54" t="s">
        <v>142</v>
      </c>
      <c r="L54" t="s">
        <v>153</v>
      </c>
      <c r="M54" s="6">
        <v>627</v>
      </c>
    </row>
    <row r="55" spans="1:13" x14ac:dyDescent="0.3">
      <c r="A55" s="2">
        <v>45570</v>
      </c>
      <c r="B55" s="3">
        <f t="shared" si="0"/>
        <v>2025</v>
      </c>
      <c r="C55" t="str">
        <f t="shared" si="1"/>
        <v>2024-2025</v>
      </c>
      <c r="D55" t="s">
        <v>120</v>
      </c>
      <c r="E55" t="s">
        <v>72</v>
      </c>
      <c r="F55" t="str">
        <f t="shared" si="2"/>
        <v>Queensland</v>
      </c>
      <c r="G55" t="s">
        <v>19</v>
      </c>
      <c r="H55">
        <v>4870</v>
      </c>
      <c r="I55" t="s">
        <v>11</v>
      </c>
      <c r="J55" t="s">
        <v>133</v>
      </c>
      <c r="K55" t="s">
        <v>151</v>
      </c>
      <c r="L55" t="s">
        <v>152</v>
      </c>
      <c r="M55" s="6">
        <v>769</v>
      </c>
    </row>
    <row r="56" spans="1:13" x14ac:dyDescent="0.3">
      <c r="A56" s="2">
        <v>45946</v>
      </c>
      <c r="B56" s="3">
        <f t="shared" si="0"/>
        <v>2026</v>
      </c>
      <c r="C56" t="str">
        <f t="shared" si="1"/>
        <v>2025-2026</v>
      </c>
      <c r="D56" t="s">
        <v>120</v>
      </c>
      <c r="E56" t="s">
        <v>34</v>
      </c>
      <c r="F56" t="str">
        <f t="shared" si="2"/>
        <v>New South Wales</v>
      </c>
      <c r="G56" t="s">
        <v>10</v>
      </c>
      <c r="H56">
        <v>2560</v>
      </c>
      <c r="I56" t="s">
        <v>11</v>
      </c>
      <c r="J56" t="s">
        <v>123</v>
      </c>
      <c r="K56" t="s">
        <v>151</v>
      </c>
      <c r="L56" t="s">
        <v>152</v>
      </c>
      <c r="M56" s="6">
        <v>574</v>
      </c>
    </row>
    <row r="57" spans="1:13" x14ac:dyDescent="0.3">
      <c r="A57" s="2">
        <v>45634</v>
      </c>
      <c r="B57" s="3">
        <f t="shared" si="0"/>
        <v>2025</v>
      </c>
      <c r="C57" t="str">
        <f t="shared" si="1"/>
        <v>2024-2025</v>
      </c>
      <c r="D57" t="s">
        <v>120</v>
      </c>
      <c r="E57" t="s">
        <v>69</v>
      </c>
      <c r="F57" t="str">
        <f t="shared" si="2"/>
        <v>Victoria</v>
      </c>
      <c r="G57" t="s">
        <v>26</v>
      </c>
      <c r="H57">
        <v>3148</v>
      </c>
      <c r="I57" t="s">
        <v>11</v>
      </c>
      <c r="J57" t="s">
        <v>127</v>
      </c>
      <c r="K57" t="s">
        <v>151</v>
      </c>
      <c r="L57" t="s">
        <v>152</v>
      </c>
      <c r="M57" s="6">
        <v>379</v>
      </c>
    </row>
    <row r="58" spans="1:13" x14ac:dyDescent="0.3">
      <c r="A58" s="2">
        <v>45531</v>
      </c>
      <c r="B58" s="3">
        <f t="shared" si="0"/>
        <v>2025</v>
      </c>
      <c r="C58" t="str">
        <f t="shared" si="1"/>
        <v>2024-2025</v>
      </c>
      <c r="D58" t="s">
        <v>120</v>
      </c>
      <c r="E58" t="s">
        <v>9</v>
      </c>
      <c r="F58" t="str">
        <f t="shared" si="2"/>
        <v>New South Wales</v>
      </c>
      <c r="G58" t="s">
        <v>10</v>
      </c>
      <c r="H58">
        <v>2067</v>
      </c>
      <c r="I58" t="s">
        <v>11</v>
      </c>
      <c r="J58" t="s">
        <v>126</v>
      </c>
      <c r="K58" t="s">
        <v>144</v>
      </c>
      <c r="L58" t="s">
        <v>155</v>
      </c>
      <c r="M58" s="6">
        <v>744</v>
      </c>
    </row>
    <row r="59" spans="1:13" x14ac:dyDescent="0.3">
      <c r="A59" s="2">
        <v>45592</v>
      </c>
      <c r="B59" s="3">
        <f t="shared" si="0"/>
        <v>2025</v>
      </c>
      <c r="C59" t="str">
        <f t="shared" si="1"/>
        <v>2024-2025</v>
      </c>
      <c r="D59" t="s">
        <v>119</v>
      </c>
      <c r="E59" t="s">
        <v>32</v>
      </c>
      <c r="F59" t="str">
        <f t="shared" si="2"/>
        <v>Victoria</v>
      </c>
      <c r="G59" t="s">
        <v>26</v>
      </c>
      <c r="H59">
        <v>3977</v>
      </c>
      <c r="I59" t="s">
        <v>11</v>
      </c>
      <c r="J59" t="s">
        <v>137</v>
      </c>
      <c r="K59" t="s">
        <v>143</v>
      </c>
      <c r="L59" t="s">
        <v>154</v>
      </c>
      <c r="M59" s="6">
        <v>353</v>
      </c>
    </row>
    <row r="60" spans="1:13" x14ac:dyDescent="0.3">
      <c r="A60" s="2">
        <v>46001</v>
      </c>
      <c r="B60" s="3">
        <f t="shared" si="0"/>
        <v>2026</v>
      </c>
      <c r="C60" t="str">
        <f t="shared" si="1"/>
        <v>2025-2026</v>
      </c>
      <c r="D60" t="s">
        <v>120</v>
      </c>
      <c r="E60" t="s">
        <v>23</v>
      </c>
      <c r="F60" t="str">
        <f t="shared" si="2"/>
        <v>New South Wales</v>
      </c>
      <c r="G60" t="s">
        <v>10</v>
      </c>
      <c r="H60">
        <v>2830</v>
      </c>
      <c r="I60" t="s">
        <v>11</v>
      </c>
      <c r="J60" t="s">
        <v>132</v>
      </c>
      <c r="K60" t="s">
        <v>150</v>
      </c>
      <c r="L60" t="s">
        <v>161</v>
      </c>
      <c r="M60" s="6">
        <v>479</v>
      </c>
    </row>
    <row r="61" spans="1:13" x14ac:dyDescent="0.3">
      <c r="A61" s="2">
        <v>45546</v>
      </c>
      <c r="B61" s="3">
        <f t="shared" si="0"/>
        <v>2025</v>
      </c>
      <c r="C61" t="str">
        <f t="shared" si="1"/>
        <v>2024-2025</v>
      </c>
      <c r="D61" t="s">
        <v>120</v>
      </c>
      <c r="E61" t="s">
        <v>23</v>
      </c>
      <c r="F61" t="str">
        <f t="shared" si="2"/>
        <v>New South Wales</v>
      </c>
      <c r="G61" t="s">
        <v>10</v>
      </c>
      <c r="H61">
        <v>2830</v>
      </c>
      <c r="I61" t="s">
        <v>11</v>
      </c>
      <c r="J61" t="s">
        <v>132</v>
      </c>
      <c r="K61" t="s">
        <v>142</v>
      </c>
      <c r="L61" t="s">
        <v>153</v>
      </c>
      <c r="M61" s="6">
        <v>656</v>
      </c>
    </row>
    <row r="62" spans="1:13" x14ac:dyDescent="0.3">
      <c r="A62" s="2">
        <v>45857</v>
      </c>
      <c r="B62" s="3">
        <f t="shared" si="0"/>
        <v>2026</v>
      </c>
      <c r="C62" t="str">
        <f t="shared" si="1"/>
        <v>2025-2026</v>
      </c>
      <c r="D62" t="s">
        <v>120</v>
      </c>
      <c r="E62" t="s">
        <v>23</v>
      </c>
      <c r="F62" t="str">
        <f t="shared" si="2"/>
        <v>New South Wales</v>
      </c>
      <c r="G62" t="s">
        <v>10</v>
      </c>
      <c r="H62">
        <v>2830</v>
      </c>
      <c r="I62" t="s">
        <v>11</v>
      </c>
      <c r="J62" t="s">
        <v>132</v>
      </c>
      <c r="K62" t="s">
        <v>142</v>
      </c>
      <c r="L62" t="s">
        <v>153</v>
      </c>
      <c r="M62" s="6">
        <v>584</v>
      </c>
    </row>
    <row r="63" spans="1:13" x14ac:dyDescent="0.3">
      <c r="A63" s="2">
        <v>45642</v>
      </c>
      <c r="B63" s="3">
        <f t="shared" si="0"/>
        <v>2025</v>
      </c>
      <c r="C63" t="str">
        <f t="shared" si="1"/>
        <v>2024-2025</v>
      </c>
      <c r="D63" t="s">
        <v>119</v>
      </c>
      <c r="E63" t="s">
        <v>83</v>
      </c>
      <c r="F63" t="str">
        <f t="shared" si="2"/>
        <v>Victoria</v>
      </c>
      <c r="G63" t="s">
        <v>26</v>
      </c>
      <c r="H63">
        <v>3551</v>
      </c>
      <c r="I63" t="s">
        <v>11</v>
      </c>
      <c r="J63" t="s">
        <v>129</v>
      </c>
      <c r="K63" t="s">
        <v>146</v>
      </c>
      <c r="L63" t="s">
        <v>157</v>
      </c>
      <c r="M63" s="6">
        <v>395</v>
      </c>
    </row>
    <row r="64" spans="1:13" x14ac:dyDescent="0.3">
      <c r="A64" s="2">
        <v>45620</v>
      </c>
      <c r="B64" s="3">
        <f t="shared" si="0"/>
        <v>2025</v>
      </c>
      <c r="C64" t="str">
        <f t="shared" si="1"/>
        <v>2024-2025</v>
      </c>
      <c r="D64" t="s">
        <v>120</v>
      </c>
      <c r="E64" t="s">
        <v>88</v>
      </c>
      <c r="F64" t="str">
        <f t="shared" si="2"/>
        <v>Queensland</v>
      </c>
      <c r="G64" t="s">
        <v>19</v>
      </c>
      <c r="H64">
        <v>4570</v>
      </c>
      <c r="I64" t="s">
        <v>11</v>
      </c>
      <c r="J64" t="s">
        <v>136</v>
      </c>
      <c r="K64" t="s">
        <v>144</v>
      </c>
      <c r="L64" t="s">
        <v>155</v>
      </c>
      <c r="M64" s="6">
        <v>548</v>
      </c>
    </row>
    <row r="65" spans="1:13" x14ac:dyDescent="0.3">
      <c r="A65" s="2">
        <v>45469</v>
      </c>
      <c r="B65" s="3">
        <f t="shared" si="0"/>
        <v>2024</v>
      </c>
      <c r="C65" t="str">
        <f t="shared" si="1"/>
        <v>2023-2024</v>
      </c>
      <c r="D65" t="s">
        <v>120</v>
      </c>
      <c r="E65" t="s">
        <v>55</v>
      </c>
      <c r="F65" t="str">
        <f t="shared" si="2"/>
        <v>Queensland</v>
      </c>
      <c r="G65" t="s">
        <v>19</v>
      </c>
      <c r="H65">
        <v>4740</v>
      </c>
      <c r="I65" t="s">
        <v>11</v>
      </c>
      <c r="J65" t="s">
        <v>138</v>
      </c>
      <c r="K65" t="s">
        <v>144</v>
      </c>
      <c r="L65" t="s">
        <v>155</v>
      </c>
      <c r="M65" s="6">
        <v>724</v>
      </c>
    </row>
    <row r="66" spans="1:13" x14ac:dyDescent="0.3">
      <c r="A66" s="2">
        <v>45829</v>
      </c>
      <c r="B66" s="3">
        <f t="shared" ref="B66:B129" si="3">IF(MONTH(A66)&gt;=7,YEAR(A66)+1,YEAR(A66))</f>
        <v>2025</v>
      </c>
      <c r="C66" t="str">
        <f t="shared" ref="C66:C129" si="4">IF(MONTH(A66) &gt;= 7, YEAR(A66) &amp; "-" &amp; YEAR(A66) + 1, YEAR(A66) - 1 &amp; "-" &amp; YEAR(A66))</f>
        <v>2024-2025</v>
      </c>
      <c r="D66" t="s">
        <v>120</v>
      </c>
      <c r="E66" t="s">
        <v>113</v>
      </c>
      <c r="F66" t="str">
        <f t="shared" ref="F66:F129" si="5">IF(G66="WA","Western Australia",
IF(G66="NSW","New South Wales",
IF(G66="QLD","Queensland",
IF(G66="VIC","Victoria",
IF(G66="TAS","Tasmania",
IF(G66="SA","South Australia",
IF(G66="NT","Northern Territory",
IF(G66="ACT","Australian Capital Territory",G66))))))))</f>
        <v>New South Wales</v>
      </c>
      <c r="G66" t="s">
        <v>10</v>
      </c>
      <c r="H66">
        <v>2101</v>
      </c>
      <c r="I66" t="s">
        <v>11</v>
      </c>
      <c r="J66" t="s">
        <v>125</v>
      </c>
      <c r="K66" t="s">
        <v>145</v>
      </c>
      <c r="L66" t="s">
        <v>156</v>
      </c>
      <c r="M66" s="6">
        <v>686</v>
      </c>
    </row>
    <row r="67" spans="1:13" x14ac:dyDescent="0.3">
      <c r="A67" s="2">
        <v>45995</v>
      </c>
      <c r="B67" s="3">
        <f t="shared" si="3"/>
        <v>2026</v>
      </c>
      <c r="C67" t="str">
        <f t="shared" si="4"/>
        <v>2025-2026</v>
      </c>
      <c r="D67" t="s">
        <v>120</v>
      </c>
      <c r="E67" t="s">
        <v>113</v>
      </c>
      <c r="F67" t="str">
        <f t="shared" si="5"/>
        <v>New South Wales</v>
      </c>
      <c r="G67" t="s">
        <v>10</v>
      </c>
      <c r="H67">
        <v>2101</v>
      </c>
      <c r="I67" t="s">
        <v>11</v>
      </c>
      <c r="J67" t="s">
        <v>125</v>
      </c>
      <c r="K67" t="s">
        <v>146</v>
      </c>
      <c r="L67" t="s">
        <v>157</v>
      </c>
      <c r="M67" s="6">
        <v>371</v>
      </c>
    </row>
    <row r="68" spans="1:13" x14ac:dyDescent="0.3">
      <c r="A68" s="2">
        <v>45364</v>
      </c>
      <c r="B68" s="3">
        <f t="shared" si="3"/>
        <v>2024</v>
      </c>
      <c r="C68" t="str">
        <f t="shared" si="4"/>
        <v>2023-2024</v>
      </c>
      <c r="D68" t="s">
        <v>120</v>
      </c>
      <c r="E68" t="s">
        <v>112</v>
      </c>
      <c r="F68" t="str">
        <f t="shared" si="5"/>
        <v>Queensland</v>
      </c>
      <c r="G68" t="s">
        <v>19</v>
      </c>
      <c r="H68">
        <v>4566</v>
      </c>
      <c r="I68" t="s">
        <v>11</v>
      </c>
      <c r="J68" t="s">
        <v>136</v>
      </c>
      <c r="K68" t="s">
        <v>143</v>
      </c>
      <c r="L68" t="s">
        <v>154</v>
      </c>
      <c r="M68" s="6">
        <v>177</v>
      </c>
    </row>
    <row r="69" spans="1:13" x14ac:dyDescent="0.3">
      <c r="A69" s="2">
        <v>45301</v>
      </c>
      <c r="B69" s="3">
        <f t="shared" si="3"/>
        <v>2024</v>
      </c>
      <c r="C69" t="str">
        <f t="shared" si="4"/>
        <v>2023-2024</v>
      </c>
      <c r="D69" t="s">
        <v>120</v>
      </c>
      <c r="E69" t="s">
        <v>37</v>
      </c>
      <c r="F69" t="str">
        <f t="shared" si="5"/>
        <v>Victoria</v>
      </c>
      <c r="G69" t="s">
        <v>26</v>
      </c>
      <c r="H69">
        <v>3134</v>
      </c>
      <c r="I69" t="s">
        <v>11</v>
      </c>
      <c r="J69" t="s">
        <v>127</v>
      </c>
      <c r="K69" t="s">
        <v>145</v>
      </c>
      <c r="L69" t="s">
        <v>156</v>
      </c>
      <c r="M69" s="6">
        <v>281</v>
      </c>
    </row>
    <row r="70" spans="1:13" x14ac:dyDescent="0.3">
      <c r="A70" s="2">
        <v>45843</v>
      </c>
      <c r="B70" s="3">
        <f t="shared" si="3"/>
        <v>2026</v>
      </c>
      <c r="C70" t="str">
        <f t="shared" si="4"/>
        <v>2025-2026</v>
      </c>
      <c r="D70" t="s">
        <v>120</v>
      </c>
      <c r="E70" t="s">
        <v>22</v>
      </c>
      <c r="F70" t="str">
        <f t="shared" si="5"/>
        <v>New South Wales</v>
      </c>
      <c r="G70" t="s">
        <v>10</v>
      </c>
      <c r="H70">
        <v>2116</v>
      </c>
      <c r="I70" t="s">
        <v>11</v>
      </c>
      <c r="J70" t="s">
        <v>125</v>
      </c>
      <c r="K70" t="s">
        <v>144</v>
      </c>
      <c r="L70" t="s">
        <v>155</v>
      </c>
      <c r="M70" s="6">
        <v>214</v>
      </c>
    </row>
    <row r="71" spans="1:13" x14ac:dyDescent="0.3">
      <c r="A71" s="2">
        <v>45349</v>
      </c>
      <c r="B71" s="3">
        <f t="shared" si="3"/>
        <v>2024</v>
      </c>
      <c r="C71" t="str">
        <f t="shared" si="4"/>
        <v>2023-2024</v>
      </c>
      <c r="D71" t="s">
        <v>120</v>
      </c>
      <c r="E71" t="s">
        <v>22</v>
      </c>
      <c r="F71" t="str">
        <f t="shared" si="5"/>
        <v>New South Wales</v>
      </c>
      <c r="G71" t="s">
        <v>10</v>
      </c>
      <c r="H71">
        <v>2116</v>
      </c>
      <c r="I71" t="s">
        <v>11</v>
      </c>
      <c r="J71" t="s">
        <v>125</v>
      </c>
      <c r="K71" t="s">
        <v>145</v>
      </c>
      <c r="L71" t="s">
        <v>156</v>
      </c>
      <c r="M71" s="6">
        <v>179</v>
      </c>
    </row>
    <row r="72" spans="1:13" x14ac:dyDescent="0.3">
      <c r="A72" s="2">
        <v>45952</v>
      </c>
      <c r="B72" s="3">
        <f t="shared" si="3"/>
        <v>2026</v>
      </c>
      <c r="C72" t="str">
        <f t="shared" si="4"/>
        <v>2025-2026</v>
      </c>
      <c r="D72" t="s">
        <v>120</v>
      </c>
      <c r="E72" t="s">
        <v>61</v>
      </c>
      <c r="F72" t="str">
        <f t="shared" si="5"/>
        <v>Victoria</v>
      </c>
      <c r="G72" t="s">
        <v>26</v>
      </c>
      <c r="H72">
        <v>3179</v>
      </c>
      <c r="I72" t="s">
        <v>11</v>
      </c>
      <c r="J72" t="s">
        <v>127</v>
      </c>
      <c r="K72" t="s">
        <v>145</v>
      </c>
      <c r="L72" t="s">
        <v>156</v>
      </c>
      <c r="M72" s="6">
        <v>338</v>
      </c>
    </row>
    <row r="73" spans="1:13" x14ac:dyDescent="0.3">
      <c r="A73" s="2">
        <v>45871</v>
      </c>
      <c r="B73" s="3">
        <f t="shared" si="3"/>
        <v>2026</v>
      </c>
      <c r="C73" t="str">
        <f t="shared" si="4"/>
        <v>2025-2026</v>
      </c>
      <c r="D73" t="s">
        <v>120</v>
      </c>
      <c r="E73" t="s">
        <v>47</v>
      </c>
      <c r="F73" t="str">
        <f t="shared" si="5"/>
        <v>Victoria</v>
      </c>
      <c r="G73" t="s">
        <v>26</v>
      </c>
      <c r="H73">
        <v>3630</v>
      </c>
      <c r="I73" t="s">
        <v>11</v>
      </c>
      <c r="J73" t="s">
        <v>137</v>
      </c>
      <c r="K73" t="s">
        <v>150</v>
      </c>
      <c r="L73" t="s">
        <v>161</v>
      </c>
      <c r="M73" s="6">
        <v>721</v>
      </c>
    </row>
    <row r="74" spans="1:13" x14ac:dyDescent="0.3">
      <c r="A74" s="2">
        <v>45536</v>
      </c>
      <c r="B74" s="3">
        <f t="shared" si="3"/>
        <v>2025</v>
      </c>
      <c r="C74" t="str">
        <f t="shared" si="4"/>
        <v>2024-2025</v>
      </c>
      <c r="D74" t="s">
        <v>120</v>
      </c>
      <c r="E74" t="s">
        <v>24</v>
      </c>
      <c r="F74" t="str">
        <f t="shared" si="5"/>
        <v>Queensland</v>
      </c>
      <c r="G74" t="s">
        <v>19</v>
      </c>
      <c r="H74">
        <v>4053</v>
      </c>
      <c r="I74" t="s">
        <v>11</v>
      </c>
      <c r="J74" t="s">
        <v>131</v>
      </c>
      <c r="K74" t="s">
        <v>142</v>
      </c>
      <c r="L74" t="s">
        <v>153</v>
      </c>
      <c r="M74" s="6">
        <v>138</v>
      </c>
    </row>
    <row r="75" spans="1:13" x14ac:dyDescent="0.3">
      <c r="A75" s="2">
        <v>45822</v>
      </c>
      <c r="B75" s="3">
        <f t="shared" si="3"/>
        <v>2025</v>
      </c>
      <c r="C75" t="str">
        <f t="shared" si="4"/>
        <v>2024-2025</v>
      </c>
      <c r="D75" t="s">
        <v>120</v>
      </c>
      <c r="E75" t="s">
        <v>86</v>
      </c>
      <c r="F75" t="str">
        <f t="shared" si="5"/>
        <v>Queensland</v>
      </c>
      <c r="G75" t="s">
        <v>19</v>
      </c>
      <c r="H75">
        <v>4119</v>
      </c>
      <c r="I75" t="s">
        <v>11</v>
      </c>
      <c r="J75" t="s">
        <v>131</v>
      </c>
      <c r="K75" t="s">
        <v>145</v>
      </c>
      <c r="L75" t="s">
        <v>156</v>
      </c>
      <c r="M75" s="6">
        <v>260</v>
      </c>
    </row>
    <row r="76" spans="1:13" x14ac:dyDescent="0.3">
      <c r="A76" s="2">
        <v>45763</v>
      </c>
      <c r="B76" s="3">
        <f t="shared" si="3"/>
        <v>2025</v>
      </c>
      <c r="C76" t="str">
        <f t="shared" si="4"/>
        <v>2024-2025</v>
      </c>
      <c r="D76" t="s">
        <v>120</v>
      </c>
      <c r="E76" t="s">
        <v>30</v>
      </c>
      <c r="F76" t="str">
        <f t="shared" si="5"/>
        <v>Victoria</v>
      </c>
      <c r="G76" t="s">
        <v>26</v>
      </c>
      <c r="H76">
        <v>3030</v>
      </c>
      <c r="I76" t="s">
        <v>11</v>
      </c>
      <c r="J76" t="s">
        <v>128</v>
      </c>
      <c r="K76" t="s">
        <v>143</v>
      </c>
      <c r="L76" t="s">
        <v>154</v>
      </c>
      <c r="M76" s="6">
        <v>669</v>
      </c>
    </row>
    <row r="77" spans="1:13" x14ac:dyDescent="0.3">
      <c r="A77" s="2">
        <v>45949</v>
      </c>
      <c r="B77" s="3">
        <f t="shared" si="3"/>
        <v>2026</v>
      </c>
      <c r="C77" t="str">
        <f t="shared" si="4"/>
        <v>2025-2026</v>
      </c>
      <c r="D77" t="s">
        <v>120</v>
      </c>
      <c r="E77" t="s">
        <v>29</v>
      </c>
      <c r="F77" t="str">
        <f t="shared" si="5"/>
        <v>Queensland</v>
      </c>
      <c r="G77" t="s">
        <v>19</v>
      </c>
      <c r="H77">
        <v>4703</v>
      </c>
      <c r="I77" t="s">
        <v>11</v>
      </c>
      <c r="J77" t="s">
        <v>138</v>
      </c>
      <c r="K77" t="s">
        <v>144</v>
      </c>
      <c r="L77" t="s">
        <v>155</v>
      </c>
      <c r="M77" s="6">
        <v>88</v>
      </c>
    </row>
    <row r="78" spans="1:13" x14ac:dyDescent="0.3">
      <c r="A78" s="2">
        <v>45410</v>
      </c>
      <c r="B78" s="3">
        <f t="shared" si="3"/>
        <v>2024</v>
      </c>
      <c r="C78" t="str">
        <f t="shared" si="4"/>
        <v>2023-2024</v>
      </c>
      <c r="D78" t="s">
        <v>120</v>
      </c>
      <c r="E78" t="s">
        <v>83</v>
      </c>
      <c r="F78" t="str">
        <f t="shared" si="5"/>
        <v>Victoria</v>
      </c>
      <c r="G78" t="s">
        <v>26</v>
      </c>
      <c r="H78">
        <v>3551</v>
      </c>
      <c r="I78" t="s">
        <v>11</v>
      </c>
      <c r="J78" t="s">
        <v>129</v>
      </c>
      <c r="K78" t="s">
        <v>142</v>
      </c>
      <c r="L78" t="s">
        <v>153</v>
      </c>
      <c r="M78" s="6">
        <v>554</v>
      </c>
    </row>
    <row r="79" spans="1:13" x14ac:dyDescent="0.3">
      <c r="A79" s="2">
        <v>45943</v>
      </c>
      <c r="B79" s="3">
        <f t="shared" si="3"/>
        <v>2026</v>
      </c>
      <c r="C79" t="str">
        <f t="shared" si="4"/>
        <v>2025-2026</v>
      </c>
      <c r="D79" t="s">
        <v>120</v>
      </c>
      <c r="E79" t="s">
        <v>81</v>
      </c>
      <c r="F79" t="str">
        <f t="shared" si="5"/>
        <v>Victoria</v>
      </c>
      <c r="G79" t="s">
        <v>26</v>
      </c>
      <c r="H79">
        <v>3076</v>
      </c>
      <c r="I79" t="s">
        <v>11</v>
      </c>
      <c r="J79" t="s">
        <v>128</v>
      </c>
      <c r="K79" t="s">
        <v>143</v>
      </c>
      <c r="L79" t="s">
        <v>154</v>
      </c>
      <c r="M79" s="6">
        <v>502</v>
      </c>
    </row>
    <row r="80" spans="1:13" x14ac:dyDescent="0.3">
      <c r="A80" s="2">
        <v>45986</v>
      </c>
      <c r="B80" s="3">
        <f t="shared" si="3"/>
        <v>2026</v>
      </c>
      <c r="C80" t="str">
        <f t="shared" si="4"/>
        <v>2025-2026</v>
      </c>
      <c r="D80" t="s">
        <v>120</v>
      </c>
      <c r="E80" t="s">
        <v>12</v>
      </c>
      <c r="F80" t="str">
        <f t="shared" si="5"/>
        <v>New South Wales</v>
      </c>
      <c r="G80" t="s">
        <v>10</v>
      </c>
      <c r="H80">
        <v>2795</v>
      </c>
      <c r="I80" t="s">
        <v>11</v>
      </c>
      <c r="J80" t="s">
        <v>132</v>
      </c>
      <c r="K80" t="s">
        <v>151</v>
      </c>
      <c r="L80" t="s">
        <v>152</v>
      </c>
      <c r="M80" s="6">
        <v>32</v>
      </c>
    </row>
    <row r="81" spans="1:13" x14ac:dyDescent="0.3">
      <c r="A81" s="2">
        <v>45940</v>
      </c>
      <c r="B81" s="3">
        <f t="shared" si="3"/>
        <v>2026</v>
      </c>
      <c r="C81" t="str">
        <f t="shared" si="4"/>
        <v>2025-2026</v>
      </c>
      <c r="D81" t="s">
        <v>119</v>
      </c>
      <c r="E81" t="s">
        <v>83</v>
      </c>
      <c r="F81" t="str">
        <f t="shared" si="5"/>
        <v>Victoria</v>
      </c>
      <c r="G81" t="s">
        <v>26</v>
      </c>
      <c r="H81">
        <v>3551</v>
      </c>
      <c r="I81" t="s">
        <v>11</v>
      </c>
      <c r="J81" t="s">
        <v>129</v>
      </c>
      <c r="K81" t="s">
        <v>151</v>
      </c>
      <c r="L81" t="s">
        <v>152</v>
      </c>
      <c r="M81" s="6">
        <v>600</v>
      </c>
    </row>
    <row r="82" spans="1:13" x14ac:dyDescent="0.3">
      <c r="A82" s="2">
        <v>45317</v>
      </c>
      <c r="B82" s="3">
        <f t="shared" si="3"/>
        <v>2024</v>
      </c>
      <c r="C82" t="str">
        <f t="shared" si="4"/>
        <v>2023-2024</v>
      </c>
      <c r="D82" t="s">
        <v>120</v>
      </c>
      <c r="E82" t="s">
        <v>113</v>
      </c>
      <c r="F82" t="str">
        <f t="shared" si="5"/>
        <v>New South Wales</v>
      </c>
      <c r="G82" t="s">
        <v>10</v>
      </c>
      <c r="H82">
        <v>2101</v>
      </c>
      <c r="I82" t="s">
        <v>11</v>
      </c>
      <c r="J82" t="s">
        <v>125</v>
      </c>
      <c r="K82" t="s">
        <v>147</v>
      </c>
      <c r="L82" t="s">
        <v>158</v>
      </c>
      <c r="M82" s="6">
        <v>29</v>
      </c>
    </row>
    <row r="83" spans="1:13" x14ac:dyDescent="0.3">
      <c r="A83" s="2">
        <v>45729</v>
      </c>
      <c r="B83" s="3">
        <f t="shared" si="3"/>
        <v>2025</v>
      </c>
      <c r="C83" t="str">
        <f t="shared" si="4"/>
        <v>2024-2025</v>
      </c>
      <c r="D83" t="s">
        <v>119</v>
      </c>
      <c r="E83" t="s">
        <v>50</v>
      </c>
      <c r="F83" t="str">
        <f t="shared" si="5"/>
        <v>Australian Capital Territory</v>
      </c>
      <c r="G83" t="s">
        <v>51</v>
      </c>
      <c r="H83">
        <v>2617</v>
      </c>
      <c r="I83" t="s">
        <v>11</v>
      </c>
      <c r="J83" t="s">
        <v>123</v>
      </c>
      <c r="K83" t="s">
        <v>142</v>
      </c>
      <c r="L83" t="s">
        <v>153</v>
      </c>
      <c r="M83" s="6">
        <v>775</v>
      </c>
    </row>
    <row r="84" spans="1:13" x14ac:dyDescent="0.3">
      <c r="A84" s="2">
        <v>45539</v>
      </c>
      <c r="B84" s="3">
        <f t="shared" si="3"/>
        <v>2025</v>
      </c>
      <c r="C84" t="str">
        <f t="shared" si="4"/>
        <v>2024-2025</v>
      </c>
      <c r="D84" t="s">
        <v>120</v>
      </c>
      <c r="E84" t="s">
        <v>66</v>
      </c>
      <c r="F84" t="str">
        <f t="shared" si="5"/>
        <v>Western Australia</v>
      </c>
      <c r="G84" t="s">
        <v>28</v>
      </c>
      <c r="H84">
        <v>6330</v>
      </c>
      <c r="I84" t="s">
        <v>11</v>
      </c>
      <c r="J84" t="s">
        <v>135</v>
      </c>
      <c r="K84" t="s">
        <v>146</v>
      </c>
      <c r="L84" t="s">
        <v>157</v>
      </c>
      <c r="M84" s="6">
        <v>703</v>
      </c>
    </row>
    <row r="85" spans="1:13" x14ac:dyDescent="0.3">
      <c r="A85" s="2">
        <v>45442</v>
      </c>
      <c r="B85" s="3">
        <f t="shared" si="3"/>
        <v>2024</v>
      </c>
      <c r="C85" t="str">
        <f t="shared" si="4"/>
        <v>2023-2024</v>
      </c>
      <c r="D85" t="s">
        <v>120</v>
      </c>
      <c r="E85" t="s">
        <v>16</v>
      </c>
      <c r="F85" t="str">
        <f t="shared" si="5"/>
        <v>South Australia</v>
      </c>
      <c r="G85" t="s">
        <v>17</v>
      </c>
      <c r="H85">
        <v>5168</v>
      </c>
      <c r="I85" t="s">
        <v>11</v>
      </c>
      <c r="J85" t="s">
        <v>134</v>
      </c>
      <c r="K85" t="s">
        <v>151</v>
      </c>
      <c r="L85" t="s">
        <v>152</v>
      </c>
      <c r="M85" s="6">
        <v>40</v>
      </c>
    </row>
    <row r="86" spans="1:13" x14ac:dyDescent="0.3">
      <c r="A86" s="2">
        <v>45739</v>
      </c>
      <c r="B86" s="3">
        <f t="shared" si="3"/>
        <v>2025</v>
      </c>
      <c r="C86" t="str">
        <f t="shared" si="4"/>
        <v>2024-2025</v>
      </c>
      <c r="D86" t="s">
        <v>120</v>
      </c>
      <c r="E86" t="s">
        <v>31</v>
      </c>
      <c r="F86" t="str">
        <f t="shared" si="5"/>
        <v>South Australia</v>
      </c>
      <c r="G86" t="s">
        <v>17</v>
      </c>
      <c r="H86">
        <v>5082</v>
      </c>
      <c r="I86" t="s">
        <v>11</v>
      </c>
      <c r="J86" t="s">
        <v>134</v>
      </c>
      <c r="K86" t="s">
        <v>151</v>
      </c>
      <c r="L86" t="s">
        <v>152</v>
      </c>
      <c r="M86" s="6">
        <v>193</v>
      </c>
    </row>
    <row r="87" spans="1:13" x14ac:dyDescent="0.3">
      <c r="A87" s="2">
        <v>45889</v>
      </c>
      <c r="B87" s="3">
        <f t="shared" si="3"/>
        <v>2026</v>
      </c>
      <c r="C87" t="str">
        <f t="shared" si="4"/>
        <v>2025-2026</v>
      </c>
      <c r="D87" t="s">
        <v>120</v>
      </c>
      <c r="E87" t="s">
        <v>83</v>
      </c>
      <c r="F87" t="str">
        <f t="shared" si="5"/>
        <v>Victoria</v>
      </c>
      <c r="G87" t="s">
        <v>26</v>
      </c>
      <c r="H87">
        <v>3551</v>
      </c>
      <c r="I87" t="s">
        <v>11</v>
      </c>
      <c r="J87" t="s">
        <v>129</v>
      </c>
      <c r="K87" t="s">
        <v>142</v>
      </c>
      <c r="L87" t="s">
        <v>153</v>
      </c>
      <c r="M87" s="6">
        <v>467</v>
      </c>
    </row>
    <row r="88" spans="1:13" x14ac:dyDescent="0.3">
      <c r="A88" s="2">
        <v>45304</v>
      </c>
      <c r="B88" s="3">
        <f t="shared" si="3"/>
        <v>2024</v>
      </c>
      <c r="C88" t="str">
        <f t="shared" si="4"/>
        <v>2023-2024</v>
      </c>
      <c r="D88" t="s">
        <v>120</v>
      </c>
      <c r="E88" t="s">
        <v>111</v>
      </c>
      <c r="F88" t="str">
        <f t="shared" si="5"/>
        <v>New South Wales</v>
      </c>
      <c r="G88" t="s">
        <v>10</v>
      </c>
      <c r="H88">
        <v>2154</v>
      </c>
      <c r="I88" t="s">
        <v>11</v>
      </c>
      <c r="J88" t="s">
        <v>125</v>
      </c>
      <c r="K88" t="s">
        <v>144</v>
      </c>
      <c r="L88" t="s">
        <v>155</v>
      </c>
      <c r="M88" s="6">
        <v>185</v>
      </c>
    </row>
    <row r="89" spans="1:13" x14ac:dyDescent="0.3">
      <c r="A89" s="2">
        <v>45948</v>
      </c>
      <c r="B89" s="3">
        <f t="shared" si="3"/>
        <v>2026</v>
      </c>
      <c r="C89" t="str">
        <f t="shared" si="4"/>
        <v>2025-2026</v>
      </c>
      <c r="D89" t="s">
        <v>120</v>
      </c>
      <c r="E89" t="s">
        <v>24</v>
      </c>
      <c r="F89" t="str">
        <f t="shared" si="5"/>
        <v>Queensland</v>
      </c>
      <c r="G89" t="s">
        <v>19</v>
      </c>
      <c r="H89">
        <v>4053</v>
      </c>
      <c r="I89" t="s">
        <v>11</v>
      </c>
      <c r="J89" t="s">
        <v>131</v>
      </c>
      <c r="K89" t="s">
        <v>148</v>
      </c>
      <c r="L89" t="s">
        <v>159</v>
      </c>
      <c r="M89" s="6">
        <v>360</v>
      </c>
    </row>
    <row r="90" spans="1:13" x14ac:dyDescent="0.3">
      <c r="A90" s="2">
        <v>45967</v>
      </c>
      <c r="B90" s="3">
        <f t="shared" si="3"/>
        <v>2026</v>
      </c>
      <c r="C90" t="str">
        <f t="shared" si="4"/>
        <v>2025-2026</v>
      </c>
      <c r="D90" t="s">
        <v>120</v>
      </c>
      <c r="E90" t="s">
        <v>77</v>
      </c>
      <c r="F90" t="str">
        <f t="shared" si="5"/>
        <v>Victoria</v>
      </c>
      <c r="G90" t="s">
        <v>26</v>
      </c>
      <c r="H90">
        <v>3018</v>
      </c>
      <c r="I90" t="s">
        <v>11</v>
      </c>
      <c r="J90" t="s">
        <v>128</v>
      </c>
      <c r="K90" t="s">
        <v>144</v>
      </c>
      <c r="L90" t="s">
        <v>155</v>
      </c>
      <c r="M90" s="6">
        <v>685</v>
      </c>
    </row>
    <row r="91" spans="1:13" x14ac:dyDescent="0.3">
      <c r="A91" s="2">
        <v>45536</v>
      </c>
      <c r="B91" s="3">
        <f t="shared" si="3"/>
        <v>2025</v>
      </c>
      <c r="C91" t="str">
        <f t="shared" si="4"/>
        <v>2024-2025</v>
      </c>
      <c r="D91" t="s">
        <v>120</v>
      </c>
      <c r="E91" t="s">
        <v>96</v>
      </c>
      <c r="F91" t="str">
        <f t="shared" si="5"/>
        <v>Western Australia</v>
      </c>
      <c r="G91" t="s">
        <v>28</v>
      </c>
      <c r="H91">
        <v>6027</v>
      </c>
      <c r="I91" t="s">
        <v>11</v>
      </c>
      <c r="J91" t="s">
        <v>121</v>
      </c>
      <c r="K91" t="s">
        <v>148</v>
      </c>
      <c r="L91" t="s">
        <v>159</v>
      </c>
      <c r="M91" s="6">
        <v>284</v>
      </c>
    </row>
    <row r="92" spans="1:13" x14ac:dyDescent="0.3">
      <c r="A92" s="2">
        <v>45360</v>
      </c>
      <c r="B92" s="3">
        <f t="shared" si="3"/>
        <v>2024</v>
      </c>
      <c r="C92" t="str">
        <f t="shared" si="4"/>
        <v>2023-2024</v>
      </c>
      <c r="D92" t="s">
        <v>119</v>
      </c>
      <c r="E92" t="s">
        <v>9</v>
      </c>
      <c r="F92" t="str">
        <f t="shared" si="5"/>
        <v>New South Wales</v>
      </c>
      <c r="G92" t="s">
        <v>10</v>
      </c>
      <c r="H92">
        <v>2067</v>
      </c>
      <c r="I92" t="s">
        <v>11</v>
      </c>
      <c r="J92" t="s">
        <v>126</v>
      </c>
      <c r="K92" t="s">
        <v>142</v>
      </c>
      <c r="L92" t="s">
        <v>153</v>
      </c>
      <c r="M92" s="6">
        <v>381</v>
      </c>
    </row>
    <row r="93" spans="1:13" x14ac:dyDescent="0.3">
      <c r="A93" s="2">
        <v>45716</v>
      </c>
      <c r="B93" s="3">
        <f t="shared" si="3"/>
        <v>2025</v>
      </c>
      <c r="C93" t="str">
        <f t="shared" si="4"/>
        <v>2024-2025</v>
      </c>
      <c r="D93" t="s">
        <v>120</v>
      </c>
      <c r="E93" t="s">
        <v>78</v>
      </c>
      <c r="F93" t="str">
        <f t="shared" si="5"/>
        <v>New South Wales</v>
      </c>
      <c r="G93" t="s">
        <v>10</v>
      </c>
      <c r="H93">
        <v>2480</v>
      </c>
      <c r="I93" t="s">
        <v>11</v>
      </c>
      <c r="J93" t="s">
        <v>122</v>
      </c>
      <c r="K93" t="s">
        <v>148</v>
      </c>
      <c r="L93" t="s">
        <v>159</v>
      </c>
      <c r="M93" s="6">
        <v>693</v>
      </c>
    </row>
    <row r="94" spans="1:13" x14ac:dyDescent="0.3">
      <c r="A94" s="2">
        <v>45826</v>
      </c>
      <c r="B94" s="3">
        <f t="shared" si="3"/>
        <v>2025</v>
      </c>
      <c r="C94" t="str">
        <f t="shared" si="4"/>
        <v>2024-2025</v>
      </c>
      <c r="D94" t="s">
        <v>119</v>
      </c>
      <c r="E94" t="s">
        <v>73</v>
      </c>
      <c r="F94" t="str">
        <f t="shared" si="5"/>
        <v>Queensland</v>
      </c>
      <c r="G94" t="s">
        <v>19</v>
      </c>
      <c r="H94">
        <v>4509</v>
      </c>
      <c r="I94" t="s">
        <v>11</v>
      </c>
      <c r="J94" t="s">
        <v>124</v>
      </c>
      <c r="K94" t="s">
        <v>149</v>
      </c>
      <c r="L94" t="s">
        <v>160</v>
      </c>
      <c r="M94" s="6">
        <v>70</v>
      </c>
    </row>
    <row r="95" spans="1:13" x14ac:dyDescent="0.3">
      <c r="A95" s="2">
        <v>45782</v>
      </c>
      <c r="B95" s="3">
        <f t="shared" si="3"/>
        <v>2025</v>
      </c>
      <c r="C95" t="str">
        <f t="shared" si="4"/>
        <v>2024-2025</v>
      </c>
      <c r="D95" t="s">
        <v>120</v>
      </c>
      <c r="E95" t="s">
        <v>39</v>
      </c>
      <c r="F95" t="str">
        <f t="shared" si="5"/>
        <v>New South Wales</v>
      </c>
      <c r="G95" t="s">
        <v>10</v>
      </c>
      <c r="H95">
        <v>2541</v>
      </c>
      <c r="I95" t="s">
        <v>11</v>
      </c>
      <c r="J95" t="s">
        <v>123</v>
      </c>
      <c r="K95" t="s">
        <v>149</v>
      </c>
      <c r="L95" t="s">
        <v>160</v>
      </c>
      <c r="M95" s="6">
        <v>122</v>
      </c>
    </row>
    <row r="96" spans="1:13" x14ac:dyDescent="0.3">
      <c r="A96" s="2">
        <v>45955</v>
      </c>
      <c r="B96" s="3">
        <f t="shared" si="3"/>
        <v>2026</v>
      </c>
      <c r="C96" t="str">
        <f t="shared" si="4"/>
        <v>2025-2026</v>
      </c>
      <c r="D96" t="s">
        <v>120</v>
      </c>
      <c r="E96" t="s">
        <v>21</v>
      </c>
      <c r="F96" t="str">
        <f t="shared" si="5"/>
        <v>South Australia</v>
      </c>
      <c r="G96" t="s">
        <v>17</v>
      </c>
      <c r="H96">
        <v>5343</v>
      </c>
      <c r="I96" t="s">
        <v>11</v>
      </c>
      <c r="J96" t="s">
        <v>139</v>
      </c>
      <c r="K96" t="s">
        <v>147</v>
      </c>
      <c r="L96" t="s">
        <v>158</v>
      </c>
      <c r="M96" s="6">
        <v>659</v>
      </c>
    </row>
    <row r="97" spans="1:13" x14ac:dyDescent="0.3">
      <c r="A97" s="2">
        <v>45730</v>
      </c>
      <c r="B97" s="3">
        <f t="shared" si="3"/>
        <v>2025</v>
      </c>
      <c r="C97" t="str">
        <f t="shared" si="4"/>
        <v>2024-2025</v>
      </c>
      <c r="D97" t="s">
        <v>120</v>
      </c>
      <c r="E97" t="s">
        <v>111</v>
      </c>
      <c r="F97" t="str">
        <f t="shared" si="5"/>
        <v>New South Wales</v>
      </c>
      <c r="G97" t="s">
        <v>10</v>
      </c>
      <c r="H97">
        <v>2154</v>
      </c>
      <c r="I97" t="s">
        <v>11</v>
      </c>
      <c r="J97" t="s">
        <v>125</v>
      </c>
      <c r="K97" t="s">
        <v>142</v>
      </c>
      <c r="L97" t="s">
        <v>153</v>
      </c>
      <c r="M97" s="6">
        <v>241</v>
      </c>
    </row>
    <row r="98" spans="1:13" x14ac:dyDescent="0.3">
      <c r="A98" s="2">
        <v>45667</v>
      </c>
      <c r="B98" s="3">
        <f t="shared" si="3"/>
        <v>2025</v>
      </c>
      <c r="C98" t="str">
        <f t="shared" si="4"/>
        <v>2024-2025</v>
      </c>
      <c r="D98" t="s">
        <v>120</v>
      </c>
      <c r="E98" t="s">
        <v>104</v>
      </c>
      <c r="F98" t="str">
        <f t="shared" si="5"/>
        <v>Victoria</v>
      </c>
      <c r="G98" t="s">
        <v>26</v>
      </c>
      <c r="H98">
        <v>3175</v>
      </c>
      <c r="I98" t="s">
        <v>11</v>
      </c>
      <c r="J98" t="s">
        <v>127</v>
      </c>
      <c r="K98" t="s">
        <v>146</v>
      </c>
      <c r="L98" t="s">
        <v>157</v>
      </c>
      <c r="M98" s="6">
        <v>535</v>
      </c>
    </row>
    <row r="99" spans="1:13" x14ac:dyDescent="0.3">
      <c r="A99" s="2">
        <v>45981</v>
      </c>
      <c r="B99" s="3">
        <f t="shared" si="3"/>
        <v>2026</v>
      </c>
      <c r="C99" t="str">
        <f t="shared" si="4"/>
        <v>2025-2026</v>
      </c>
      <c r="D99" t="s">
        <v>120</v>
      </c>
      <c r="E99" t="s">
        <v>23</v>
      </c>
      <c r="F99" t="str">
        <f t="shared" si="5"/>
        <v>New South Wales</v>
      </c>
      <c r="G99" t="s">
        <v>10</v>
      </c>
      <c r="H99">
        <v>2830</v>
      </c>
      <c r="I99" t="s">
        <v>11</v>
      </c>
      <c r="J99" t="s">
        <v>132</v>
      </c>
      <c r="K99" t="s">
        <v>143</v>
      </c>
      <c r="L99" t="s">
        <v>154</v>
      </c>
      <c r="M99" s="6">
        <v>733</v>
      </c>
    </row>
    <row r="100" spans="1:13" x14ac:dyDescent="0.3">
      <c r="A100" s="2">
        <v>45746</v>
      </c>
      <c r="B100" s="3">
        <f t="shared" si="3"/>
        <v>2025</v>
      </c>
      <c r="C100" t="str">
        <f t="shared" si="4"/>
        <v>2024-2025</v>
      </c>
      <c r="D100" t="s">
        <v>120</v>
      </c>
      <c r="E100" t="s">
        <v>81</v>
      </c>
      <c r="F100" t="str">
        <f t="shared" si="5"/>
        <v>Victoria</v>
      </c>
      <c r="G100" t="s">
        <v>26</v>
      </c>
      <c r="H100">
        <v>3076</v>
      </c>
      <c r="I100" t="s">
        <v>11</v>
      </c>
      <c r="J100" t="s">
        <v>128</v>
      </c>
      <c r="K100" t="s">
        <v>146</v>
      </c>
      <c r="L100" t="s">
        <v>157</v>
      </c>
      <c r="M100" s="6">
        <v>525</v>
      </c>
    </row>
    <row r="101" spans="1:13" x14ac:dyDescent="0.3">
      <c r="A101" s="2">
        <v>45337</v>
      </c>
      <c r="B101" s="3">
        <f t="shared" si="3"/>
        <v>2024</v>
      </c>
      <c r="C101" t="str">
        <f t="shared" si="4"/>
        <v>2023-2024</v>
      </c>
      <c r="D101" t="s">
        <v>120</v>
      </c>
      <c r="E101" t="s">
        <v>64</v>
      </c>
      <c r="F101" t="str">
        <f t="shared" si="5"/>
        <v>Western Australia</v>
      </c>
      <c r="G101" t="s">
        <v>28</v>
      </c>
      <c r="H101">
        <v>6112</v>
      </c>
      <c r="I101" t="s">
        <v>11</v>
      </c>
      <c r="J101" t="s">
        <v>135</v>
      </c>
      <c r="K101" t="s">
        <v>146</v>
      </c>
      <c r="L101" t="s">
        <v>157</v>
      </c>
      <c r="M101" s="6">
        <v>375</v>
      </c>
    </row>
    <row r="102" spans="1:13" x14ac:dyDescent="0.3">
      <c r="A102" s="2">
        <v>45680</v>
      </c>
      <c r="B102" s="3">
        <f t="shared" si="3"/>
        <v>2025</v>
      </c>
      <c r="C102" t="str">
        <f t="shared" si="4"/>
        <v>2024-2025</v>
      </c>
      <c r="D102" t="s">
        <v>120</v>
      </c>
      <c r="E102" t="s">
        <v>113</v>
      </c>
      <c r="F102" t="str">
        <f t="shared" si="5"/>
        <v>New South Wales</v>
      </c>
      <c r="G102" t="s">
        <v>10</v>
      </c>
      <c r="H102">
        <v>2101</v>
      </c>
      <c r="I102" t="s">
        <v>11</v>
      </c>
      <c r="J102" t="s">
        <v>125</v>
      </c>
      <c r="K102" t="s">
        <v>144</v>
      </c>
      <c r="L102" t="s">
        <v>155</v>
      </c>
      <c r="M102" s="6">
        <v>724</v>
      </c>
    </row>
    <row r="103" spans="1:13" x14ac:dyDescent="0.3">
      <c r="A103" s="2">
        <v>45687</v>
      </c>
      <c r="B103" s="3">
        <f t="shared" si="3"/>
        <v>2025</v>
      </c>
      <c r="C103" t="str">
        <f t="shared" si="4"/>
        <v>2024-2025</v>
      </c>
      <c r="D103" t="s">
        <v>120</v>
      </c>
      <c r="E103" t="s">
        <v>66</v>
      </c>
      <c r="F103" t="str">
        <f t="shared" si="5"/>
        <v>Western Australia</v>
      </c>
      <c r="G103" t="s">
        <v>28</v>
      </c>
      <c r="H103">
        <v>6330</v>
      </c>
      <c r="I103" t="s">
        <v>11</v>
      </c>
      <c r="J103" t="s">
        <v>135</v>
      </c>
      <c r="K103" t="s">
        <v>145</v>
      </c>
      <c r="L103" t="s">
        <v>156</v>
      </c>
      <c r="M103" s="6">
        <v>329</v>
      </c>
    </row>
    <row r="104" spans="1:13" x14ac:dyDescent="0.3">
      <c r="A104" s="2">
        <v>45866</v>
      </c>
      <c r="B104" s="3">
        <f t="shared" si="3"/>
        <v>2026</v>
      </c>
      <c r="C104" t="str">
        <f t="shared" si="4"/>
        <v>2025-2026</v>
      </c>
      <c r="D104" t="s">
        <v>120</v>
      </c>
      <c r="E104" t="s">
        <v>92</v>
      </c>
      <c r="F104" t="str">
        <f t="shared" si="5"/>
        <v>New South Wales</v>
      </c>
      <c r="G104" t="s">
        <v>10</v>
      </c>
      <c r="H104">
        <v>2015</v>
      </c>
      <c r="I104" t="s">
        <v>11</v>
      </c>
      <c r="J104" t="s">
        <v>126</v>
      </c>
      <c r="K104" t="s">
        <v>151</v>
      </c>
      <c r="L104" t="s">
        <v>152</v>
      </c>
      <c r="M104" s="6">
        <v>462</v>
      </c>
    </row>
    <row r="105" spans="1:13" x14ac:dyDescent="0.3">
      <c r="A105" s="2">
        <v>45574</v>
      </c>
      <c r="B105" s="3">
        <f t="shared" si="3"/>
        <v>2025</v>
      </c>
      <c r="C105" t="str">
        <f t="shared" si="4"/>
        <v>2024-2025</v>
      </c>
      <c r="D105" t="s">
        <v>120</v>
      </c>
      <c r="E105" t="s">
        <v>92</v>
      </c>
      <c r="F105" t="str">
        <f t="shared" si="5"/>
        <v>New South Wales</v>
      </c>
      <c r="G105" t="s">
        <v>10</v>
      </c>
      <c r="H105">
        <v>2015</v>
      </c>
      <c r="I105" t="s">
        <v>11</v>
      </c>
      <c r="J105" t="s">
        <v>126</v>
      </c>
      <c r="K105" t="s">
        <v>145</v>
      </c>
      <c r="L105" t="s">
        <v>156</v>
      </c>
      <c r="M105" s="6">
        <v>251</v>
      </c>
    </row>
    <row r="106" spans="1:13" x14ac:dyDescent="0.3">
      <c r="A106" s="2">
        <v>45550</v>
      </c>
      <c r="B106" s="3">
        <f t="shared" si="3"/>
        <v>2025</v>
      </c>
      <c r="C106" t="str">
        <f t="shared" si="4"/>
        <v>2024-2025</v>
      </c>
      <c r="D106" t="s">
        <v>120</v>
      </c>
      <c r="E106" t="s">
        <v>92</v>
      </c>
      <c r="F106" t="str">
        <f t="shared" si="5"/>
        <v>New South Wales</v>
      </c>
      <c r="G106" t="s">
        <v>10</v>
      </c>
      <c r="H106">
        <v>2015</v>
      </c>
      <c r="I106" t="s">
        <v>11</v>
      </c>
      <c r="J106" t="s">
        <v>126</v>
      </c>
      <c r="K106" t="s">
        <v>146</v>
      </c>
      <c r="L106" t="s">
        <v>157</v>
      </c>
      <c r="M106" s="6">
        <v>463</v>
      </c>
    </row>
    <row r="107" spans="1:13" x14ac:dyDescent="0.3">
      <c r="A107" s="2">
        <v>45982</v>
      </c>
      <c r="B107" s="3">
        <f t="shared" si="3"/>
        <v>2026</v>
      </c>
      <c r="C107" t="str">
        <f t="shared" si="4"/>
        <v>2025-2026</v>
      </c>
      <c r="D107" t="s">
        <v>120</v>
      </c>
      <c r="E107" t="s">
        <v>49</v>
      </c>
      <c r="F107" t="str">
        <f t="shared" si="5"/>
        <v>New South Wales</v>
      </c>
      <c r="G107" t="s">
        <v>10</v>
      </c>
      <c r="H107">
        <v>2350</v>
      </c>
      <c r="I107" t="s">
        <v>11</v>
      </c>
      <c r="J107" t="s">
        <v>122</v>
      </c>
      <c r="K107" t="s">
        <v>145</v>
      </c>
      <c r="L107" t="s">
        <v>156</v>
      </c>
      <c r="M107" s="6">
        <v>475</v>
      </c>
    </row>
    <row r="108" spans="1:13" x14ac:dyDescent="0.3">
      <c r="A108" s="2">
        <v>45668</v>
      </c>
      <c r="B108" s="3">
        <f t="shared" si="3"/>
        <v>2025</v>
      </c>
      <c r="C108" t="str">
        <f t="shared" si="4"/>
        <v>2024-2025</v>
      </c>
      <c r="D108" t="s">
        <v>120</v>
      </c>
      <c r="E108" t="s">
        <v>95</v>
      </c>
      <c r="F108" t="str">
        <f t="shared" si="5"/>
        <v>New South Wales</v>
      </c>
      <c r="G108" t="s">
        <v>10</v>
      </c>
      <c r="H108">
        <v>2131</v>
      </c>
      <c r="I108" t="s">
        <v>11</v>
      </c>
      <c r="J108" t="s">
        <v>125</v>
      </c>
      <c r="K108" t="s">
        <v>151</v>
      </c>
      <c r="L108" t="s">
        <v>152</v>
      </c>
      <c r="M108" s="6">
        <v>198</v>
      </c>
    </row>
    <row r="109" spans="1:13" x14ac:dyDescent="0.3">
      <c r="A109" s="2">
        <v>45353</v>
      </c>
      <c r="B109" s="3">
        <f t="shared" si="3"/>
        <v>2024</v>
      </c>
      <c r="C109" t="str">
        <f t="shared" si="4"/>
        <v>2023-2024</v>
      </c>
      <c r="D109" t="s">
        <v>120</v>
      </c>
      <c r="E109" t="s">
        <v>95</v>
      </c>
      <c r="F109" t="str">
        <f t="shared" si="5"/>
        <v>New South Wales</v>
      </c>
      <c r="G109" t="s">
        <v>10</v>
      </c>
      <c r="H109">
        <v>2131</v>
      </c>
      <c r="I109" t="s">
        <v>11</v>
      </c>
      <c r="J109" t="s">
        <v>125</v>
      </c>
      <c r="K109" t="s">
        <v>144</v>
      </c>
      <c r="L109" t="s">
        <v>155</v>
      </c>
      <c r="M109" s="6">
        <v>207</v>
      </c>
    </row>
    <row r="110" spans="1:13" x14ac:dyDescent="0.3">
      <c r="A110" s="2">
        <v>45600</v>
      </c>
      <c r="B110" s="3">
        <f t="shared" si="3"/>
        <v>2025</v>
      </c>
      <c r="C110" t="str">
        <f t="shared" si="4"/>
        <v>2024-2025</v>
      </c>
      <c r="D110" t="s">
        <v>120</v>
      </c>
      <c r="E110" t="s">
        <v>95</v>
      </c>
      <c r="F110" t="str">
        <f t="shared" si="5"/>
        <v>New South Wales</v>
      </c>
      <c r="G110" t="s">
        <v>10</v>
      </c>
      <c r="H110">
        <v>2131</v>
      </c>
      <c r="I110" t="s">
        <v>11</v>
      </c>
      <c r="J110" t="s">
        <v>125</v>
      </c>
      <c r="K110" t="s">
        <v>142</v>
      </c>
      <c r="L110" t="s">
        <v>153</v>
      </c>
      <c r="M110" s="6">
        <v>289</v>
      </c>
    </row>
    <row r="111" spans="1:13" x14ac:dyDescent="0.3">
      <c r="A111" s="2">
        <v>45733</v>
      </c>
      <c r="B111" s="3">
        <f t="shared" si="3"/>
        <v>2025</v>
      </c>
      <c r="C111" t="str">
        <f t="shared" si="4"/>
        <v>2024-2025</v>
      </c>
      <c r="D111" t="s">
        <v>120</v>
      </c>
      <c r="E111" t="s">
        <v>95</v>
      </c>
      <c r="F111" t="str">
        <f t="shared" si="5"/>
        <v>New South Wales</v>
      </c>
      <c r="G111" t="s">
        <v>10</v>
      </c>
      <c r="H111">
        <v>2131</v>
      </c>
      <c r="I111" t="s">
        <v>11</v>
      </c>
      <c r="J111" t="s">
        <v>125</v>
      </c>
      <c r="K111" t="s">
        <v>145</v>
      </c>
      <c r="L111" t="s">
        <v>156</v>
      </c>
      <c r="M111" s="6">
        <v>741</v>
      </c>
    </row>
    <row r="112" spans="1:13" x14ac:dyDescent="0.3">
      <c r="A112" s="2">
        <v>45676</v>
      </c>
      <c r="B112" s="3">
        <f t="shared" si="3"/>
        <v>2025</v>
      </c>
      <c r="C112" t="str">
        <f t="shared" si="4"/>
        <v>2024-2025</v>
      </c>
      <c r="D112" t="s">
        <v>120</v>
      </c>
      <c r="E112" t="s">
        <v>56</v>
      </c>
      <c r="F112" t="str">
        <f t="shared" si="5"/>
        <v>Queensland</v>
      </c>
      <c r="G112" t="s">
        <v>19</v>
      </c>
      <c r="H112">
        <v>4883</v>
      </c>
      <c r="I112" t="s">
        <v>11</v>
      </c>
      <c r="J112" t="s">
        <v>133</v>
      </c>
      <c r="K112" t="s">
        <v>142</v>
      </c>
      <c r="L112" t="s">
        <v>153</v>
      </c>
      <c r="M112" s="6">
        <v>426</v>
      </c>
    </row>
    <row r="113" spans="1:13" x14ac:dyDescent="0.3">
      <c r="A113" s="2">
        <v>45419</v>
      </c>
      <c r="B113" s="3">
        <f t="shared" si="3"/>
        <v>2024</v>
      </c>
      <c r="C113" t="str">
        <f t="shared" si="4"/>
        <v>2023-2024</v>
      </c>
      <c r="D113" t="s">
        <v>120</v>
      </c>
      <c r="E113" t="s">
        <v>76</v>
      </c>
      <c r="F113" t="str">
        <f t="shared" si="5"/>
        <v>Queensland</v>
      </c>
      <c r="G113" t="s">
        <v>19</v>
      </c>
      <c r="H113">
        <v>4220</v>
      </c>
      <c r="I113" t="s">
        <v>11</v>
      </c>
      <c r="J113" t="s">
        <v>124</v>
      </c>
      <c r="K113" t="s">
        <v>143</v>
      </c>
      <c r="L113" t="s">
        <v>154</v>
      </c>
      <c r="M113" s="6">
        <v>579</v>
      </c>
    </row>
    <row r="114" spans="1:13" x14ac:dyDescent="0.3">
      <c r="A114" s="2">
        <v>45382</v>
      </c>
      <c r="B114" s="3">
        <f t="shared" si="3"/>
        <v>2024</v>
      </c>
      <c r="C114" t="str">
        <f t="shared" si="4"/>
        <v>2023-2024</v>
      </c>
      <c r="D114" t="s">
        <v>120</v>
      </c>
      <c r="E114" t="s">
        <v>84</v>
      </c>
      <c r="F114" t="str">
        <f t="shared" si="5"/>
        <v>Western Australia</v>
      </c>
      <c r="G114" t="s">
        <v>28</v>
      </c>
      <c r="H114">
        <v>6280</v>
      </c>
      <c r="I114" t="s">
        <v>11</v>
      </c>
      <c r="J114" t="s">
        <v>135</v>
      </c>
      <c r="K114" t="s">
        <v>144</v>
      </c>
      <c r="L114" t="s">
        <v>155</v>
      </c>
      <c r="M114" s="6">
        <v>468</v>
      </c>
    </row>
    <row r="115" spans="1:13" x14ac:dyDescent="0.3">
      <c r="A115" s="2">
        <v>45699</v>
      </c>
      <c r="B115" s="3">
        <f t="shared" si="3"/>
        <v>2025</v>
      </c>
      <c r="C115" t="str">
        <f t="shared" si="4"/>
        <v>2024-2025</v>
      </c>
      <c r="D115" t="s">
        <v>120</v>
      </c>
      <c r="E115" t="s">
        <v>72</v>
      </c>
      <c r="F115" t="str">
        <f t="shared" si="5"/>
        <v>Queensland</v>
      </c>
      <c r="G115" t="s">
        <v>19</v>
      </c>
      <c r="H115">
        <v>4870</v>
      </c>
      <c r="I115" t="s">
        <v>11</v>
      </c>
      <c r="J115" t="s">
        <v>133</v>
      </c>
      <c r="K115" t="s">
        <v>147</v>
      </c>
      <c r="L115" t="s">
        <v>158</v>
      </c>
      <c r="M115" s="6">
        <v>162</v>
      </c>
    </row>
    <row r="116" spans="1:13" x14ac:dyDescent="0.3">
      <c r="A116" s="2">
        <v>45881</v>
      </c>
      <c r="B116" s="3">
        <f t="shared" si="3"/>
        <v>2026</v>
      </c>
      <c r="C116" t="str">
        <f t="shared" si="4"/>
        <v>2025-2026</v>
      </c>
      <c r="D116" t="s">
        <v>120</v>
      </c>
      <c r="E116" t="s">
        <v>94</v>
      </c>
      <c r="F116" t="str">
        <f t="shared" si="5"/>
        <v>Queensland</v>
      </c>
      <c r="G116" t="s">
        <v>19</v>
      </c>
      <c r="H116">
        <v>4551</v>
      </c>
      <c r="I116" t="s">
        <v>11</v>
      </c>
      <c r="J116" t="s">
        <v>136</v>
      </c>
      <c r="K116" t="s">
        <v>144</v>
      </c>
      <c r="L116" t="s">
        <v>155</v>
      </c>
      <c r="M116" s="6">
        <v>491</v>
      </c>
    </row>
    <row r="117" spans="1:13" x14ac:dyDescent="0.3">
      <c r="A117" s="2">
        <v>45509</v>
      </c>
      <c r="B117" s="3">
        <f t="shared" si="3"/>
        <v>2025</v>
      </c>
      <c r="C117" t="str">
        <f t="shared" si="4"/>
        <v>2024-2025</v>
      </c>
      <c r="D117" t="s">
        <v>120</v>
      </c>
      <c r="E117" t="s">
        <v>14</v>
      </c>
      <c r="F117" t="str">
        <f t="shared" si="5"/>
        <v>Northern Territory</v>
      </c>
      <c r="G117" t="s">
        <v>15</v>
      </c>
      <c r="H117">
        <v>800</v>
      </c>
      <c r="I117" t="s">
        <v>11</v>
      </c>
      <c r="J117" t="s">
        <v>140</v>
      </c>
      <c r="K117" t="s">
        <v>144</v>
      </c>
      <c r="L117" t="s">
        <v>155</v>
      </c>
      <c r="M117" s="6">
        <v>468</v>
      </c>
    </row>
    <row r="118" spans="1:13" x14ac:dyDescent="0.3">
      <c r="A118" s="2">
        <v>45786</v>
      </c>
      <c r="B118" s="3">
        <f t="shared" si="3"/>
        <v>2025</v>
      </c>
      <c r="C118" t="str">
        <f t="shared" si="4"/>
        <v>2024-2025</v>
      </c>
      <c r="D118" t="s">
        <v>120</v>
      </c>
      <c r="E118" t="s">
        <v>14</v>
      </c>
      <c r="F118" t="str">
        <f t="shared" si="5"/>
        <v>Northern Territory</v>
      </c>
      <c r="G118" t="s">
        <v>15</v>
      </c>
      <c r="H118">
        <v>800</v>
      </c>
      <c r="I118" t="s">
        <v>11</v>
      </c>
      <c r="J118" t="s">
        <v>140</v>
      </c>
      <c r="K118" t="s">
        <v>145</v>
      </c>
      <c r="L118" t="s">
        <v>156</v>
      </c>
      <c r="M118" s="6">
        <v>43</v>
      </c>
    </row>
    <row r="119" spans="1:13" x14ac:dyDescent="0.3">
      <c r="A119" s="2">
        <v>45958</v>
      </c>
      <c r="B119" s="3">
        <f t="shared" si="3"/>
        <v>2026</v>
      </c>
      <c r="C119" t="str">
        <f t="shared" si="4"/>
        <v>2025-2026</v>
      </c>
      <c r="D119" t="s">
        <v>120</v>
      </c>
      <c r="E119" t="s">
        <v>23</v>
      </c>
      <c r="F119" t="str">
        <f t="shared" si="5"/>
        <v>New South Wales</v>
      </c>
      <c r="G119" t="s">
        <v>10</v>
      </c>
      <c r="H119">
        <v>2830</v>
      </c>
      <c r="I119" t="s">
        <v>11</v>
      </c>
      <c r="J119" t="s">
        <v>132</v>
      </c>
      <c r="K119" t="s">
        <v>144</v>
      </c>
      <c r="L119" t="s">
        <v>155</v>
      </c>
      <c r="M119" s="6">
        <v>393</v>
      </c>
    </row>
    <row r="120" spans="1:13" x14ac:dyDescent="0.3">
      <c r="A120" s="2">
        <v>45708</v>
      </c>
      <c r="B120" s="3">
        <f t="shared" si="3"/>
        <v>2025</v>
      </c>
      <c r="C120" t="str">
        <f t="shared" si="4"/>
        <v>2024-2025</v>
      </c>
      <c r="D120" t="s">
        <v>120</v>
      </c>
      <c r="E120" t="s">
        <v>87</v>
      </c>
      <c r="F120" t="str">
        <f t="shared" si="5"/>
        <v>New South Wales</v>
      </c>
      <c r="G120" t="s">
        <v>10</v>
      </c>
      <c r="H120">
        <v>2158</v>
      </c>
      <c r="I120" t="s">
        <v>11</v>
      </c>
      <c r="J120" t="s">
        <v>125</v>
      </c>
      <c r="K120" t="s">
        <v>144</v>
      </c>
      <c r="L120" t="s">
        <v>155</v>
      </c>
      <c r="M120" s="6">
        <v>536</v>
      </c>
    </row>
    <row r="121" spans="1:13" x14ac:dyDescent="0.3">
      <c r="A121" s="2">
        <v>45611</v>
      </c>
      <c r="B121" s="3">
        <f t="shared" si="3"/>
        <v>2025</v>
      </c>
      <c r="C121" t="str">
        <f t="shared" si="4"/>
        <v>2024-2025</v>
      </c>
      <c r="D121" t="s">
        <v>119</v>
      </c>
      <c r="E121" t="s">
        <v>83</v>
      </c>
      <c r="F121" t="str">
        <f t="shared" si="5"/>
        <v>Victoria</v>
      </c>
      <c r="G121" t="s">
        <v>26</v>
      </c>
      <c r="H121">
        <v>3551</v>
      </c>
      <c r="I121" t="s">
        <v>11</v>
      </c>
      <c r="J121" t="s">
        <v>129</v>
      </c>
      <c r="K121" t="s">
        <v>151</v>
      </c>
      <c r="L121" t="s">
        <v>152</v>
      </c>
      <c r="M121" s="6">
        <v>25</v>
      </c>
    </row>
    <row r="122" spans="1:13" x14ac:dyDescent="0.3">
      <c r="A122" s="2">
        <v>45935</v>
      </c>
      <c r="B122" s="3">
        <f t="shared" si="3"/>
        <v>2026</v>
      </c>
      <c r="C122" t="str">
        <f t="shared" si="4"/>
        <v>2025-2026</v>
      </c>
      <c r="D122" t="s">
        <v>120</v>
      </c>
      <c r="E122" t="s">
        <v>38</v>
      </c>
      <c r="F122" t="str">
        <f t="shared" si="5"/>
        <v>Victoria</v>
      </c>
      <c r="G122" t="s">
        <v>26</v>
      </c>
      <c r="H122">
        <v>3199</v>
      </c>
      <c r="I122" t="s">
        <v>11</v>
      </c>
      <c r="J122" t="s">
        <v>127</v>
      </c>
      <c r="K122" t="s">
        <v>144</v>
      </c>
      <c r="L122" t="s">
        <v>155</v>
      </c>
      <c r="M122" s="6">
        <v>623</v>
      </c>
    </row>
    <row r="123" spans="1:13" x14ac:dyDescent="0.3">
      <c r="A123" s="2">
        <v>45872</v>
      </c>
      <c r="B123" s="3">
        <f t="shared" si="3"/>
        <v>2026</v>
      </c>
      <c r="C123" t="str">
        <f t="shared" si="4"/>
        <v>2025-2026</v>
      </c>
      <c r="D123" t="s">
        <v>120</v>
      </c>
      <c r="E123" t="s">
        <v>38</v>
      </c>
      <c r="F123" t="str">
        <f t="shared" si="5"/>
        <v>Victoria</v>
      </c>
      <c r="G123" t="s">
        <v>26</v>
      </c>
      <c r="H123">
        <v>3199</v>
      </c>
      <c r="I123" t="s">
        <v>11</v>
      </c>
      <c r="J123" t="s">
        <v>127</v>
      </c>
      <c r="K123" t="s">
        <v>145</v>
      </c>
      <c r="L123" t="s">
        <v>156</v>
      </c>
      <c r="M123" s="6">
        <v>99</v>
      </c>
    </row>
    <row r="124" spans="1:13" x14ac:dyDescent="0.3">
      <c r="A124" s="2">
        <v>45385</v>
      </c>
      <c r="B124" s="3">
        <f t="shared" si="3"/>
        <v>2024</v>
      </c>
      <c r="C124" t="str">
        <f t="shared" si="4"/>
        <v>2023-2024</v>
      </c>
      <c r="D124" t="s">
        <v>120</v>
      </c>
      <c r="E124" t="s">
        <v>93</v>
      </c>
      <c r="F124" t="str">
        <f t="shared" si="5"/>
        <v>Victoria</v>
      </c>
      <c r="G124" t="s">
        <v>26</v>
      </c>
      <c r="H124">
        <v>3400</v>
      </c>
      <c r="I124" t="s">
        <v>11</v>
      </c>
      <c r="J124" t="s">
        <v>129</v>
      </c>
      <c r="K124" t="s">
        <v>143</v>
      </c>
      <c r="L124" t="s">
        <v>154</v>
      </c>
      <c r="M124" s="6">
        <v>752</v>
      </c>
    </row>
    <row r="125" spans="1:13" x14ac:dyDescent="0.3">
      <c r="A125" s="2">
        <v>45632</v>
      </c>
      <c r="B125" s="3">
        <f t="shared" si="3"/>
        <v>2025</v>
      </c>
      <c r="C125" t="str">
        <f t="shared" si="4"/>
        <v>2024-2025</v>
      </c>
      <c r="D125" t="s">
        <v>120</v>
      </c>
      <c r="E125" t="s">
        <v>63</v>
      </c>
      <c r="F125" t="str">
        <f t="shared" si="5"/>
        <v>Queensland</v>
      </c>
      <c r="G125" t="s">
        <v>19</v>
      </c>
      <c r="H125">
        <v>4068</v>
      </c>
      <c r="I125" t="s">
        <v>11</v>
      </c>
      <c r="J125" t="s">
        <v>131</v>
      </c>
      <c r="K125" t="s">
        <v>151</v>
      </c>
      <c r="L125" t="s">
        <v>152</v>
      </c>
      <c r="M125" s="6">
        <v>264</v>
      </c>
    </row>
    <row r="126" spans="1:13" x14ac:dyDescent="0.3">
      <c r="A126" s="2">
        <v>46003</v>
      </c>
      <c r="B126" s="3">
        <f t="shared" si="3"/>
        <v>2026</v>
      </c>
      <c r="C126" t="str">
        <f t="shared" si="4"/>
        <v>2025-2026</v>
      </c>
      <c r="D126" t="s">
        <v>120</v>
      </c>
      <c r="E126" t="s">
        <v>96</v>
      </c>
      <c r="F126" t="str">
        <f t="shared" si="5"/>
        <v>Western Australia</v>
      </c>
      <c r="G126" t="s">
        <v>28</v>
      </c>
      <c r="H126">
        <v>6027</v>
      </c>
      <c r="I126" t="s">
        <v>11</v>
      </c>
      <c r="J126" t="s">
        <v>121</v>
      </c>
      <c r="K126" t="s">
        <v>144</v>
      </c>
      <c r="L126" t="s">
        <v>155</v>
      </c>
      <c r="M126" s="6">
        <v>743</v>
      </c>
    </row>
    <row r="127" spans="1:13" x14ac:dyDescent="0.3">
      <c r="A127" s="2">
        <v>45554</v>
      </c>
      <c r="B127" s="3">
        <f t="shared" si="3"/>
        <v>2025</v>
      </c>
      <c r="C127" t="str">
        <f t="shared" si="4"/>
        <v>2024-2025</v>
      </c>
      <c r="D127" t="s">
        <v>120</v>
      </c>
      <c r="E127" t="s">
        <v>55</v>
      </c>
      <c r="F127" t="str">
        <f t="shared" si="5"/>
        <v>Queensland</v>
      </c>
      <c r="G127" t="s">
        <v>19</v>
      </c>
      <c r="H127">
        <v>4740</v>
      </c>
      <c r="I127" t="s">
        <v>11</v>
      </c>
      <c r="J127" t="s">
        <v>138</v>
      </c>
      <c r="K127" t="s">
        <v>142</v>
      </c>
      <c r="L127" t="s">
        <v>153</v>
      </c>
      <c r="M127" s="6">
        <v>696</v>
      </c>
    </row>
    <row r="128" spans="1:13" x14ac:dyDescent="0.3">
      <c r="A128" s="2">
        <v>45397</v>
      </c>
      <c r="B128" s="3">
        <f t="shared" si="3"/>
        <v>2024</v>
      </c>
      <c r="C128" t="str">
        <f t="shared" si="4"/>
        <v>2023-2024</v>
      </c>
      <c r="D128" t="s">
        <v>120</v>
      </c>
      <c r="E128" t="s">
        <v>46</v>
      </c>
      <c r="F128" t="str">
        <f t="shared" si="5"/>
        <v>South Australia</v>
      </c>
      <c r="G128" t="s">
        <v>17</v>
      </c>
      <c r="H128">
        <v>5043</v>
      </c>
      <c r="I128" t="s">
        <v>11</v>
      </c>
      <c r="J128" t="s">
        <v>134</v>
      </c>
      <c r="K128" t="s">
        <v>145</v>
      </c>
      <c r="L128" t="s">
        <v>156</v>
      </c>
      <c r="M128" s="6">
        <v>546</v>
      </c>
    </row>
    <row r="129" spans="1:13" x14ac:dyDescent="0.3">
      <c r="A129" s="2">
        <v>45959</v>
      </c>
      <c r="B129" s="3">
        <f t="shared" si="3"/>
        <v>2026</v>
      </c>
      <c r="C129" t="str">
        <f t="shared" si="4"/>
        <v>2025-2026</v>
      </c>
      <c r="D129" t="s">
        <v>120</v>
      </c>
      <c r="E129" t="s">
        <v>27</v>
      </c>
      <c r="F129" t="str">
        <f t="shared" si="5"/>
        <v>Western Australia</v>
      </c>
      <c r="G129" t="s">
        <v>28</v>
      </c>
      <c r="H129">
        <v>6030</v>
      </c>
      <c r="I129" t="s">
        <v>11</v>
      </c>
      <c r="J129" t="s">
        <v>121</v>
      </c>
      <c r="K129" t="s">
        <v>151</v>
      </c>
      <c r="L129" t="s">
        <v>152</v>
      </c>
      <c r="M129" s="6">
        <v>218</v>
      </c>
    </row>
    <row r="130" spans="1:13" x14ac:dyDescent="0.3">
      <c r="A130" s="2">
        <v>46022</v>
      </c>
      <c r="B130" s="3">
        <f t="shared" ref="B130:B193" si="6">IF(MONTH(A130)&gt;=7,YEAR(A130)+1,YEAR(A130))</f>
        <v>2026</v>
      </c>
      <c r="C130" t="str">
        <f t="shared" ref="C130:C193" si="7">IF(MONTH(A130) &gt;= 7, YEAR(A130) &amp; "-" &amp; YEAR(A130) + 1, YEAR(A130) - 1 &amp; "-" &amp; YEAR(A130))</f>
        <v>2025-2026</v>
      </c>
      <c r="D130" t="s">
        <v>119</v>
      </c>
      <c r="E130" t="s">
        <v>27</v>
      </c>
      <c r="F130" t="str">
        <f t="shared" ref="F130:F193" si="8">IF(G130="WA","Western Australia",
IF(G130="NSW","New South Wales",
IF(G130="QLD","Queensland",
IF(G130="VIC","Victoria",
IF(G130="TAS","Tasmania",
IF(G130="SA","South Australia",
IF(G130="NT","Northern Territory",
IF(G130="ACT","Australian Capital Territory",G130))))))))</f>
        <v>Western Australia</v>
      </c>
      <c r="G130" t="s">
        <v>28</v>
      </c>
      <c r="H130">
        <v>6030</v>
      </c>
      <c r="I130" t="s">
        <v>11</v>
      </c>
      <c r="J130" t="s">
        <v>121</v>
      </c>
      <c r="K130" t="s">
        <v>143</v>
      </c>
      <c r="L130" t="s">
        <v>154</v>
      </c>
      <c r="M130" s="6">
        <v>555</v>
      </c>
    </row>
    <row r="131" spans="1:13" x14ac:dyDescent="0.3">
      <c r="A131" s="2">
        <v>45950</v>
      </c>
      <c r="B131" s="3">
        <f t="shared" si="6"/>
        <v>2026</v>
      </c>
      <c r="C131" t="str">
        <f t="shared" si="7"/>
        <v>2025-2026</v>
      </c>
      <c r="D131" t="s">
        <v>120</v>
      </c>
      <c r="E131" t="s">
        <v>65</v>
      </c>
      <c r="F131" t="str">
        <f t="shared" si="8"/>
        <v>Victoria</v>
      </c>
      <c r="G131" t="s">
        <v>26</v>
      </c>
      <c r="H131">
        <v>3931</v>
      </c>
      <c r="I131" t="s">
        <v>11</v>
      </c>
      <c r="J131" t="s">
        <v>137</v>
      </c>
      <c r="K131" t="s">
        <v>144</v>
      </c>
      <c r="L131" t="s">
        <v>155</v>
      </c>
      <c r="M131" s="6">
        <v>442</v>
      </c>
    </row>
    <row r="132" spans="1:13" x14ac:dyDescent="0.3">
      <c r="A132" s="2">
        <v>45651</v>
      </c>
      <c r="B132" s="3">
        <f t="shared" si="6"/>
        <v>2025</v>
      </c>
      <c r="C132" t="str">
        <f t="shared" si="7"/>
        <v>2024-2025</v>
      </c>
      <c r="D132" t="s">
        <v>120</v>
      </c>
      <c r="E132" t="s">
        <v>65</v>
      </c>
      <c r="F132" t="str">
        <f t="shared" si="8"/>
        <v>Victoria</v>
      </c>
      <c r="G132" t="s">
        <v>26</v>
      </c>
      <c r="H132">
        <v>3931</v>
      </c>
      <c r="I132" t="s">
        <v>11</v>
      </c>
      <c r="J132" t="s">
        <v>137</v>
      </c>
      <c r="K132" t="s">
        <v>142</v>
      </c>
      <c r="L132" t="s">
        <v>153</v>
      </c>
      <c r="M132" s="6">
        <v>252</v>
      </c>
    </row>
    <row r="133" spans="1:13" x14ac:dyDescent="0.3">
      <c r="A133" s="2">
        <v>45316</v>
      </c>
      <c r="B133" s="3">
        <f t="shared" si="6"/>
        <v>2024</v>
      </c>
      <c r="C133" t="str">
        <f t="shared" si="7"/>
        <v>2023-2024</v>
      </c>
      <c r="D133" t="s">
        <v>120</v>
      </c>
      <c r="E133" t="s">
        <v>102</v>
      </c>
      <c r="F133" t="str">
        <f t="shared" si="8"/>
        <v>Queensland</v>
      </c>
      <c r="G133" t="s">
        <v>19</v>
      </c>
      <c r="H133">
        <v>4825</v>
      </c>
      <c r="I133" t="s">
        <v>11</v>
      </c>
      <c r="J133" t="s">
        <v>133</v>
      </c>
      <c r="K133" t="s">
        <v>146</v>
      </c>
      <c r="L133" t="s">
        <v>157</v>
      </c>
      <c r="M133" s="6">
        <v>327</v>
      </c>
    </row>
    <row r="134" spans="1:13" x14ac:dyDescent="0.3">
      <c r="A134" s="2">
        <v>45856</v>
      </c>
      <c r="B134" s="3">
        <f t="shared" si="6"/>
        <v>2026</v>
      </c>
      <c r="C134" t="str">
        <f t="shared" si="7"/>
        <v>2025-2026</v>
      </c>
      <c r="D134" t="s">
        <v>120</v>
      </c>
      <c r="E134" t="s">
        <v>102</v>
      </c>
      <c r="F134" t="str">
        <f t="shared" si="8"/>
        <v>Queensland</v>
      </c>
      <c r="G134" t="s">
        <v>19</v>
      </c>
      <c r="H134">
        <v>4825</v>
      </c>
      <c r="I134" t="s">
        <v>11</v>
      </c>
      <c r="J134" t="s">
        <v>133</v>
      </c>
      <c r="K134" t="s">
        <v>144</v>
      </c>
      <c r="L134" t="s">
        <v>155</v>
      </c>
      <c r="M134" s="6">
        <v>315</v>
      </c>
    </row>
    <row r="135" spans="1:13" x14ac:dyDescent="0.3">
      <c r="A135" s="2">
        <v>45349</v>
      </c>
      <c r="B135" s="3">
        <f t="shared" si="6"/>
        <v>2024</v>
      </c>
      <c r="C135" t="str">
        <f t="shared" si="7"/>
        <v>2023-2024</v>
      </c>
      <c r="D135" t="s">
        <v>119</v>
      </c>
      <c r="E135" t="s">
        <v>73</v>
      </c>
      <c r="F135" t="str">
        <f t="shared" si="8"/>
        <v>Queensland</v>
      </c>
      <c r="G135" t="s">
        <v>19</v>
      </c>
      <c r="H135">
        <v>4509</v>
      </c>
      <c r="I135" t="s">
        <v>11</v>
      </c>
      <c r="J135" t="s">
        <v>124</v>
      </c>
      <c r="K135" t="s">
        <v>151</v>
      </c>
      <c r="L135" t="s">
        <v>152</v>
      </c>
      <c r="M135" s="6">
        <v>344</v>
      </c>
    </row>
    <row r="136" spans="1:13" x14ac:dyDescent="0.3">
      <c r="A136" s="2">
        <v>45652</v>
      </c>
      <c r="B136" s="3">
        <f t="shared" si="6"/>
        <v>2025</v>
      </c>
      <c r="C136" t="str">
        <f t="shared" si="7"/>
        <v>2024-2025</v>
      </c>
      <c r="D136" t="s">
        <v>120</v>
      </c>
      <c r="E136" t="s">
        <v>54</v>
      </c>
      <c r="F136" t="str">
        <f t="shared" si="8"/>
        <v>New South Wales</v>
      </c>
      <c r="G136" t="s">
        <v>10</v>
      </c>
      <c r="H136">
        <v>2750</v>
      </c>
      <c r="I136" t="s">
        <v>11</v>
      </c>
      <c r="J136" t="s">
        <v>132</v>
      </c>
      <c r="K136" t="s">
        <v>144</v>
      </c>
      <c r="L136" t="s">
        <v>155</v>
      </c>
      <c r="M136" s="6">
        <v>525</v>
      </c>
    </row>
    <row r="137" spans="1:13" x14ac:dyDescent="0.3">
      <c r="A137" s="2">
        <v>45441</v>
      </c>
      <c r="B137" s="3">
        <f t="shared" si="6"/>
        <v>2024</v>
      </c>
      <c r="C137" t="str">
        <f t="shared" si="7"/>
        <v>2023-2024</v>
      </c>
      <c r="D137" t="s">
        <v>119</v>
      </c>
      <c r="E137" t="s">
        <v>20</v>
      </c>
      <c r="F137" t="str">
        <f t="shared" si="8"/>
        <v>South Australia</v>
      </c>
      <c r="G137" t="s">
        <v>17</v>
      </c>
      <c r="H137">
        <v>5607</v>
      </c>
      <c r="I137" t="s">
        <v>11</v>
      </c>
      <c r="J137" t="s">
        <v>139</v>
      </c>
      <c r="K137" t="s">
        <v>148</v>
      </c>
      <c r="L137" t="s">
        <v>159</v>
      </c>
      <c r="M137" s="6">
        <v>291</v>
      </c>
    </row>
    <row r="138" spans="1:13" x14ac:dyDescent="0.3">
      <c r="A138" s="2">
        <v>45318</v>
      </c>
      <c r="B138" s="3">
        <f t="shared" si="6"/>
        <v>2024</v>
      </c>
      <c r="C138" t="str">
        <f t="shared" si="7"/>
        <v>2023-2024</v>
      </c>
      <c r="D138" t="s">
        <v>120</v>
      </c>
      <c r="E138" t="s">
        <v>37</v>
      </c>
      <c r="F138" t="str">
        <f t="shared" si="8"/>
        <v>Victoria</v>
      </c>
      <c r="G138" t="s">
        <v>26</v>
      </c>
      <c r="H138">
        <v>3134</v>
      </c>
      <c r="I138" t="s">
        <v>11</v>
      </c>
      <c r="J138" t="s">
        <v>127</v>
      </c>
      <c r="K138" t="s">
        <v>144</v>
      </c>
      <c r="L138" t="s">
        <v>155</v>
      </c>
      <c r="M138" s="6">
        <v>743</v>
      </c>
    </row>
    <row r="139" spans="1:13" x14ac:dyDescent="0.3">
      <c r="A139" s="2">
        <v>45332</v>
      </c>
      <c r="B139" s="3">
        <f t="shared" si="6"/>
        <v>2024</v>
      </c>
      <c r="C139" t="str">
        <f t="shared" si="7"/>
        <v>2023-2024</v>
      </c>
      <c r="D139" t="s">
        <v>120</v>
      </c>
      <c r="E139" t="s">
        <v>24</v>
      </c>
      <c r="F139" t="str">
        <f t="shared" si="8"/>
        <v>Queensland</v>
      </c>
      <c r="G139" t="s">
        <v>19</v>
      </c>
      <c r="H139">
        <v>4053</v>
      </c>
      <c r="I139" t="s">
        <v>11</v>
      </c>
      <c r="J139" t="s">
        <v>131</v>
      </c>
      <c r="K139" t="s">
        <v>145</v>
      </c>
      <c r="L139" t="s">
        <v>156</v>
      </c>
      <c r="M139" s="6">
        <v>120</v>
      </c>
    </row>
    <row r="140" spans="1:13" x14ac:dyDescent="0.3">
      <c r="A140" s="2">
        <v>45551</v>
      </c>
      <c r="B140" s="3">
        <f t="shared" si="6"/>
        <v>2025</v>
      </c>
      <c r="C140" t="str">
        <f t="shared" si="7"/>
        <v>2024-2025</v>
      </c>
      <c r="D140" t="s">
        <v>120</v>
      </c>
      <c r="E140" t="s">
        <v>68</v>
      </c>
      <c r="F140" t="str">
        <f t="shared" si="8"/>
        <v>Victoria</v>
      </c>
      <c r="G140" t="s">
        <v>26</v>
      </c>
      <c r="H140">
        <v>3429</v>
      </c>
      <c r="I140" t="s">
        <v>11</v>
      </c>
      <c r="J140" t="s">
        <v>129</v>
      </c>
      <c r="K140" t="s">
        <v>144</v>
      </c>
      <c r="L140" t="s">
        <v>155</v>
      </c>
      <c r="M140" s="6">
        <v>739</v>
      </c>
    </row>
    <row r="141" spans="1:13" x14ac:dyDescent="0.3">
      <c r="A141" s="2">
        <v>45310</v>
      </c>
      <c r="B141" s="3">
        <f t="shared" si="6"/>
        <v>2024</v>
      </c>
      <c r="C141" t="str">
        <f t="shared" si="7"/>
        <v>2023-2024</v>
      </c>
      <c r="D141" t="s">
        <v>120</v>
      </c>
      <c r="E141" t="s">
        <v>80</v>
      </c>
      <c r="F141" t="str">
        <f t="shared" si="8"/>
        <v>New South Wales</v>
      </c>
      <c r="G141" t="s">
        <v>10</v>
      </c>
      <c r="H141">
        <v>2120</v>
      </c>
      <c r="I141" t="s">
        <v>11</v>
      </c>
      <c r="J141" t="s">
        <v>125</v>
      </c>
      <c r="K141" t="s">
        <v>144</v>
      </c>
      <c r="L141" t="s">
        <v>155</v>
      </c>
      <c r="M141" s="6">
        <v>103</v>
      </c>
    </row>
    <row r="142" spans="1:13" x14ac:dyDescent="0.3">
      <c r="A142" s="2">
        <v>45752</v>
      </c>
      <c r="B142" s="3">
        <f t="shared" si="6"/>
        <v>2025</v>
      </c>
      <c r="C142" t="str">
        <f t="shared" si="7"/>
        <v>2024-2025</v>
      </c>
      <c r="D142" t="s">
        <v>120</v>
      </c>
      <c r="E142" t="s">
        <v>53</v>
      </c>
      <c r="F142" t="str">
        <f t="shared" si="8"/>
        <v>Queensland</v>
      </c>
      <c r="G142" t="s">
        <v>19</v>
      </c>
      <c r="H142">
        <v>4012</v>
      </c>
      <c r="I142" t="s">
        <v>11</v>
      </c>
      <c r="J142" t="s">
        <v>131</v>
      </c>
      <c r="K142" t="s">
        <v>146</v>
      </c>
      <c r="L142" t="s">
        <v>157</v>
      </c>
      <c r="M142" s="6">
        <v>91</v>
      </c>
    </row>
    <row r="143" spans="1:13" x14ac:dyDescent="0.3">
      <c r="A143" s="2">
        <v>45541</v>
      </c>
      <c r="B143" s="3">
        <f t="shared" si="6"/>
        <v>2025</v>
      </c>
      <c r="C143" t="str">
        <f t="shared" si="7"/>
        <v>2024-2025</v>
      </c>
      <c r="D143" t="s">
        <v>120</v>
      </c>
      <c r="E143" t="s">
        <v>52</v>
      </c>
      <c r="F143" t="str">
        <f t="shared" si="8"/>
        <v>New South Wales</v>
      </c>
      <c r="G143" t="s">
        <v>10</v>
      </c>
      <c r="H143">
        <v>2485</v>
      </c>
      <c r="I143" t="s">
        <v>11</v>
      </c>
      <c r="J143" t="s">
        <v>122</v>
      </c>
      <c r="K143" t="s">
        <v>145</v>
      </c>
      <c r="L143" t="s">
        <v>156</v>
      </c>
      <c r="M143" s="6">
        <v>348</v>
      </c>
    </row>
    <row r="144" spans="1:13" x14ac:dyDescent="0.3">
      <c r="A144" s="2">
        <v>45812</v>
      </c>
      <c r="B144" s="3">
        <f t="shared" si="6"/>
        <v>2025</v>
      </c>
      <c r="C144" t="str">
        <f t="shared" si="7"/>
        <v>2024-2025</v>
      </c>
      <c r="D144" t="s">
        <v>120</v>
      </c>
      <c r="E144" t="s">
        <v>52</v>
      </c>
      <c r="F144" t="str">
        <f t="shared" si="8"/>
        <v>New South Wales</v>
      </c>
      <c r="G144" t="s">
        <v>10</v>
      </c>
      <c r="H144">
        <v>2485</v>
      </c>
      <c r="I144" t="s">
        <v>11</v>
      </c>
      <c r="J144" t="s">
        <v>122</v>
      </c>
      <c r="K144" t="s">
        <v>143</v>
      </c>
      <c r="L144" t="s">
        <v>154</v>
      </c>
      <c r="M144" s="6">
        <v>595</v>
      </c>
    </row>
    <row r="145" spans="1:13" x14ac:dyDescent="0.3">
      <c r="A145" s="2">
        <v>45852</v>
      </c>
      <c r="B145" s="3">
        <f t="shared" si="6"/>
        <v>2026</v>
      </c>
      <c r="C145" t="str">
        <f t="shared" si="7"/>
        <v>2025-2026</v>
      </c>
      <c r="D145" t="s">
        <v>120</v>
      </c>
      <c r="E145" t="s">
        <v>9</v>
      </c>
      <c r="F145" t="str">
        <f t="shared" si="8"/>
        <v>New South Wales</v>
      </c>
      <c r="G145" t="s">
        <v>10</v>
      </c>
      <c r="H145">
        <v>2067</v>
      </c>
      <c r="I145" t="s">
        <v>11</v>
      </c>
      <c r="J145" t="s">
        <v>126</v>
      </c>
      <c r="K145" t="s">
        <v>142</v>
      </c>
      <c r="L145" t="s">
        <v>153</v>
      </c>
      <c r="M145" s="6">
        <v>100</v>
      </c>
    </row>
    <row r="146" spans="1:13" x14ac:dyDescent="0.3">
      <c r="A146" s="2">
        <v>45849</v>
      </c>
      <c r="B146" s="3">
        <f t="shared" si="6"/>
        <v>2026</v>
      </c>
      <c r="C146" t="str">
        <f t="shared" si="7"/>
        <v>2025-2026</v>
      </c>
      <c r="D146" t="s">
        <v>120</v>
      </c>
      <c r="E146" t="s">
        <v>70</v>
      </c>
      <c r="F146" t="str">
        <f t="shared" si="8"/>
        <v>Western Australia</v>
      </c>
      <c r="G146" t="s">
        <v>28</v>
      </c>
      <c r="H146">
        <v>6021</v>
      </c>
      <c r="I146" t="s">
        <v>11</v>
      </c>
      <c r="J146" t="s">
        <v>121</v>
      </c>
      <c r="K146" t="s">
        <v>151</v>
      </c>
      <c r="L146" t="s">
        <v>152</v>
      </c>
      <c r="M146" s="6">
        <v>218</v>
      </c>
    </row>
    <row r="147" spans="1:13" x14ac:dyDescent="0.3">
      <c r="A147" s="2">
        <v>46010</v>
      </c>
      <c r="B147" s="3">
        <f t="shared" si="6"/>
        <v>2026</v>
      </c>
      <c r="C147" t="str">
        <f t="shared" si="7"/>
        <v>2025-2026</v>
      </c>
      <c r="D147" t="s">
        <v>120</v>
      </c>
      <c r="E147" t="s">
        <v>111</v>
      </c>
      <c r="F147" t="str">
        <f t="shared" si="8"/>
        <v>New South Wales</v>
      </c>
      <c r="G147" t="s">
        <v>10</v>
      </c>
      <c r="H147">
        <v>2154</v>
      </c>
      <c r="I147" t="s">
        <v>11</v>
      </c>
      <c r="J147" t="s">
        <v>125</v>
      </c>
      <c r="K147" t="s">
        <v>142</v>
      </c>
      <c r="L147" t="s">
        <v>153</v>
      </c>
      <c r="M147" s="6">
        <v>348</v>
      </c>
    </row>
    <row r="148" spans="1:13" x14ac:dyDescent="0.3">
      <c r="A148" s="2">
        <v>45751</v>
      </c>
      <c r="B148" s="3">
        <f t="shared" si="6"/>
        <v>2025</v>
      </c>
      <c r="C148" t="str">
        <f t="shared" si="7"/>
        <v>2024-2025</v>
      </c>
      <c r="D148" t="s">
        <v>120</v>
      </c>
      <c r="E148" t="s">
        <v>97</v>
      </c>
      <c r="F148" t="str">
        <f t="shared" si="8"/>
        <v>Tasmania</v>
      </c>
      <c r="G148" t="s">
        <v>43</v>
      </c>
      <c r="H148">
        <v>7010</v>
      </c>
      <c r="I148" t="s">
        <v>11</v>
      </c>
      <c r="J148" t="s">
        <v>130</v>
      </c>
      <c r="K148" t="s">
        <v>142</v>
      </c>
      <c r="L148" t="s">
        <v>153</v>
      </c>
      <c r="M148" s="6">
        <v>364</v>
      </c>
    </row>
    <row r="149" spans="1:13" x14ac:dyDescent="0.3">
      <c r="A149" s="2">
        <v>45317</v>
      </c>
      <c r="B149" s="3">
        <f t="shared" si="6"/>
        <v>2024</v>
      </c>
      <c r="C149" t="str">
        <f t="shared" si="7"/>
        <v>2023-2024</v>
      </c>
      <c r="D149" t="s">
        <v>119</v>
      </c>
      <c r="E149" t="s">
        <v>90</v>
      </c>
      <c r="F149" t="str">
        <f t="shared" si="8"/>
        <v>New South Wales</v>
      </c>
      <c r="G149" t="s">
        <v>10</v>
      </c>
      <c r="H149">
        <v>2650</v>
      </c>
      <c r="I149" t="s">
        <v>11</v>
      </c>
      <c r="J149" t="s">
        <v>132</v>
      </c>
      <c r="K149" t="s">
        <v>144</v>
      </c>
      <c r="L149" t="s">
        <v>155</v>
      </c>
      <c r="M149" s="6">
        <v>455</v>
      </c>
    </row>
    <row r="150" spans="1:13" x14ac:dyDescent="0.3">
      <c r="A150" s="2">
        <v>45793</v>
      </c>
      <c r="B150" s="3">
        <f t="shared" si="6"/>
        <v>2025</v>
      </c>
      <c r="C150" t="str">
        <f t="shared" si="7"/>
        <v>2024-2025</v>
      </c>
      <c r="D150" t="s">
        <v>120</v>
      </c>
      <c r="E150" t="s">
        <v>83</v>
      </c>
      <c r="F150" t="str">
        <f t="shared" si="8"/>
        <v>Victoria</v>
      </c>
      <c r="G150" t="s">
        <v>26</v>
      </c>
      <c r="H150">
        <v>3551</v>
      </c>
      <c r="I150" t="s">
        <v>11</v>
      </c>
      <c r="J150" t="s">
        <v>129</v>
      </c>
      <c r="K150" t="s">
        <v>145</v>
      </c>
      <c r="L150" t="s">
        <v>156</v>
      </c>
      <c r="M150" s="6">
        <v>298</v>
      </c>
    </row>
    <row r="151" spans="1:13" x14ac:dyDescent="0.3">
      <c r="A151" s="2">
        <v>45409</v>
      </c>
      <c r="B151" s="3">
        <f t="shared" si="6"/>
        <v>2024</v>
      </c>
      <c r="C151" t="str">
        <f t="shared" si="7"/>
        <v>2023-2024</v>
      </c>
      <c r="D151" t="s">
        <v>120</v>
      </c>
      <c r="E151" t="s">
        <v>48</v>
      </c>
      <c r="F151" t="str">
        <f t="shared" si="8"/>
        <v>Western Australia</v>
      </c>
      <c r="G151" t="s">
        <v>28</v>
      </c>
      <c r="H151">
        <v>6450</v>
      </c>
      <c r="I151" t="s">
        <v>11</v>
      </c>
      <c r="J151" t="s">
        <v>141</v>
      </c>
      <c r="K151" t="s">
        <v>147</v>
      </c>
      <c r="L151" t="s">
        <v>158</v>
      </c>
      <c r="M151" s="6">
        <v>753</v>
      </c>
    </row>
    <row r="152" spans="1:13" x14ac:dyDescent="0.3">
      <c r="A152" s="2">
        <v>45965</v>
      </c>
      <c r="B152" s="3">
        <f t="shared" si="6"/>
        <v>2026</v>
      </c>
      <c r="C152" t="str">
        <f t="shared" si="7"/>
        <v>2025-2026</v>
      </c>
      <c r="D152" t="s">
        <v>120</v>
      </c>
      <c r="E152" t="s">
        <v>70</v>
      </c>
      <c r="F152" t="str">
        <f t="shared" si="8"/>
        <v>Western Australia</v>
      </c>
      <c r="G152" t="s">
        <v>28</v>
      </c>
      <c r="H152">
        <v>6021</v>
      </c>
      <c r="I152" t="s">
        <v>11</v>
      </c>
      <c r="J152" t="s">
        <v>121</v>
      </c>
      <c r="K152" t="s">
        <v>142</v>
      </c>
      <c r="L152" t="s">
        <v>153</v>
      </c>
      <c r="M152" s="6">
        <v>179</v>
      </c>
    </row>
    <row r="153" spans="1:13" x14ac:dyDescent="0.3">
      <c r="A153" s="2">
        <v>45416</v>
      </c>
      <c r="B153" s="3">
        <f t="shared" si="6"/>
        <v>2024</v>
      </c>
      <c r="C153" t="str">
        <f t="shared" si="7"/>
        <v>2023-2024</v>
      </c>
      <c r="D153" t="s">
        <v>119</v>
      </c>
      <c r="E153" t="s">
        <v>105</v>
      </c>
      <c r="F153" t="str">
        <f t="shared" si="8"/>
        <v>New South Wales</v>
      </c>
      <c r="G153" t="s">
        <v>10</v>
      </c>
      <c r="H153">
        <v>2031</v>
      </c>
      <c r="I153" t="s">
        <v>11</v>
      </c>
      <c r="J153" t="s">
        <v>126</v>
      </c>
      <c r="K153" t="s">
        <v>142</v>
      </c>
      <c r="L153" t="s">
        <v>153</v>
      </c>
      <c r="M153" s="6">
        <v>781</v>
      </c>
    </row>
    <row r="154" spans="1:13" x14ac:dyDescent="0.3">
      <c r="A154" s="2">
        <v>45609</v>
      </c>
      <c r="B154" s="3">
        <f t="shared" si="6"/>
        <v>2025</v>
      </c>
      <c r="C154" t="str">
        <f t="shared" si="7"/>
        <v>2024-2025</v>
      </c>
      <c r="D154" t="s">
        <v>119</v>
      </c>
      <c r="E154" t="s">
        <v>90</v>
      </c>
      <c r="F154" t="str">
        <f t="shared" si="8"/>
        <v>New South Wales</v>
      </c>
      <c r="G154" t="s">
        <v>10</v>
      </c>
      <c r="H154">
        <v>2650</v>
      </c>
      <c r="I154" t="s">
        <v>11</v>
      </c>
      <c r="J154" t="s">
        <v>132</v>
      </c>
      <c r="K154" t="s">
        <v>145</v>
      </c>
      <c r="L154" t="s">
        <v>156</v>
      </c>
      <c r="M154" s="6">
        <v>346</v>
      </c>
    </row>
    <row r="155" spans="1:13" x14ac:dyDescent="0.3">
      <c r="A155" s="2">
        <v>45662</v>
      </c>
      <c r="B155" s="3">
        <f t="shared" si="6"/>
        <v>2025</v>
      </c>
      <c r="C155" t="str">
        <f t="shared" si="7"/>
        <v>2024-2025</v>
      </c>
      <c r="D155" t="s">
        <v>120</v>
      </c>
      <c r="E155" t="s">
        <v>92</v>
      </c>
      <c r="F155" t="str">
        <f t="shared" si="8"/>
        <v>New South Wales</v>
      </c>
      <c r="G155" t="s">
        <v>10</v>
      </c>
      <c r="H155">
        <v>2015</v>
      </c>
      <c r="I155" t="s">
        <v>11</v>
      </c>
      <c r="J155" t="s">
        <v>126</v>
      </c>
      <c r="K155" t="s">
        <v>145</v>
      </c>
      <c r="L155" t="s">
        <v>156</v>
      </c>
      <c r="M155" s="6">
        <v>256</v>
      </c>
    </row>
    <row r="156" spans="1:13" x14ac:dyDescent="0.3">
      <c r="A156" s="2">
        <v>45994</v>
      </c>
      <c r="B156" s="3">
        <f t="shared" si="6"/>
        <v>2026</v>
      </c>
      <c r="C156" t="str">
        <f t="shared" si="7"/>
        <v>2025-2026</v>
      </c>
      <c r="D156" t="s">
        <v>120</v>
      </c>
      <c r="E156" t="s">
        <v>54</v>
      </c>
      <c r="F156" t="str">
        <f t="shared" si="8"/>
        <v>New South Wales</v>
      </c>
      <c r="G156" t="s">
        <v>10</v>
      </c>
      <c r="H156">
        <v>2750</v>
      </c>
      <c r="I156" t="s">
        <v>11</v>
      </c>
      <c r="J156" t="s">
        <v>132</v>
      </c>
      <c r="K156" t="s">
        <v>147</v>
      </c>
      <c r="L156" t="s">
        <v>158</v>
      </c>
      <c r="M156" s="6">
        <v>69</v>
      </c>
    </row>
    <row r="157" spans="1:13" x14ac:dyDescent="0.3">
      <c r="A157" s="2">
        <v>45625</v>
      </c>
      <c r="B157" s="3">
        <f t="shared" si="6"/>
        <v>2025</v>
      </c>
      <c r="C157" t="str">
        <f t="shared" si="7"/>
        <v>2024-2025</v>
      </c>
      <c r="D157" t="s">
        <v>120</v>
      </c>
      <c r="E157" t="s">
        <v>72</v>
      </c>
      <c r="F157" t="str">
        <f t="shared" si="8"/>
        <v>Queensland</v>
      </c>
      <c r="G157" t="s">
        <v>19</v>
      </c>
      <c r="H157">
        <v>4870</v>
      </c>
      <c r="I157" t="s">
        <v>11</v>
      </c>
      <c r="J157" t="s">
        <v>133</v>
      </c>
      <c r="K157" t="s">
        <v>148</v>
      </c>
      <c r="L157" t="s">
        <v>159</v>
      </c>
      <c r="M157" s="6">
        <v>117</v>
      </c>
    </row>
    <row r="158" spans="1:13" x14ac:dyDescent="0.3">
      <c r="A158" s="2">
        <v>45822</v>
      </c>
      <c r="B158" s="3">
        <f t="shared" si="6"/>
        <v>2025</v>
      </c>
      <c r="C158" t="str">
        <f t="shared" si="7"/>
        <v>2024-2025</v>
      </c>
      <c r="D158" t="s">
        <v>120</v>
      </c>
      <c r="E158" t="s">
        <v>42</v>
      </c>
      <c r="F158" t="str">
        <f t="shared" si="8"/>
        <v>Tasmania</v>
      </c>
      <c r="G158" t="s">
        <v>43</v>
      </c>
      <c r="H158">
        <v>7018</v>
      </c>
      <c r="I158" t="s">
        <v>11</v>
      </c>
      <c r="J158" t="s">
        <v>130</v>
      </c>
      <c r="K158" t="s">
        <v>146</v>
      </c>
      <c r="L158" t="s">
        <v>157</v>
      </c>
      <c r="M158" s="6">
        <v>112</v>
      </c>
    </row>
    <row r="159" spans="1:13" x14ac:dyDescent="0.3">
      <c r="A159" s="2">
        <v>45780</v>
      </c>
      <c r="B159" s="3">
        <f t="shared" si="6"/>
        <v>2025</v>
      </c>
      <c r="C159" t="str">
        <f t="shared" si="7"/>
        <v>2024-2025</v>
      </c>
      <c r="D159" t="s">
        <v>120</v>
      </c>
      <c r="E159" t="s">
        <v>92</v>
      </c>
      <c r="F159" t="str">
        <f t="shared" si="8"/>
        <v>New South Wales</v>
      </c>
      <c r="G159" t="s">
        <v>10</v>
      </c>
      <c r="H159">
        <v>2015</v>
      </c>
      <c r="I159" t="s">
        <v>11</v>
      </c>
      <c r="J159" t="s">
        <v>126</v>
      </c>
      <c r="K159" t="s">
        <v>147</v>
      </c>
      <c r="L159" t="s">
        <v>158</v>
      </c>
      <c r="M159" s="6">
        <v>537</v>
      </c>
    </row>
    <row r="160" spans="1:13" x14ac:dyDescent="0.3">
      <c r="A160" s="2">
        <v>45326</v>
      </c>
      <c r="B160" s="3">
        <f t="shared" si="6"/>
        <v>2024</v>
      </c>
      <c r="C160" t="str">
        <f t="shared" si="7"/>
        <v>2023-2024</v>
      </c>
      <c r="D160" t="s">
        <v>120</v>
      </c>
      <c r="E160" t="s">
        <v>92</v>
      </c>
      <c r="F160" t="str">
        <f t="shared" si="8"/>
        <v>New South Wales</v>
      </c>
      <c r="G160" t="s">
        <v>10</v>
      </c>
      <c r="H160">
        <v>2015</v>
      </c>
      <c r="I160" t="s">
        <v>11</v>
      </c>
      <c r="J160" t="s">
        <v>126</v>
      </c>
      <c r="K160" t="s">
        <v>143</v>
      </c>
      <c r="L160" t="s">
        <v>154</v>
      </c>
      <c r="M160" s="6">
        <v>119</v>
      </c>
    </row>
    <row r="161" spans="1:13" x14ac:dyDescent="0.3">
      <c r="A161" s="2">
        <v>45917</v>
      </c>
      <c r="B161" s="3">
        <f t="shared" si="6"/>
        <v>2026</v>
      </c>
      <c r="C161" t="str">
        <f t="shared" si="7"/>
        <v>2025-2026</v>
      </c>
      <c r="D161" t="s">
        <v>120</v>
      </c>
      <c r="E161" t="s">
        <v>41</v>
      </c>
      <c r="F161" t="str">
        <f t="shared" si="8"/>
        <v>New South Wales</v>
      </c>
      <c r="G161" t="s">
        <v>10</v>
      </c>
      <c r="H161">
        <v>2478</v>
      </c>
      <c r="I161" t="s">
        <v>11</v>
      </c>
      <c r="J161" t="s">
        <v>122</v>
      </c>
      <c r="K161" t="s">
        <v>142</v>
      </c>
      <c r="L161" t="s">
        <v>153</v>
      </c>
      <c r="M161" s="6">
        <v>115</v>
      </c>
    </row>
    <row r="162" spans="1:13" x14ac:dyDescent="0.3">
      <c r="A162" s="2">
        <v>45499</v>
      </c>
      <c r="B162" s="3">
        <f t="shared" si="6"/>
        <v>2025</v>
      </c>
      <c r="C162" t="str">
        <f t="shared" si="7"/>
        <v>2024-2025</v>
      </c>
      <c r="D162" t="s">
        <v>120</v>
      </c>
      <c r="E162" t="s">
        <v>21</v>
      </c>
      <c r="F162" t="str">
        <f t="shared" si="8"/>
        <v>South Australia</v>
      </c>
      <c r="G162" t="s">
        <v>17</v>
      </c>
      <c r="H162">
        <v>5343</v>
      </c>
      <c r="I162" t="s">
        <v>11</v>
      </c>
      <c r="J162" t="s">
        <v>139</v>
      </c>
      <c r="K162" t="s">
        <v>146</v>
      </c>
      <c r="L162" t="s">
        <v>157</v>
      </c>
      <c r="M162" s="6">
        <v>454</v>
      </c>
    </row>
    <row r="163" spans="1:13" x14ac:dyDescent="0.3">
      <c r="A163" s="2">
        <v>45985</v>
      </c>
      <c r="B163" s="3">
        <f t="shared" si="6"/>
        <v>2026</v>
      </c>
      <c r="C163" t="str">
        <f t="shared" si="7"/>
        <v>2025-2026</v>
      </c>
      <c r="D163" t="s">
        <v>120</v>
      </c>
      <c r="E163" t="s">
        <v>69</v>
      </c>
      <c r="F163" t="str">
        <f t="shared" si="8"/>
        <v>Victoria</v>
      </c>
      <c r="G163" t="s">
        <v>26</v>
      </c>
      <c r="H163">
        <v>3148</v>
      </c>
      <c r="I163" t="s">
        <v>11</v>
      </c>
      <c r="J163" t="s">
        <v>127</v>
      </c>
      <c r="K163" t="s">
        <v>151</v>
      </c>
      <c r="L163" t="s">
        <v>152</v>
      </c>
      <c r="M163" s="6">
        <v>668</v>
      </c>
    </row>
    <row r="164" spans="1:13" x14ac:dyDescent="0.3">
      <c r="A164" s="2">
        <v>45570</v>
      </c>
      <c r="B164" s="3">
        <f t="shared" si="6"/>
        <v>2025</v>
      </c>
      <c r="C164" t="str">
        <f t="shared" si="7"/>
        <v>2024-2025</v>
      </c>
      <c r="D164" t="s">
        <v>119</v>
      </c>
      <c r="E164" t="s">
        <v>9</v>
      </c>
      <c r="F164" t="str">
        <f t="shared" si="8"/>
        <v>New South Wales</v>
      </c>
      <c r="G164" t="s">
        <v>10</v>
      </c>
      <c r="H164">
        <v>2067</v>
      </c>
      <c r="I164" t="s">
        <v>11</v>
      </c>
      <c r="J164" t="s">
        <v>126</v>
      </c>
      <c r="K164" t="s">
        <v>151</v>
      </c>
      <c r="L164" t="s">
        <v>152</v>
      </c>
      <c r="M164" s="6">
        <v>620</v>
      </c>
    </row>
    <row r="165" spans="1:13" x14ac:dyDescent="0.3">
      <c r="A165" s="2">
        <v>45615</v>
      </c>
      <c r="B165" s="3">
        <f t="shared" si="6"/>
        <v>2025</v>
      </c>
      <c r="C165" t="str">
        <f t="shared" si="7"/>
        <v>2024-2025</v>
      </c>
      <c r="D165" t="s">
        <v>120</v>
      </c>
      <c r="E165" t="s">
        <v>14</v>
      </c>
      <c r="F165" t="str">
        <f t="shared" si="8"/>
        <v>Northern Territory</v>
      </c>
      <c r="G165" t="s">
        <v>15</v>
      </c>
      <c r="H165">
        <v>800</v>
      </c>
      <c r="I165" t="s">
        <v>11</v>
      </c>
      <c r="J165" t="s">
        <v>140</v>
      </c>
      <c r="K165" t="s">
        <v>149</v>
      </c>
      <c r="L165" t="s">
        <v>160</v>
      </c>
      <c r="M165" s="6">
        <v>167</v>
      </c>
    </row>
    <row r="166" spans="1:13" x14ac:dyDescent="0.3">
      <c r="A166" s="2">
        <v>45902</v>
      </c>
      <c r="B166" s="3">
        <f t="shared" si="6"/>
        <v>2026</v>
      </c>
      <c r="C166" t="str">
        <f t="shared" si="7"/>
        <v>2025-2026</v>
      </c>
      <c r="D166" t="s">
        <v>120</v>
      </c>
      <c r="E166" t="s">
        <v>13</v>
      </c>
      <c r="F166" t="str">
        <f t="shared" si="8"/>
        <v>New South Wales</v>
      </c>
      <c r="G166" t="s">
        <v>10</v>
      </c>
      <c r="H166">
        <v>2141</v>
      </c>
      <c r="I166" t="s">
        <v>11</v>
      </c>
      <c r="J166" t="s">
        <v>125</v>
      </c>
      <c r="K166" t="s">
        <v>146</v>
      </c>
      <c r="L166" t="s">
        <v>157</v>
      </c>
      <c r="M166" s="6">
        <v>562</v>
      </c>
    </row>
    <row r="167" spans="1:13" x14ac:dyDescent="0.3">
      <c r="A167" s="2">
        <v>45314</v>
      </c>
      <c r="B167" s="3">
        <f t="shared" si="6"/>
        <v>2024</v>
      </c>
      <c r="C167" t="str">
        <f t="shared" si="7"/>
        <v>2023-2024</v>
      </c>
      <c r="D167" t="s">
        <v>120</v>
      </c>
      <c r="E167" t="s">
        <v>107</v>
      </c>
      <c r="F167" t="str">
        <f t="shared" si="8"/>
        <v>New South Wales</v>
      </c>
      <c r="G167" t="s">
        <v>10</v>
      </c>
      <c r="H167">
        <v>2020</v>
      </c>
      <c r="I167" t="s">
        <v>11</v>
      </c>
      <c r="J167" t="s">
        <v>126</v>
      </c>
      <c r="K167" t="s">
        <v>147</v>
      </c>
      <c r="L167" t="s">
        <v>158</v>
      </c>
      <c r="M167" s="6">
        <v>165</v>
      </c>
    </row>
    <row r="168" spans="1:13" x14ac:dyDescent="0.3">
      <c r="A168" s="2">
        <v>45325</v>
      </c>
      <c r="B168" s="3">
        <f t="shared" si="6"/>
        <v>2024</v>
      </c>
      <c r="C168" t="str">
        <f t="shared" si="7"/>
        <v>2023-2024</v>
      </c>
      <c r="D168" t="s">
        <v>119</v>
      </c>
      <c r="E168" t="s">
        <v>98</v>
      </c>
      <c r="F168" t="str">
        <f t="shared" si="8"/>
        <v>South Australia</v>
      </c>
      <c r="G168" t="s">
        <v>17</v>
      </c>
      <c r="H168">
        <v>5290</v>
      </c>
      <c r="I168" t="s">
        <v>11</v>
      </c>
      <c r="J168" t="s">
        <v>139</v>
      </c>
      <c r="K168" t="s">
        <v>147</v>
      </c>
      <c r="L168" t="s">
        <v>158</v>
      </c>
      <c r="M168" s="6">
        <v>602</v>
      </c>
    </row>
    <row r="169" spans="1:13" x14ac:dyDescent="0.3">
      <c r="A169" s="2">
        <v>46006</v>
      </c>
      <c r="B169" s="3">
        <f t="shared" si="6"/>
        <v>2026</v>
      </c>
      <c r="C169" t="str">
        <f t="shared" si="7"/>
        <v>2025-2026</v>
      </c>
      <c r="D169" t="s">
        <v>120</v>
      </c>
      <c r="E169" t="s">
        <v>102</v>
      </c>
      <c r="F169" t="str">
        <f t="shared" si="8"/>
        <v>Queensland</v>
      </c>
      <c r="G169" t="s">
        <v>19</v>
      </c>
      <c r="H169">
        <v>4825</v>
      </c>
      <c r="I169" t="s">
        <v>11</v>
      </c>
      <c r="J169" t="s">
        <v>133</v>
      </c>
      <c r="K169" t="s">
        <v>146</v>
      </c>
      <c r="L169" t="s">
        <v>157</v>
      </c>
      <c r="M169" s="6">
        <v>676</v>
      </c>
    </row>
    <row r="170" spans="1:13" x14ac:dyDescent="0.3">
      <c r="A170" s="2">
        <v>45694</v>
      </c>
      <c r="B170" s="3">
        <f t="shared" si="6"/>
        <v>2025</v>
      </c>
      <c r="C170" t="str">
        <f t="shared" si="7"/>
        <v>2024-2025</v>
      </c>
      <c r="D170" t="s">
        <v>120</v>
      </c>
      <c r="E170" t="s">
        <v>39</v>
      </c>
      <c r="F170" t="str">
        <f t="shared" si="8"/>
        <v>New South Wales</v>
      </c>
      <c r="G170" t="s">
        <v>10</v>
      </c>
      <c r="H170">
        <v>2541</v>
      </c>
      <c r="I170" t="s">
        <v>11</v>
      </c>
      <c r="J170" t="s">
        <v>123</v>
      </c>
      <c r="K170" t="s">
        <v>142</v>
      </c>
      <c r="L170" t="s">
        <v>153</v>
      </c>
      <c r="M170" s="6">
        <v>222</v>
      </c>
    </row>
    <row r="171" spans="1:13" x14ac:dyDescent="0.3">
      <c r="A171" s="2">
        <v>46018</v>
      </c>
      <c r="B171" s="3">
        <f t="shared" si="6"/>
        <v>2026</v>
      </c>
      <c r="C171" t="str">
        <f t="shared" si="7"/>
        <v>2025-2026</v>
      </c>
      <c r="D171" t="s">
        <v>120</v>
      </c>
      <c r="E171" t="s">
        <v>18</v>
      </c>
      <c r="F171" t="str">
        <f t="shared" si="8"/>
        <v>Queensland</v>
      </c>
      <c r="G171" t="s">
        <v>19</v>
      </c>
      <c r="H171">
        <v>4802</v>
      </c>
      <c r="I171" t="s">
        <v>11</v>
      </c>
      <c r="J171" t="s">
        <v>133</v>
      </c>
      <c r="K171" t="s">
        <v>142</v>
      </c>
      <c r="L171" t="s">
        <v>153</v>
      </c>
      <c r="M171" s="6">
        <v>399</v>
      </c>
    </row>
    <row r="172" spans="1:13" x14ac:dyDescent="0.3">
      <c r="A172" s="2">
        <v>45845</v>
      </c>
      <c r="B172" s="3">
        <f t="shared" si="6"/>
        <v>2026</v>
      </c>
      <c r="C172" t="str">
        <f t="shared" si="7"/>
        <v>2025-2026</v>
      </c>
      <c r="D172" t="s">
        <v>120</v>
      </c>
      <c r="E172" t="s">
        <v>66</v>
      </c>
      <c r="F172" t="str">
        <f t="shared" si="8"/>
        <v>Western Australia</v>
      </c>
      <c r="G172" t="s">
        <v>28</v>
      </c>
      <c r="H172">
        <v>6330</v>
      </c>
      <c r="I172" t="s">
        <v>11</v>
      </c>
      <c r="J172" t="s">
        <v>135</v>
      </c>
      <c r="K172" t="s">
        <v>147</v>
      </c>
      <c r="L172" t="s">
        <v>158</v>
      </c>
      <c r="M172" s="6">
        <v>102</v>
      </c>
    </row>
    <row r="173" spans="1:13" x14ac:dyDescent="0.3">
      <c r="A173" s="2">
        <v>45477</v>
      </c>
      <c r="B173" s="3">
        <f t="shared" si="6"/>
        <v>2025</v>
      </c>
      <c r="C173" t="str">
        <f t="shared" si="7"/>
        <v>2024-2025</v>
      </c>
      <c r="D173" t="s">
        <v>120</v>
      </c>
      <c r="E173" t="s">
        <v>66</v>
      </c>
      <c r="F173" t="str">
        <f t="shared" si="8"/>
        <v>Western Australia</v>
      </c>
      <c r="G173" t="s">
        <v>28</v>
      </c>
      <c r="H173">
        <v>6330</v>
      </c>
      <c r="I173" t="s">
        <v>11</v>
      </c>
      <c r="J173" t="s">
        <v>135</v>
      </c>
      <c r="K173" t="s">
        <v>145</v>
      </c>
      <c r="L173" t="s">
        <v>156</v>
      </c>
      <c r="M173" s="6">
        <v>86</v>
      </c>
    </row>
    <row r="174" spans="1:13" x14ac:dyDescent="0.3">
      <c r="A174" s="2">
        <v>45493</v>
      </c>
      <c r="B174" s="3">
        <f t="shared" si="6"/>
        <v>2025</v>
      </c>
      <c r="C174" t="str">
        <f t="shared" si="7"/>
        <v>2024-2025</v>
      </c>
      <c r="D174" t="s">
        <v>120</v>
      </c>
      <c r="E174" t="s">
        <v>66</v>
      </c>
      <c r="F174" t="str">
        <f t="shared" si="8"/>
        <v>Western Australia</v>
      </c>
      <c r="G174" t="s">
        <v>28</v>
      </c>
      <c r="H174">
        <v>6330</v>
      </c>
      <c r="I174" t="s">
        <v>11</v>
      </c>
      <c r="J174" t="s">
        <v>135</v>
      </c>
      <c r="K174" t="s">
        <v>150</v>
      </c>
      <c r="L174" t="s">
        <v>161</v>
      </c>
      <c r="M174" s="6">
        <v>87</v>
      </c>
    </row>
    <row r="175" spans="1:13" x14ac:dyDescent="0.3">
      <c r="A175" s="2">
        <v>45739</v>
      </c>
      <c r="B175" s="3">
        <f t="shared" si="6"/>
        <v>2025</v>
      </c>
      <c r="C175" t="str">
        <f t="shared" si="7"/>
        <v>2024-2025</v>
      </c>
      <c r="D175" t="s">
        <v>120</v>
      </c>
      <c r="E175" t="s">
        <v>95</v>
      </c>
      <c r="F175" t="str">
        <f t="shared" si="8"/>
        <v>New South Wales</v>
      </c>
      <c r="G175" t="s">
        <v>10</v>
      </c>
      <c r="H175">
        <v>2131</v>
      </c>
      <c r="I175" t="s">
        <v>11</v>
      </c>
      <c r="J175" t="s">
        <v>125</v>
      </c>
      <c r="K175" t="s">
        <v>143</v>
      </c>
      <c r="L175" t="s">
        <v>154</v>
      </c>
      <c r="M175" s="6">
        <v>522</v>
      </c>
    </row>
    <row r="176" spans="1:13" x14ac:dyDescent="0.3">
      <c r="A176" s="2">
        <v>45543</v>
      </c>
      <c r="B176" s="3">
        <f t="shared" si="6"/>
        <v>2025</v>
      </c>
      <c r="C176" t="str">
        <f t="shared" si="7"/>
        <v>2024-2025</v>
      </c>
      <c r="D176" t="s">
        <v>120</v>
      </c>
      <c r="E176" t="s">
        <v>114</v>
      </c>
      <c r="F176" t="str">
        <f t="shared" si="8"/>
        <v>Victoria</v>
      </c>
      <c r="G176" t="s">
        <v>26</v>
      </c>
      <c r="H176">
        <v>3353</v>
      </c>
      <c r="I176" t="s">
        <v>11</v>
      </c>
      <c r="J176" t="s">
        <v>129</v>
      </c>
      <c r="K176" t="s">
        <v>142</v>
      </c>
      <c r="L176" t="s">
        <v>153</v>
      </c>
      <c r="M176" s="6">
        <v>142</v>
      </c>
    </row>
    <row r="177" spans="1:13" x14ac:dyDescent="0.3">
      <c r="A177" s="2">
        <v>45810</v>
      </c>
      <c r="B177" s="3">
        <f t="shared" si="6"/>
        <v>2025</v>
      </c>
      <c r="C177" t="str">
        <f t="shared" si="7"/>
        <v>2024-2025</v>
      </c>
      <c r="D177" t="s">
        <v>120</v>
      </c>
      <c r="E177" t="s">
        <v>21</v>
      </c>
      <c r="F177" t="str">
        <f t="shared" si="8"/>
        <v>South Australia</v>
      </c>
      <c r="G177" t="s">
        <v>17</v>
      </c>
      <c r="H177">
        <v>5343</v>
      </c>
      <c r="I177" t="s">
        <v>11</v>
      </c>
      <c r="J177" t="s">
        <v>139</v>
      </c>
      <c r="K177" t="s">
        <v>144</v>
      </c>
      <c r="L177" t="s">
        <v>155</v>
      </c>
      <c r="M177" s="6">
        <v>369</v>
      </c>
    </row>
    <row r="178" spans="1:13" x14ac:dyDescent="0.3">
      <c r="A178" s="2">
        <v>45781</v>
      </c>
      <c r="B178" s="3">
        <f t="shared" si="6"/>
        <v>2025</v>
      </c>
      <c r="C178" t="str">
        <f t="shared" si="7"/>
        <v>2024-2025</v>
      </c>
      <c r="D178" t="s">
        <v>120</v>
      </c>
      <c r="E178" t="s">
        <v>104</v>
      </c>
      <c r="F178" t="str">
        <f t="shared" si="8"/>
        <v>Victoria</v>
      </c>
      <c r="G178" t="s">
        <v>26</v>
      </c>
      <c r="H178">
        <v>3175</v>
      </c>
      <c r="I178" t="s">
        <v>11</v>
      </c>
      <c r="J178" t="s">
        <v>127</v>
      </c>
      <c r="K178" t="s">
        <v>142</v>
      </c>
      <c r="L178" t="s">
        <v>153</v>
      </c>
      <c r="M178" s="6">
        <v>313</v>
      </c>
    </row>
    <row r="179" spans="1:13" x14ac:dyDescent="0.3">
      <c r="A179" s="2">
        <v>45525</v>
      </c>
      <c r="B179" s="3">
        <f t="shared" si="6"/>
        <v>2025</v>
      </c>
      <c r="C179" t="str">
        <f t="shared" si="7"/>
        <v>2024-2025</v>
      </c>
      <c r="D179" t="s">
        <v>120</v>
      </c>
      <c r="E179" t="s">
        <v>81</v>
      </c>
      <c r="F179" t="str">
        <f t="shared" si="8"/>
        <v>Victoria</v>
      </c>
      <c r="G179" t="s">
        <v>26</v>
      </c>
      <c r="H179">
        <v>3076</v>
      </c>
      <c r="I179" t="s">
        <v>11</v>
      </c>
      <c r="J179" t="s">
        <v>128</v>
      </c>
      <c r="K179" t="s">
        <v>146</v>
      </c>
      <c r="L179" t="s">
        <v>157</v>
      </c>
      <c r="M179" s="6">
        <v>26</v>
      </c>
    </row>
    <row r="180" spans="1:13" x14ac:dyDescent="0.3">
      <c r="A180" s="2">
        <v>45400</v>
      </c>
      <c r="B180" s="3">
        <f t="shared" si="6"/>
        <v>2024</v>
      </c>
      <c r="C180" t="str">
        <f t="shared" si="7"/>
        <v>2023-2024</v>
      </c>
      <c r="D180" t="s">
        <v>119</v>
      </c>
      <c r="E180" t="s">
        <v>83</v>
      </c>
      <c r="F180" t="str">
        <f t="shared" si="8"/>
        <v>Victoria</v>
      </c>
      <c r="G180" t="s">
        <v>26</v>
      </c>
      <c r="H180">
        <v>3551</v>
      </c>
      <c r="I180" t="s">
        <v>11</v>
      </c>
      <c r="J180" t="s">
        <v>129</v>
      </c>
      <c r="K180" t="s">
        <v>143</v>
      </c>
      <c r="L180" t="s">
        <v>154</v>
      </c>
      <c r="M180" s="6">
        <v>736</v>
      </c>
    </row>
    <row r="181" spans="1:13" x14ac:dyDescent="0.3">
      <c r="A181" s="2">
        <v>45772</v>
      </c>
      <c r="B181" s="3">
        <f t="shared" si="6"/>
        <v>2025</v>
      </c>
      <c r="C181" t="str">
        <f t="shared" si="7"/>
        <v>2024-2025</v>
      </c>
      <c r="D181" t="s">
        <v>120</v>
      </c>
      <c r="E181" t="s">
        <v>113</v>
      </c>
      <c r="F181" t="str">
        <f t="shared" si="8"/>
        <v>New South Wales</v>
      </c>
      <c r="G181" t="s">
        <v>10</v>
      </c>
      <c r="H181">
        <v>2101</v>
      </c>
      <c r="I181" t="s">
        <v>11</v>
      </c>
      <c r="J181" t="s">
        <v>125</v>
      </c>
      <c r="K181" t="s">
        <v>151</v>
      </c>
      <c r="L181" t="s">
        <v>152</v>
      </c>
      <c r="M181" s="6">
        <v>594</v>
      </c>
    </row>
    <row r="182" spans="1:13" x14ac:dyDescent="0.3">
      <c r="A182" s="2">
        <v>45298</v>
      </c>
      <c r="B182" s="3">
        <f t="shared" si="6"/>
        <v>2024</v>
      </c>
      <c r="C182" t="str">
        <f t="shared" si="7"/>
        <v>2023-2024</v>
      </c>
      <c r="D182" t="s">
        <v>120</v>
      </c>
      <c r="E182" t="s">
        <v>53</v>
      </c>
      <c r="F182" t="str">
        <f t="shared" si="8"/>
        <v>Queensland</v>
      </c>
      <c r="G182" t="s">
        <v>19</v>
      </c>
      <c r="H182">
        <v>4012</v>
      </c>
      <c r="I182" t="s">
        <v>11</v>
      </c>
      <c r="J182" t="s">
        <v>131</v>
      </c>
      <c r="K182" t="s">
        <v>144</v>
      </c>
      <c r="L182" t="s">
        <v>155</v>
      </c>
      <c r="M182" s="6">
        <v>100</v>
      </c>
    </row>
    <row r="183" spans="1:13" x14ac:dyDescent="0.3">
      <c r="A183" s="2">
        <v>45834</v>
      </c>
      <c r="B183" s="3">
        <f t="shared" si="6"/>
        <v>2025</v>
      </c>
      <c r="C183" t="str">
        <f t="shared" si="7"/>
        <v>2024-2025</v>
      </c>
      <c r="D183" t="s">
        <v>120</v>
      </c>
      <c r="E183" t="s">
        <v>38</v>
      </c>
      <c r="F183" t="str">
        <f t="shared" si="8"/>
        <v>Victoria</v>
      </c>
      <c r="G183" t="s">
        <v>26</v>
      </c>
      <c r="H183">
        <v>3199</v>
      </c>
      <c r="I183" t="s">
        <v>11</v>
      </c>
      <c r="J183" t="s">
        <v>127</v>
      </c>
      <c r="K183" t="s">
        <v>142</v>
      </c>
      <c r="L183" t="s">
        <v>153</v>
      </c>
      <c r="M183" s="6">
        <v>267</v>
      </c>
    </row>
    <row r="184" spans="1:13" x14ac:dyDescent="0.3">
      <c r="A184" s="2">
        <v>45819</v>
      </c>
      <c r="B184" s="3">
        <f t="shared" si="6"/>
        <v>2025</v>
      </c>
      <c r="C184" t="str">
        <f t="shared" si="7"/>
        <v>2024-2025</v>
      </c>
      <c r="D184" t="s">
        <v>120</v>
      </c>
      <c r="E184" t="s">
        <v>77</v>
      </c>
      <c r="F184" t="str">
        <f t="shared" si="8"/>
        <v>Victoria</v>
      </c>
      <c r="G184" t="s">
        <v>26</v>
      </c>
      <c r="H184">
        <v>3018</v>
      </c>
      <c r="I184" t="s">
        <v>11</v>
      </c>
      <c r="J184" t="s">
        <v>128</v>
      </c>
      <c r="K184" t="s">
        <v>142</v>
      </c>
      <c r="L184" t="s">
        <v>153</v>
      </c>
      <c r="M184" s="6">
        <v>205</v>
      </c>
    </row>
    <row r="185" spans="1:13" x14ac:dyDescent="0.3">
      <c r="A185" s="2">
        <v>45919</v>
      </c>
      <c r="B185" s="3">
        <f t="shared" si="6"/>
        <v>2026</v>
      </c>
      <c r="C185" t="str">
        <f t="shared" si="7"/>
        <v>2025-2026</v>
      </c>
      <c r="D185" t="s">
        <v>120</v>
      </c>
      <c r="E185" t="s">
        <v>56</v>
      </c>
      <c r="F185" t="str">
        <f t="shared" si="8"/>
        <v>Queensland</v>
      </c>
      <c r="G185" t="s">
        <v>19</v>
      </c>
      <c r="H185">
        <v>4883</v>
      </c>
      <c r="I185" t="s">
        <v>11</v>
      </c>
      <c r="J185" t="s">
        <v>133</v>
      </c>
      <c r="K185" t="s">
        <v>147</v>
      </c>
      <c r="L185" t="s">
        <v>158</v>
      </c>
      <c r="M185" s="6">
        <v>597</v>
      </c>
    </row>
    <row r="186" spans="1:13" x14ac:dyDescent="0.3">
      <c r="A186" s="2">
        <v>45537</v>
      </c>
      <c r="B186" s="3">
        <f t="shared" si="6"/>
        <v>2025</v>
      </c>
      <c r="C186" t="str">
        <f t="shared" si="7"/>
        <v>2024-2025</v>
      </c>
      <c r="D186" t="s">
        <v>120</v>
      </c>
      <c r="E186" t="s">
        <v>91</v>
      </c>
      <c r="F186" t="str">
        <f t="shared" si="8"/>
        <v>Western Australia</v>
      </c>
      <c r="G186" t="s">
        <v>28</v>
      </c>
      <c r="H186">
        <v>6109</v>
      </c>
      <c r="I186" t="s">
        <v>11</v>
      </c>
      <c r="J186" t="s">
        <v>135</v>
      </c>
      <c r="K186" t="s">
        <v>144</v>
      </c>
      <c r="L186" t="s">
        <v>155</v>
      </c>
      <c r="M186" s="6">
        <v>559</v>
      </c>
    </row>
    <row r="187" spans="1:13" x14ac:dyDescent="0.3">
      <c r="A187" s="2">
        <v>45780</v>
      </c>
      <c r="B187" s="3">
        <f t="shared" si="6"/>
        <v>2025</v>
      </c>
      <c r="C187" t="str">
        <f t="shared" si="7"/>
        <v>2024-2025</v>
      </c>
      <c r="D187" t="s">
        <v>120</v>
      </c>
      <c r="E187" t="s">
        <v>44</v>
      </c>
      <c r="F187" t="str">
        <f t="shared" si="8"/>
        <v>Western Australia</v>
      </c>
      <c r="G187" t="s">
        <v>28</v>
      </c>
      <c r="H187">
        <v>6010</v>
      </c>
      <c r="I187" t="s">
        <v>11</v>
      </c>
      <c r="J187" t="s">
        <v>121</v>
      </c>
      <c r="K187" t="s">
        <v>151</v>
      </c>
      <c r="L187" t="s">
        <v>152</v>
      </c>
      <c r="M187" s="6">
        <v>516</v>
      </c>
    </row>
    <row r="188" spans="1:13" x14ac:dyDescent="0.3">
      <c r="A188" s="2">
        <v>45503</v>
      </c>
      <c r="B188" s="3">
        <f t="shared" si="6"/>
        <v>2025</v>
      </c>
      <c r="C188" t="str">
        <f t="shared" si="7"/>
        <v>2024-2025</v>
      </c>
      <c r="D188" t="s">
        <v>120</v>
      </c>
      <c r="E188" t="s">
        <v>79</v>
      </c>
      <c r="F188" t="str">
        <f t="shared" si="8"/>
        <v>Queensland</v>
      </c>
      <c r="G188" t="s">
        <v>19</v>
      </c>
      <c r="H188">
        <v>4680</v>
      </c>
      <c r="I188" t="s">
        <v>11</v>
      </c>
      <c r="J188" t="s">
        <v>138</v>
      </c>
      <c r="K188" t="s">
        <v>142</v>
      </c>
      <c r="L188" t="s">
        <v>153</v>
      </c>
      <c r="M188" s="6">
        <v>253</v>
      </c>
    </row>
    <row r="189" spans="1:13" x14ac:dyDescent="0.3">
      <c r="A189" s="2">
        <v>45852</v>
      </c>
      <c r="B189" s="3">
        <f t="shared" si="6"/>
        <v>2026</v>
      </c>
      <c r="C189" t="str">
        <f t="shared" si="7"/>
        <v>2025-2026</v>
      </c>
      <c r="D189" t="s">
        <v>120</v>
      </c>
      <c r="E189" t="s">
        <v>60</v>
      </c>
      <c r="F189" t="str">
        <f t="shared" si="8"/>
        <v>Queensland</v>
      </c>
      <c r="G189" t="s">
        <v>19</v>
      </c>
      <c r="H189">
        <v>4655</v>
      </c>
      <c r="I189" t="s">
        <v>11</v>
      </c>
      <c r="J189" t="s">
        <v>138</v>
      </c>
      <c r="K189" t="s">
        <v>151</v>
      </c>
      <c r="L189" t="s">
        <v>152</v>
      </c>
      <c r="M189" s="6">
        <v>795</v>
      </c>
    </row>
    <row r="190" spans="1:13" x14ac:dyDescent="0.3">
      <c r="A190" s="2">
        <v>45719</v>
      </c>
      <c r="B190" s="3">
        <f t="shared" si="6"/>
        <v>2025</v>
      </c>
      <c r="C190" t="str">
        <f t="shared" si="7"/>
        <v>2024-2025</v>
      </c>
      <c r="D190" t="s">
        <v>120</v>
      </c>
      <c r="E190" t="s">
        <v>109</v>
      </c>
      <c r="F190" t="str">
        <f t="shared" si="8"/>
        <v>Western Australia</v>
      </c>
      <c r="G190" t="s">
        <v>28</v>
      </c>
      <c r="H190">
        <v>6052</v>
      </c>
      <c r="I190" t="s">
        <v>11</v>
      </c>
      <c r="J190" t="s">
        <v>121</v>
      </c>
      <c r="K190" t="s">
        <v>144</v>
      </c>
      <c r="L190" t="s">
        <v>155</v>
      </c>
      <c r="M190" s="6">
        <v>176</v>
      </c>
    </row>
    <row r="191" spans="1:13" x14ac:dyDescent="0.3">
      <c r="A191" s="2">
        <v>45529</v>
      </c>
      <c r="B191" s="3">
        <f t="shared" si="6"/>
        <v>2025</v>
      </c>
      <c r="C191" t="str">
        <f t="shared" si="7"/>
        <v>2024-2025</v>
      </c>
      <c r="D191" t="s">
        <v>120</v>
      </c>
      <c r="E191" t="s">
        <v>31</v>
      </c>
      <c r="F191" t="str">
        <f t="shared" si="8"/>
        <v>South Australia</v>
      </c>
      <c r="G191" t="s">
        <v>17</v>
      </c>
      <c r="H191">
        <v>5082</v>
      </c>
      <c r="I191" t="s">
        <v>11</v>
      </c>
      <c r="J191" t="s">
        <v>134</v>
      </c>
      <c r="K191" t="s">
        <v>142</v>
      </c>
      <c r="L191" t="s">
        <v>153</v>
      </c>
      <c r="M191" s="6">
        <v>260</v>
      </c>
    </row>
    <row r="192" spans="1:13" x14ac:dyDescent="0.3">
      <c r="A192" s="2">
        <v>45677</v>
      </c>
      <c r="B192" s="3">
        <f t="shared" si="6"/>
        <v>2025</v>
      </c>
      <c r="C192" t="str">
        <f t="shared" si="7"/>
        <v>2024-2025</v>
      </c>
      <c r="D192" t="s">
        <v>120</v>
      </c>
      <c r="E192" t="s">
        <v>68</v>
      </c>
      <c r="F192" t="str">
        <f t="shared" si="8"/>
        <v>Victoria</v>
      </c>
      <c r="G192" t="s">
        <v>26</v>
      </c>
      <c r="H192">
        <v>3429</v>
      </c>
      <c r="I192" t="s">
        <v>11</v>
      </c>
      <c r="J192" t="s">
        <v>129</v>
      </c>
      <c r="K192" t="s">
        <v>148</v>
      </c>
      <c r="L192" t="s">
        <v>159</v>
      </c>
      <c r="M192" s="6">
        <v>34</v>
      </c>
    </row>
    <row r="193" spans="1:13" x14ac:dyDescent="0.3">
      <c r="A193" s="2">
        <v>45428</v>
      </c>
      <c r="B193" s="3">
        <f t="shared" si="6"/>
        <v>2024</v>
      </c>
      <c r="C193" t="str">
        <f t="shared" si="7"/>
        <v>2023-2024</v>
      </c>
      <c r="D193" t="s">
        <v>120</v>
      </c>
      <c r="E193" t="s">
        <v>80</v>
      </c>
      <c r="F193" t="str">
        <f t="shared" si="8"/>
        <v>New South Wales</v>
      </c>
      <c r="G193" t="s">
        <v>10</v>
      </c>
      <c r="H193">
        <v>2120</v>
      </c>
      <c r="I193" t="s">
        <v>11</v>
      </c>
      <c r="J193" t="s">
        <v>125</v>
      </c>
      <c r="K193" t="s">
        <v>144</v>
      </c>
      <c r="L193" t="s">
        <v>155</v>
      </c>
      <c r="M193" s="6">
        <v>527</v>
      </c>
    </row>
    <row r="194" spans="1:13" x14ac:dyDescent="0.3">
      <c r="A194" s="2">
        <v>45311</v>
      </c>
      <c r="B194" s="3">
        <f t="shared" ref="B194:B257" si="9">IF(MONTH(A194)&gt;=7,YEAR(A194)+1,YEAR(A194))</f>
        <v>2024</v>
      </c>
      <c r="C194" t="str">
        <f t="shared" ref="C194:C257" si="10">IF(MONTH(A194) &gt;= 7, YEAR(A194) &amp; "-" &amp; YEAR(A194) + 1, YEAR(A194) - 1 &amp; "-" &amp; YEAR(A194))</f>
        <v>2023-2024</v>
      </c>
      <c r="D194" t="s">
        <v>120</v>
      </c>
      <c r="E194" t="s">
        <v>30</v>
      </c>
      <c r="F194" t="str">
        <f t="shared" ref="F194:F257" si="11">IF(G194="WA","Western Australia",
IF(G194="NSW","New South Wales",
IF(G194="QLD","Queensland",
IF(G194="VIC","Victoria",
IF(G194="TAS","Tasmania",
IF(G194="SA","South Australia",
IF(G194="NT","Northern Territory",
IF(G194="ACT","Australian Capital Territory",G194))))))))</f>
        <v>Victoria</v>
      </c>
      <c r="G194" t="s">
        <v>26</v>
      </c>
      <c r="H194">
        <v>3030</v>
      </c>
      <c r="I194" t="s">
        <v>11</v>
      </c>
      <c r="J194" t="s">
        <v>128</v>
      </c>
      <c r="K194" t="s">
        <v>144</v>
      </c>
      <c r="L194" t="s">
        <v>155</v>
      </c>
      <c r="M194" s="6">
        <v>243</v>
      </c>
    </row>
    <row r="195" spans="1:13" x14ac:dyDescent="0.3">
      <c r="A195" s="2">
        <v>45515</v>
      </c>
      <c r="B195" s="3">
        <f t="shared" si="9"/>
        <v>2025</v>
      </c>
      <c r="C195" t="str">
        <f t="shared" si="10"/>
        <v>2024-2025</v>
      </c>
      <c r="D195" t="s">
        <v>120</v>
      </c>
      <c r="E195" t="s">
        <v>94</v>
      </c>
      <c r="F195" t="str">
        <f t="shared" si="11"/>
        <v>Queensland</v>
      </c>
      <c r="G195" t="s">
        <v>19</v>
      </c>
      <c r="H195">
        <v>4551</v>
      </c>
      <c r="I195" t="s">
        <v>11</v>
      </c>
      <c r="J195" t="s">
        <v>136</v>
      </c>
      <c r="K195" t="s">
        <v>143</v>
      </c>
      <c r="L195" t="s">
        <v>154</v>
      </c>
      <c r="M195" s="6">
        <v>370</v>
      </c>
    </row>
    <row r="196" spans="1:13" x14ac:dyDescent="0.3">
      <c r="A196" s="2">
        <v>45965</v>
      </c>
      <c r="B196" s="3">
        <f t="shared" si="9"/>
        <v>2026</v>
      </c>
      <c r="C196" t="str">
        <f t="shared" si="10"/>
        <v>2025-2026</v>
      </c>
      <c r="D196" t="s">
        <v>120</v>
      </c>
      <c r="E196" t="s">
        <v>81</v>
      </c>
      <c r="F196" t="str">
        <f t="shared" si="11"/>
        <v>Victoria</v>
      </c>
      <c r="G196" t="s">
        <v>26</v>
      </c>
      <c r="H196">
        <v>3076</v>
      </c>
      <c r="I196" t="s">
        <v>11</v>
      </c>
      <c r="J196" t="s">
        <v>128</v>
      </c>
      <c r="K196" t="s">
        <v>144</v>
      </c>
      <c r="L196" t="s">
        <v>155</v>
      </c>
      <c r="M196" s="6">
        <v>100</v>
      </c>
    </row>
    <row r="197" spans="1:13" x14ac:dyDescent="0.3">
      <c r="A197" s="2">
        <v>45817</v>
      </c>
      <c r="B197" s="3">
        <f t="shared" si="9"/>
        <v>2025</v>
      </c>
      <c r="C197" t="str">
        <f t="shared" si="10"/>
        <v>2024-2025</v>
      </c>
      <c r="D197" t="s">
        <v>120</v>
      </c>
      <c r="E197" t="s">
        <v>78</v>
      </c>
      <c r="F197" t="str">
        <f t="shared" si="11"/>
        <v>New South Wales</v>
      </c>
      <c r="G197" t="s">
        <v>10</v>
      </c>
      <c r="H197">
        <v>2480</v>
      </c>
      <c r="I197" t="s">
        <v>11</v>
      </c>
      <c r="J197" t="s">
        <v>122</v>
      </c>
      <c r="K197" t="s">
        <v>144</v>
      </c>
      <c r="L197" t="s">
        <v>155</v>
      </c>
      <c r="M197" s="6">
        <v>161</v>
      </c>
    </row>
    <row r="198" spans="1:13" x14ac:dyDescent="0.3">
      <c r="A198" s="2">
        <v>45389</v>
      </c>
      <c r="B198" s="3">
        <f t="shared" si="9"/>
        <v>2024</v>
      </c>
      <c r="C198" t="str">
        <f t="shared" si="10"/>
        <v>2023-2024</v>
      </c>
      <c r="D198" t="s">
        <v>120</v>
      </c>
      <c r="E198" t="s">
        <v>92</v>
      </c>
      <c r="F198" t="str">
        <f t="shared" si="11"/>
        <v>New South Wales</v>
      </c>
      <c r="G198" t="s">
        <v>10</v>
      </c>
      <c r="H198">
        <v>2015</v>
      </c>
      <c r="I198" t="s">
        <v>11</v>
      </c>
      <c r="J198" t="s">
        <v>126</v>
      </c>
      <c r="K198" t="s">
        <v>142</v>
      </c>
      <c r="L198" t="s">
        <v>153</v>
      </c>
      <c r="M198" s="6">
        <v>88</v>
      </c>
    </row>
    <row r="199" spans="1:13" x14ac:dyDescent="0.3">
      <c r="A199" s="2">
        <v>45847</v>
      </c>
      <c r="B199" s="3">
        <f t="shared" si="9"/>
        <v>2026</v>
      </c>
      <c r="C199" t="str">
        <f t="shared" si="10"/>
        <v>2025-2026</v>
      </c>
      <c r="D199" t="s">
        <v>120</v>
      </c>
      <c r="E199" t="s">
        <v>56</v>
      </c>
      <c r="F199" t="str">
        <f t="shared" si="11"/>
        <v>Queensland</v>
      </c>
      <c r="G199" t="s">
        <v>19</v>
      </c>
      <c r="H199">
        <v>4883</v>
      </c>
      <c r="I199" t="s">
        <v>11</v>
      </c>
      <c r="J199" t="s">
        <v>133</v>
      </c>
      <c r="K199" t="s">
        <v>147</v>
      </c>
      <c r="L199" t="s">
        <v>158</v>
      </c>
      <c r="M199" s="6">
        <v>228</v>
      </c>
    </row>
    <row r="200" spans="1:13" x14ac:dyDescent="0.3">
      <c r="A200" s="2">
        <v>46006</v>
      </c>
      <c r="B200" s="3">
        <f t="shared" si="9"/>
        <v>2026</v>
      </c>
      <c r="C200" t="str">
        <f t="shared" si="10"/>
        <v>2025-2026</v>
      </c>
      <c r="D200" t="s">
        <v>120</v>
      </c>
      <c r="E200" t="s">
        <v>24</v>
      </c>
      <c r="F200" t="str">
        <f t="shared" si="11"/>
        <v>Queensland</v>
      </c>
      <c r="G200" t="s">
        <v>19</v>
      </c>
      <c r="H200">
        <v>4053</v>
      </c>
      <c r="I200" t="s">
        <v>11</v>
      </c>
      <c r="J200" t="s">
        <v>131</v>
      </c>
      <c r="K200" t="s">
        <v>144</v>
      </c>
      <c r="L200" t="s">
        <v>155</v>
      </c>
      <c r="M200" s="6">
        <v>481</v>
      </c>
    </row>
    <row r="201" spans="1:13" x14ac:dyDescent="0.3">
      <c r="A201" s="2">
        <v>45330</v>
      </c>
      <c r="B201" s="3">
        <f t="shared" si="9"/>
        <v>2024</v>
      </c>
      <c r="C201" t="str">
        <f t="shared" si="10"/>
        <v>2023-2024</v>
      </c>
      <c r="D201" t="s">
        <v>120</v>
      </c>
      <c r="E201" t="s">
        <v>25</v>
      </c>
      <c r="F201" t="str">
        <f t="shared" si="11"/>
        <v>Victoria</v>
      </c>
      <c r="G201" t="s">
        <v>26</v>
      </c>
      <c r="H201">
        <v>3066</v>
      </c>
      <c r="I201" t="s">
        <v>11</v>
      </c>
      <c r="J201" t="s">
        <v>128</v>
      </c>
      <c r="K201" t="s">
        <v>143</v>
      </c>
      <c r="L201" t="s">
        <v>154</v>
      </c>
      <c r="M201" s="6">
        <v>428</v>
      </c>
    </row>
    <row r="202" spans="1:13" x14ac:dyDescent="0.3">
      <c r="A202" s="2">
        <v>45830</v>
      </c>
      <c r="B202" s="3">
        <f t="shared" si="9"/>
        <v>2025</v>
      </c>
      <c r="C202" t="str">
        <f t="shared" si="10"/>
        <v>2024-2025</v>
      </c>
      <c r="D202" t="s">
        <v>120</v>
      </c>
      <c r="E202" t="s">
        <v>38</v>
      </c>
      <c r="F202" t="str">
        <f t="shared" si="11"/>
        <v>Victoria</v>
      </c>
      <c r="G202" t="s">
        <v>26</v>
      </c>
      <c r="H202">
        <v>3199</v>
      </c>
      <c r="I202" t="s">
        <v>11</v>
      </c>
      <c r="J202" t="s">
        <v>127</v>
      </c>
      <c r="K202" t="s">
        <v>142</v>
      </c>
      <c r="L202" t="s">
        <v>153</v>
      </c>
      <c r="M202" s="6">
        <v>480</v>
      </c>
    </row>
    <row r="203" spans="1:13" x14ac:dyDescent="0.3">
      <c r="A203" s="2">
        <v>45809</v>
      </c>
      <c r="B203" s="3">
        <f t="shared" si="9"/>
        <v>2025</v>
      </c>
      <c r="C203" t="str">
        <f t="shared" si="10"/>
        <v>2024-2025</v>
      </c>
      <c r="D203" t="s">
        <v>120</v>
      </c>
      <c r="E203" t="s">
        <v>70</v>
      </c>
      <c r="F203" t="str">
        <f t="shared" si="11"/>
        <v>Western Australia</v>
      </c>
      <c r="G203" t="s">
        <v>28</v>
      </c>
      <c r="H203">
        <v>6021</v>
      </c>
      <c r="I203" t="s">
        <v>11</v>
      </c>
      <c r="J203" t="s">
        <v>121</v>
      </c>
      <c r="K203" t="s">
        <v>148</v>
      </c>
      <c r="L203" t="s">
        <v>159</v>
      </c>
      <c r="M203" s="6">
        <v>518</v>
      </c>
    </row>
    <row r="204" spans="1:13" x14ac:dyDescent="0.3">
      <c r="A204" s="2">
        <v>45447</v>
      </c>
      <c r="B204" s="3">
        <f t="shared" si="9"/>
        <v>2024</v>
      </c>
      <c r="C204" t="str">
        <f t="shared" si="10"/>
        <v>2023-2024</v>
      </c>
      <c r="D204" t="s">
        <v>120</v>
      </c>
      <c r="E204" t="s">
        <v>84</v>
      </c>
      <c r="F204" t="str">
        <f t="shared" si="11"/>
        <v>Western Australia</v>
      </c>
      <c r="G204" t="s">
        <v>28</v>
      </c>
      <c r="H204">
        <v>6280</v>
      </c>
      <c r="I204" t="s">
        <v>11</v>
      </c>
      <c r="J204" t="s">
        <v>135</v>
      </c>
      <c r="K204" t="s">
        <v>146</v>
      </c>
      <c r="L204" t="s">
        <v>157</v>
      </c>
      <c r="M204" s="6">
        <v>142</v>
      </c>
    </row>
    <row r="205" spans="1:13" x14ac:dyDescent="0.3">
      <c r="A205" s="2">
        <v>45963</v>
      </c>
      <c r="B205" s="3">
        <f t="shared" si="9"/>
        <v>2026</v>
      </c>
      <c r="C205" t="str">
        <f t="shared" si="10"/>
        <v>2025-2026</v>
      </c>
      <c r="D205" t="s">
        <v>120</v>
      </c>
      <c r="E205" t="s">
        <v>44</v>
      </c>
      <c r="F205" t="str">
        <f t="shared" si="11"/>
        <v>Western Australia</v>
      </c>
      <c r="G205" t="s">
        <v>28</v>
      </c>
      <c r="H205">
        <v>6010</v>
      </c>
      <c r="I205" t="s">
        <v>11</v>
      </c>
      <c r="J205" t="s">
        <v>121</v>
      </c>
      <c r="K205" t="s">
        <v>146</v>
      </c>
      <c r="L205" t="s">
        <v>157</v>
      </c>
      <c r="M205" s="6">
        <v>496</v>
      </c>
    </row>
    <row r="206" spans="1:13" x14ac:dyDescent="0.3">
      <c r="A206" s="2">
        <v>45791</v>
      </c>
      <c r="B206" s="3">
        <f t="shared" si="9"/>
        <v>2025</v>
      </c>
      <c r="C206" t="str">
        <f t="shared" si="10"/>
        <v>2024-2025</v>
      </c>
      <c r="D206" t="s">
        <v>120</v>
      </c>
      <c r="E206" t="s">
        <v>32</v>
      </c>
      <c r="F206" t="str">
        <f t="shared" si="11"/>
        <v>Victoria</v>
      </c>
      <c r="G206" t="s">
        <v>26</v>
      </c>
      <c r="H206">
        <v>3977</v>
      </c>
      <c r="I206" t="s">
        <v>11</v>
      </c>
      <c r="J206" t="s">
        <v>137</v>
      </c>
      <c r="K206" t="s">
        <v>148</v>
      </c>
      <c r="L206" t="s">
        <v>159</v>
      </c>
      <c r="M206" s="6">
        <v>81</v>
      </c>
    </row>
    <row r="207" spans="1:13" x14ac:dyDescent="0.3">
      <c r="A207" s="2">
        <v>45405</v>
      </c>
      <c r="B207" s="3">
        <f t="shared" si="9"/>
        <v>2024</v>
      </c>
      <c r="C207" t="str">
        <f t="shared" si="10"/>
        <v>2023-2024</v>
      </c>
      <c r="D207" t="s">
        <v>120</v>
      </c>
      <c r="E207" t="s">
        <v>23</v>
      </c>
      <c r="F207" t="str">
        <f t="shared" si="11"/>
        <v>New South Wales</v>
      </c>
      <c r="G207" t="s">
        <v>10</v>
      </c>
      <c r="H207">
        <v>2830</v>
      </c>
      <c r="I207" t="s">
        <v>11</v>
      </c>
      <c r="J207" t="s">
        <v>132</v>
      </c>
      <c r="K207" t="s">
        <v>146</v>
      </c>
      <c r="L207" t="s">
        <v>157</v>
      </c>
      <c r="M207" s="6">
        <v>411</v>
      </c>
    </row>
    <row r="208" spans="1:13" x14ac:dyDescent="0.3">
      <c r="A208" s="2">
        <v>45553</v>
      </c>
      <c r="B208" s="3">
        <f t="shared" si="9"/>
        <v>2025</v>
      </c>
      <c r="C208" t="str">
        <f t="shared" si="10"/>
        <v>2024-2025</v>
      </c>
      <c r="D208" t="s">
        <v>120</v>
      </c>
      <c r="E208" t="s">
        <v>87</v>
      </c>
      <c r="F208" t="str">
        <f t="shared" si="11"/>
        <v>New South Wales</v>
      </c>
      <c r="G208" t="s">
        <v>10</v>
      </c>
      <c r="H208">
        <v>2158</v>
      </c>
      <c r="I208" t="s">
        <v>11</v>
      </c>
      <c r="J208" t="s">
        <v>125</v>
      </c>
      <c r="K208" t="s">
        <v>146</v>
      </c>
      <c r="L208" t="s">
        <v>157</v>
      </c>
      <c r="M208" s="6">
        <v>79</v>
      </c>
    </row>
    <row r="209" spans="1:13" x14ac:dyDescent="0.3">
      <c r="A209" s="2">
        <v>45826</v>
      </c>
      <c r="B209" s="3">
        <f t="shared" si="9"/>
        <v>2025</v>
      </c>
      <c r="C209" t="str">
        <f t="shared" si="10"/>
        <v>2024-2025</v>
      </c>
      <c r="D209" t="s">
        <v>120</v>
      </c>
      <c r="E209" t="s">
        <v>87</v>
      </c>
      <c r="F209" t="str">
        <f t="shared" si="11"/>
        <v>New South Wales</v>
      </c>
      <c r="G209" t="s">
        <v>10</v>
      </c>
      <c r="H209">
        <v>2158</v>
      </c>
      <c r="I209" t="s">
        <v>11</v>
      </c>
      <c r="J209" t="s">
        <v>125</v>
      </c>
      <c r="K209" t="s">
        <v>145</v>
      </c>
      <c r="L209" t="s">
        <v>156</v>
      </c>
      <c r="M209" s="6">
        <v>538</v>
      </c>
    </row>
    <row r="210" spans="1:13" x14ac:dyDescent="0.3">
      <c r="A210" s="2">
        <v>45505</v>
      </c>
      <c r="B210" s="3">
        <f t="shared" si="9"/>
        <v>2025</v>
      </c>
      <c r="C210" t="str">
        <f t="shared" si="10"/>
        <v>2024-2025</v>
      </c>
      <c r="D210" t="s">
        <v>120</v>
      </c>
      <c r="E210" t="s">
        <v>60</v>
      </c>
      <c r="F210" t="str">
        <f t="shared" si="11"/>
        <v>Queensland</v>
      </c>
      <c r="G210" t="s">
        <v>19</v>
      </c>
      <c r="H210">
        <v>4655</v>
      </c>
      <c r="I210" t="s">
        <v>11</v>
      </c>
      <c r="J210" t="s">
        <v>138</v>
      </c>
      <c r="K210" t="s">
        <v>146</v>
      </c>
      <c r="L210" t="s">
        <v>157</v>
      </c>
      <c r="M210" s="6">
        <v>670</v>
      </c>
    </row>
    <row r="211" spans="1:13" x14ac:dyDescent="0.3">
      <c r="A211" s="2">
        <v>45360</v>
      </c>
      <c r="B211" s="3">
        <f t="shared" si="9"/>
        <v>2024</v>
      </c>
      <c r="C211" t="str">
        <f t="shared" si="10"/>
        <v>2023-2024</v>
      </c>
      <c r="D211" t="s">
        <v>120</v>
      </c>
      <c r="E211" t="s">
        <v>106</v>
      </c>
      <c r="F211" t="str">
        <f t="shared" si="11"/>
        <v>Queensland</v>
      </c>
      <c r="G211" t="s">
        <v>19</v>
      </c>
      <c r="H211">
        <v>4558</v>
      </c>
      <c r="I211" t="s">
        <v>11</v>
      </c>
      <c r="J211" t="s">
        <v>136</v>
      </c>
      <c r="K211" t="s">
        <v>145</v>
      </c>
      <c r="L211" t="s">
        <v>156</v>
      </c>
      <c r="M211" s="6">
        <v>354</v>
      </c>
    </row>
    <row r="212" spans="1:13" x14ac:dyDescent="0.3">
      <c r="A212" s="2">
        <v>45992</v>
      </c>
      <c r="B212" s="3">
        <f t="shared" si="9"/>
        <v>2026</v>
      </c>
      <c r="C212" t="str">
        <f t="shared" si="10"/>
        <v>2025-2026</v>
      </c>
      <c r="D212" t="s">
        <v>119</v>
      </c>
      <c r="E212" t="s">
        <v>82</v>
      </c>
      <c r="F212" t="str">
        <f t="shared" si="11"/>
        <v>Queensland</v>
      </c>
      <c r="G212" t="s">
        <v>19</v>
      </c>
      <c r="H212">
        <v>4215</v>
      </c>
      <c r="I212" t="s">
        <v>11</v>
      </c>
      <c r="J212" t="s">
        <v>124</v>
      </c>
      <c r="K212" t="s">
        <v>145</v>
      </c>
      <c r="L212" t="s">
        <v>156</v>
      </c>
      <c r="M212" s="6">
        <v>649</v>
      </c>
    </row>
    <row r="213" spans="1:13" x14ac:dyDescent="0.3">
      <c r="A213" s="2">
        <v>45607</v>
      </c>
      <c r="B213" s="3">
        <f t="shared" si="9"/>
        <v>2025</v>
      </c>
      <c r="C213" t="str">
        <f t="shared" si="10"/>
        <v>2024-2025</v>
      </c>
      <c r="D213" t="s">
        <v>120</v>
      </c>
      <c r="E213" t="s">
        <v>24</v>
      </c>
      <c r="F213" t="str">
        <f t="shared" si="11"/>
        <v>Queensland</v>
      </c>
      <c r="G213" t="s">
        <v>19</v>
      </c>
      <c r="H213">
        <v>4053</v>
      </c>
      <c r="I213" t="s">
        <v>11</v>
      </c>
      <c r="J213" t="s">
        <v>131</v>
      </c>
      <c r="K213" t="s">
        <v>145</v>
      </c>
      <c r="L213" t="s">
        <v>156</v>
      </c>
      <c r="M213" s="6">
        <v>655</v>
      </c>
    </row>
    <row r="214" spans="1:13" x14ac:dyDescent="0.3">
      <c r="A214" s="2">
        <v>45659</v>
      </c>
      <c r="B214" s="3">
        <f t="shared" si="9"/>
        <v>2025</v>
      </c>
      <c r="C214" t="str">
        <f t="shared" si="10"/>
        <v>2024-2025</v>
      </c>
      <c r="D214" t="s">
        <v>120</v>
      </c>
      <c r="E214" t="s">
        <v>18</v>
      </c>
      <c r="F214" t="str">
        <f t="shared" si="11"/>
        <v>Queensland</v>
      </c>
      <c r="G214" t="s">
        <v>19</v>
      </c>
      <c r="H214">
        <v>4802</v>
      </c>
      <c r="I214" t="s">
        <v>11</v>
      </c>
      <c r="J214" t="s">
        <v>133</v>
      </c>
      <c r="K214" t="s">
        <v>146</v>
      </c>
      <c r="L214" t="s">
        <v>157</v>
      </c>
      <c r="M214" s="6">
        <v>771</v>
      </c>
    </row>
    <row r="215" spans="1:13" x14ac:dyDescent="0.3">
      <c r="A215" s="2">
        <v>45853</v>
      </c>
      <c r="B215" s="3">
        <f t="shared" si="9"/>
        <v>2026</v>
      </c>
      <c r="C215" t="str">
        <f t="shared" si="10"/>
        <v>2025-2026</v>
      </c>
      <c r="D215" t="s">
        <v>119</v>
      </c>
      <c r="E215" t="s">
        <v>94</v>
      </c>
      <c r="F215" t="str">
        <f t="shared" si="11"/>
        <v>Queensland</v>
      </c>
      <c r="G215" t="s">
        <v>19</v>
      </c>
      <c r="H215">
        <v>4551</v>
      </c>
      <c r="I215" t="s">
        <v>11</v>
      </c>
      <c r="J215" t="s">
        <v>136</v>
      </c>
      <c r="K215" t="s">
        <v>150</v>
      </c>
      <c r="L215" t="s">
        <v>161</v>
      </c>
      <c r="M215" s="6">
        <v>106</v>
      </c>
    </row>
    <row r="216" spans="1:13" x14ac:dyDescent="0.3">
      <c r="A216" s="2">
        <v>45469</v>
      </c>
      <c r="B216" s="3">
        <f t="shared" si="9"/>
        <v>2024</v>
      </c>
      <c r="C216" t="str">
        <f t="shared" si="10"/>
        <v>2023-2024</v>
      </c>
      <c r="D216" t="s">
        <v>120</v>
      </c>
      <c r="E216" t="s">
        <v>34</v>
      </c>
      <c r="F216" t="str">
        <f t="shared" si="11"/>
        <v>New South Wales</v>
      </c>
      <c r="G216" t="s">
        <v>10</v>
      </c>
      <c r="H216">
        <v>2560</v>
      </c>
      <c r="I216" t="s">
        <v>11</v>
      </c>
      <c r="J216" t="s">
        <v>123</v>
      </c>
      <c r="K216" t="s">
        <v>151</v>
      </c>
      <c r="L216" t="s">
        <v>152</v>
      </c>
      <c r="M216" s="6">
        <v>714</v>
      </c>
    </row>
    <row r="217" spans="1:13" x14ac:dyDescent="0.3">
      <c r="A217" s="2">
        <v>45424</v>
      </c>
      <c r="B217" s="3">
        <f t="shared" si="9"/>
        <v>2024</v>
      </c>
      <c r="C217" t="str">
        <f t="shared" si="10"/>
        <v>2023-2024</v>
      </c>
      <c r="D217" t="s">
        <v>120</v>
      </c>
      <c r="E217" t="s">
        <v>87</v>
      </c>
      <c r="F217" t="str">
        <f t="shared" si="11"/>
        <v>New South Wales</v>
      </c>
      <c r="G217" t="s">
        <v>10</v>
      </c>
      <c r="H217">
        <v>2158</v>
      </c>
      <c r="I217" t="s">
        <v>11</v>
      </c>
      <c r="J217" t="s">
        <v>125</v>
      </c>
      <c r="K217" t="s">
        <v>151</v>
      </c>
      <c r="L217" t="s">
        <v>152</v>
      </c>
      <c r="M217" s="6">
        <v>789</v>
      </c>
    </row>
    <row r="218" spans="1:13" x14ac:dyDescent="0.3">
      <c r="A218" s="2">
        <v>45806</v>
      </c>
      <c r="B218" s="3">
        <f t="shared" si="9"/>
        <v>2025</v>
      </c>
      <c r="C218" t="str">
        <f t="shared" si="10"/>
        <v>2024-2025</v>
      </c>
      <c r="D218" t="s">
        <v>120</v>
      </c>
      <c r="E218" t="s">
        <v>93</v>
      </c>
      <c r="F218" t="str">
        <f t="shared" si="11"/>
        <v>Victoria</v>
      </c>
      <c r="G218" t="s">
        <v>26</v>
      </c>
      <c r="H218">
        <v>3400</v>
      </c>
      <c r="I218" t="s">
        <v>11</v>
      </c>
      <c r="J218" t="s">
        <v>129</v>
      </c>
      <c r="K218" t="s">
        <v>143</v>
      </c>
      <c r="L218" t="s">
        <v>154</v>
      </c>
      <c r="M218" s="6">
        <v>685</v>
      </c>
    </row>
    <row r="219" spans="1:13" x14ac:dyDescent="0.3">
      <c r="A219" s="2">
        <v>45900</v>
      </c>
      <c r="B219" s="3">
        <f t="shared" si="9"/>
        <v>2026</v>
      </c>
      <c r="C219" t="str">
        <f t="shared" si="10"/>
        <v>2025-2026</v>
      </c>
      <c r="D219" t="s">
        <v>120</v>
      </c>
      <c r="E219" t="s">
        <v>63</v>
      </c>
      <c r="F219" t="str">
        <f t="shared" si="11"/>
        <v>Queensland</v>
      </c>
      <c r="G219" t="s">
        <v>19</v>
      </c>
      <c r="H219">
        <v>4068</v>
      </c>
      <c r="I219" t="s">
        <v>11</v>
      </c>
      <c r="J219" t="s">
        <v>131</v>
      </c>
      <c r="K219" t="s">
        <v>151</v>
      </c>
      <c r="L219" t="s">
        <v>152</v>
      </c>
      <c r="M219" s="6">
        <v>266</v>
      </c>
    </row>
    <row r="220" spans="1:13" x14ac:dyDescent="0.3">
      <c r="A220" s="2">
        <v>45342</v>
      </c>
      <c r="B220" s="3">
        <f t="shared" si="9"/>
        <v>2024</v>
      </c>
      <c r="C220" t="str">
        <f t="shared" si="10"/>
        <v>2023-2024</v>
      </c>
      <c r="D220" t="s">
        <v>119</v>
      </c>
      <c r="E220" t="s">
        <v>109</v>
      </c>
      <c r="F220" t="str">
        <f t="shared" si="11"/>
        <v>Western Australia</v>
      </c>
      <c r="G220" t="s">
        <v>28</v>
      </c>
      <c r="H220">
        <v>6052</v>
      </c>
      <c r="I220" t="s">
        <v>11</v>
      </c>
      <c r="J220" t="s">
        <v>121</v>
      </c>
      <c r="K220" t="s">
        <v>144</v>
      </c>
      <c r="L220" t="s">
        <v>155</v>
      </c>
      <c r="M220" s="6">
        <v>120</v>
      </c>
    </row>
    <row r="221" spans="1:13" x14ac:dyDescent="0.3">
      <c r="A221" s="2">
        <v>45812</v>
      </c>
      <c r="B221" s="3">
        <f t="shared" si="9"/>
        <v>2025</v>
      </c>
      <c r="C221" t="str">
        <f t="shared" si="10"/>
        <v>2024-2025</v>
      </c>
      <c r="D221" t="s">
        <v>120</v>
      </c>
      <c r="E221" t="s">
        <v>55</v>
      </c>
      <c r="F221" t="str">
        <f t="shared" si="11"/>
        <v>Queensland</v>
      </c>
      <c r="G221" t="s">
        <v>19</v>
      </c>
      <c r="H221">
        <v>4740</v>
      </c>
      <c r="I221" t="s">
        <v>11</v>
      </c>
      <c r="J221" t="s">
        <v>138</v>
      </c>
      <c r="K221" t="s">
        <v>144</v>
      </c>
      <c r="L221" t="s">
        <v>155</v>
      </c>
      <c r="M221" s="6">
        <v>755</v>
      </c>
    </row>
    <row r="222" spans="1:13" x14ac:dyDescent="0.3">
      <c r="A222" s="2">
        <v>45557</v>
      </c>
      <c r="B222" s="3">
        <f t="shared" si="9"/>
        <v>2025</v>
      </c>
      <c r="C222" t="str">
        <f t="shared" si="10"/>
        <v>2024-2025</v>
      </c>
      <c r="D222" t="s">
        <v>120</v>
      </c>
      <c r="E222" t="s">
        <v>16</v>
      </c>
      <c r="F222" t="str">
        <f t="shared" si="11"/>
        <v>South Australia</v>
      </c>
      <c r="G222" t="s">
        <v>17</v>
      </c>
      <c r="H222">
        <v>5168</v>
      </c>
      <c r="I222" t="s">
        <v>11</v>
      </c>
      <c r="J222" t="s">
        <v>134</v>
      </c>
      <c r="K222" t="s">
        <v>151</v>
      </c>
      <c r="L222" t="s">
        <v>152</v>
      </c>
      <c r="M222" s="6">
        <v>251</v>
      </c>
    </row>
    <row r="223" spans="1:13" x14ac:dyDescent="0.3">
      <c r="A223" s="2">
        <v>45375</v>
      </c>
      <c r="B223" s="3">
        <f t="shared" si="9"/>
        <v>2024</v>
      </c>
      <c r="C223" t="str">
        <f t="shared" si="10"/>
        <v>2023-2024</v>
      </c>
      <c r="D223" t="s">
        <v>120</v>
      </c>
      <c r="E223" t="s">
        <v>39</v>
      </c>
      <c r="F223" t="str">
        <f t="shared" si="11"/>
        <v>New South Wales</v>
      </c>
      <c r="G223" t="s">
        <v>10</v>
      </c>
      <c r="H223">
        <v>2541</v>
      </c>
      <c r="I223" t="s">
        <v>11</v>
      </c>
      <c r="J223" t="s">
        <v>123</v>
      </c>
      <c r="K223" t="s">
        <v>145</v>
      </c>
      <c r="L223" t="s">
        <v>156</v>
      </c>
      <c r="M223" s="6">
        <v>564</v>
      </c>
    </row>
    <row r="224" spans="1:13" x14ac:dyDescent="0.3">
      <c r="A224" s="2">
        <v>45543</v>
      </c>
      <c r="B224" s="3">
        <f t="shared" si="9"/>
        <v>2025</v>
      </c>
      <c r="C224" t="str">
        <f t="shared" si="10"/>
        <v>2024-2025</v>
      </c>
      <c r="D224" t="s">
        <v>120</v>
      </c>
      <c r="E224" t="s">
        <v>47</v>
      </c>
      <c r="F224" t="str">
        <f t="shared" si="11"/>
        <v>Victoria</v>
      </c>
      <c r="G224" t="s">
        <v>26</v>
      </c>
      <c r="H224">
        <v>3630</v>
      </c>
      <c r="I224" t="s">
        <v>11</v>
      </c>
      <c r="J224" t="s">
        <v>137</v>
      </c>
      <c r="K224" t="s">
        <v>144</v>
      </c>
      <c r="L224" t="s">
        <v>155</v>
      </c>
      <c r="M224" s="6">
        <v>291</v>
      </c>
    </row>
    <row r="225" spans="1:13" x14ac:dyDescent="0.3">
      <c r="A225" s="2">
        <v>46011</v>
      </c>
      <c r="B225" s="3">
        <f t="shared" si="9"/>
        <v>2026</v>
      </c>
      <c r="C225" t="str">
        <f t="shared" si="10"/>
        <v>2025-2026</v>
      </c>
      <c r="D225" t="s">
        <v>120</v>
      </c>
      <c r="E225" t="s">
        <v>35</v>
      </c>
      <c r="F225" t="str">
        <f t="shared" si="11"/>
        <v>Victoria</v>
      </c>
      <c r="G225" t="s">
        <v>26</v>
      </c>
      <c r="H225">
        <v>3280</v>
      </c>
      <c r="I225" t="s">
        <v>11</v>
      </c>
      <c r="J225" t="s">
        <v>129</v>
      </c>
      <c r="K225" t="s">
        <v>144</v>
      </c>
      <c r="L225" t="s">
        <v>155</v>
      </c>
      <c r="M225" s="6">
        <v>670</v>
      </c>
    </row>
    <row r="226" spans="1:13" x14ac:dyDescent="0.3">
      <c r="A226" s="2">
        <v>45983</v>
      </c>
      <c r="B226" s="3">
        <f t="shared" si="9"/>
        <v>2026</v>
      </c>
      <c r="C226" t="str">
        <f t="shared" si="10"/>
        <v>2025-2026</v>
      </c>
      <c r="D226" t="s">
        <v>120</v>
      </c>
      <c r="E226" t="s">
        <v>35</v>
      </c>
      <c r="F226" t="str">
        <f t="shared" si="11"/>
        <v>Victoria</v>
      </c>
      <c r="G226" t="s">
        <v>26</v>
      </c>
      <c r="H226">
        <v>3280</v>
      </c>
      <c r="I226" t="s">
        <v>11</v>
      </c>
      <c r="J226" t="s">
        <v>129</v>
      </c>
      <c r="K226" t="s">
        <v>144</v>
      </c>
      <c r="L226" t="s">
        <v>155</v>
      </c>
      <c r="M226" s="6">
        <v>199</v>
      </c>
    </row>
    <row r="227" spans="1:13" x14ac:dyDescent="0.3">
      <c r="A227" s="2">
        <v>45600</v>
      </c>
      <c r="B227" s="3">
        <f t="shared" si="9"/>
        <v>2025</v>
      </c>
      <c r="C227" t="str">
        <f t="shared" si="10"/>
        <v>2024-2025</v>
      </c>
      <c r="D227" t="s">
        <v>120</v>
      </c>
      <c r="E227" t="s">
        <v>92</v>
      </c>
      <c r="F227" t="str">
        <f t="shared" si="11"/>
        <v>New South Wales</v>
      </c>
      <c r="G227" t="s">
        <v>10</v>
      </c>
      <c r="H227">
        <v>2015</v>
      </c>
      <c r="I227" t="s">
        <v>11</v>
      </c>
      <c r="J227" t="s">
        <v>126</v>
      </c>
      <c r="K227" t="s">
        <v>144</v>
      </c>
      <c r="L227" t="s">
        <v>155</v>
      </c>
      <c r="M227" s="6">
        <v>101</v>
      </c>
    </row>
    <row r="228" spans="1:13" x14ac:dyDescent="0.3">
      <c r="A228" s="2">
        <v>45636</v>
      </c>
      <c r="B228" s="3">
        <f t="shared" si="9"/>
        <v>2025</v>
      </c>
      <c r="C228" t="str">
        <f t="shared" si="10"/>
        <v>2024-2025</v>
      </c>
      <c r="D228" t="s">
        <v>120</v>
      </c>
      <c r="E228" t="s">
        <v>49</v>
      </c>
      <c r="F228" t="str">
        <f t="shared" si="11"/>
        <v>New South Wales</v>
      </c>
      <c r="G228" t="s">
        <v>10</v>
      </c>
      <c r="H228">
        <v>2350</v>
      </c>
      <c r="I228" t="s">
        <v>11</v>
      </c>
      <c r="J228" t="s">
        <v>122</v>
      </c>
      <c r="K228" t="s">
        <v>151</v>
      </c>
      <c r="L228" t="s">
        <v>152</v>
      </c>
      <c r="M228" s="6">
        <v>123</v>
      </c>
    </row>
    <row r="229" spans="1:13" x14ac:dyDescent="0.3">
      <c r="A229" s="2">
        <v>45768</v>
      </c>
      <c r="B229" s="3">
        <f t="shared" si="9"/>
        <v>2025</v>
      </c>
      <c r="C229" t="str">
        <f t="shared" si="10"/>
        <v>2024-2025</v>
      </c>
      <c r="D229" t="s">
        <v>120</v>
      </c>
      <c r="E229" t="s">
        <v>14</v>
      </c>
      <c r="F229" t="str">
        <f t="shared" si="11"/>
        <v>Northern Territory</v>
      </c>
      <c r="G229" t="s">
        <v>15</v>
      </c>
      <c r="H229">
        <v>800</v>
      </c>
      <c r="I229" t="s">
        <v>11</v>
      </c>
      <c r="J229" t="s">
        <v>140</v>
      </c>
      <c r="K229" t="s">
        <v>151</v>
      </c>
      <c r="L229" t="s">
        <v>152</v>
      </c>
      <c r="M229" s="6">
        <v>159</v>
      </c>
    </row>
    <row r="230" spans="1:13" x14ac:dyDescent="0.3">
      <c r="A230" s="2">
        <v>45780</v>
      </c>
      <c r="B230" s="3">
        <f t="shared" si="9"/>
        <v>2025</v>
      </c>
      <c r="C230" t="str">
        <f t="shared" si="10"/>
        <v>2024-2025</v>
      </c>
      <c r="D230" t="s">
        <v>119</v>
      </c>
      <c r="E230" t="s">
        <v>50</v>
      </c>
      <c r="F230" t="str">
        <f t="shared" si="11"/>
        <v>Australian Capital Territory</v>
      </c>
      <c r="G230" t="s">
        <v>51</v>
      </c>
      <c r="H230">
        <v>2617</v>
      </c>
      <c r="I230" t="s">
        <v>11</v>
      </c>
      <c r="J230" t="s">
        <v>123</v>
      </c>
      <c r="K230" t="s">
        <v>145</v>
      </c>
      <c r="L230" t="s">
        <v>156</v>
      </c>
      <c r="M230" s="6">
        <v>209</v>
      </c>
    </row>
    <row r="231" spans="1:13" x14ac:dyDescent="0.3">
      <c r="A231" s="2">
        <v>45677</v>
      </c>
      <c r="B231" s="3">
        <f t="shared" si="9"/>
        <v>2025</v>
      </c>
      <c r="C231" t="str">
        <f t="shared" si="10"/>
        <v>2024-2025</v>
      </c>
      <c r="D231" t="s">
        <v>120</v>
      </c>
      <c r="E231" t="s">
        <v>39</v>
      </c>
      <c r="F231" t="str">
        <f t="shared" si="11"/>
        <v>New South Wales</v>
      </c>
      <c r="G231" t="s">
        <v>10</v>
      </c>
      <c r="H231">
        <v>2541</v>
      </c>
      <c r="I231" t="s">
        <v>11</v>
      </c>
      <c r="J231" t="s">
        <v>123</v>
      </c>
      <c r="K231" t="s">
        <v>142</v>
      </c>
      <c r="L231" t="s">
        <v>153</v>
      </c>
      <c r="M231" s="6">
        <v>541</v>
      </c>
    </row>
    <row r="232" spans="1:13" x14ac:dyDescent="0.3">
      <c r="A232" s="2">
        <v>45533</v>
      </c>
      <c r="B232" s="3">
        <f t="shared" si="9"/>
        <v>2025</v>
      </c>
      <c r="C232" t="str">
        <f t="shared" si="10"/>
        <v>2024-2025</v>
      </c>
      <c r="D232" t="s">
        <v>120</v>
      </c>
      <c r="E232" t="s">
        <v>99</v>
      </c>
      <c r="F232" t="str">
        <f t="shared" si="11"/>
        <v>Western Australia</v>
      </c>
      <c r="G232" t="s">
        <v>28</v>
      </c>
      <c r="H232">
        <v>6530</v>
      </c>
      <c r="I232" t="s">
        <v>11</v>
      </c>
      <c r="J232" t="s">
        <v>141</v>
      </c>
      <c r="K232" t="s">
        <v>146</v>
      </c>
      <c r="L232" t="s">
        <v>157</v>
      </c>
      <c r="M232" s="6">
        <v>512</v>
      </c>
    </row>
    <row r="233" spans="1:13" x14ac:dyDescent="0.3">
      <c r="A233" s="2">
        <v>45595</v>
      </c>
      <c r="B233" s="3">
        <f t="shared" si="9"/>
        <v>2025</v>
      </c>
      <c r="C233" t="str">
        <f t="shared" si="10"/>
        <v>2024-2025</v>
      </c>
      <c r="D233" t="s">
        <v>120</v>
      </c>
      <c r="E233" t="s">
        <v>23</v>
      </c>
      <c r="F233" t="str">
        <f t="shared" si="11"/>
        <v>New South Wales</v>
      </c>
      <c r="G233" t="s">
        <v>10</v>
      </c>
      <c r="H233">
        <v>2830</v>
      </c>
      <c r="I233" t="s">
        <v>11</v>
      </c>
      <c r="J233" t="s">
        <v>132</v>
      </c>
      <c r="K233" t="s">
        <v>151</v>
      </c>
      <c r="L233" t="s">
        <v>152</v>
      </c>
      <c r="M233" s="6">
        <v>106</v>
      </c>
    </row>
    <row r="234" spans="1:13" x14ac:dyDescent="0.3">
      <c r="A234" s="2">
        <v>45891</v>
      </c>
      <c r="B234" s="3">
        <f t="shared" si="9"/>
        <v>2026</v>
      </c>
      <c r="C234" t="str">
        <f t="shared" si="10"/>
        <v>2025-2026</v>
      </c>
      <c r="D234" t="s">
        <v>120</v>
      </c>
      <c r="E234" t="s">
        <v>85</v>
      </c>
      <c r="F234" t="str">
        <f t="shared" si="11"/>
        <v>Western Australia</v>
      </c>
      <c r="G234" t="s">
        <v>28</v>
      </c>
      <c r="H234">
        <v>6725</v>
      </c>
      <c r="I234" t="s">
        <v>11</v>
      </c>
      <c r="J234" t="s">
        <v>141</v>
      </c>
      <c r="K234" t="s">
        <v>147</v>
      </c>
      <c r="L234" t="s">
        <v>158</v>
      </c>
      <c r="M234" s="6">
        <v>425</v>
      </c>
    </row>
    <row r="235" spans="1:13" x14ac:dyDescent="0.3">
      <c r="A235" s="2">
        <v>45685</v>
      </c>
      <c r="B235" s="3">
        <f t="shared" si="9"/>
        <v>2025</v>
      </c>
      <c r="C235" t="str">
        <f t="shared" si="10"/>
        <v>2024-2025</v>
      </c>
      <c r="D235" t="s">
        <v>119</v>
      </c>
      <c r="E235" t="s">
        <v>78</v>
      </c>
      <c r="F235" t="str">
        <f t="shared" si="11"/>
        <v>New South Wales</v>
      </c>
      <c r="G235" t="s">
        <v>10</v>
      </c>
      <c r="H235">
        <v>2480</v>
      </c>
      <c r="I235" t="s">
        <v>11</v>
      </c>
      <c r="J235" t="s">
        <v>122</v>
      </c>
      <c r="K235" t="s">
        <v>145</v>
      </c>
      <c r="L235" t="s">
        <v>156</v>
      </c>
      <c r="M235" s="6">
        <v>82</v>
      </c>
    </row>
    <row r="236" spans="1:13" x14ac:dyDescent="0.3">
      <c r="A236" s="2">
        <v>45994</v>
      </c>
      <c r="B236" s="3">
        <f t="shared" si="9"/>
        <v>2026</v>
      </c>
      <c r="C236" t="str">
        <f t="shared" si="10"/>
        <v>2025-2026</v>
      </c>
      <c r="D236" t="s">
        <v>120</v>
      </c>
      <c r="E236" t="s">
        <v>100</v>
      </c>
      <c r="F236" t="str">
        <f t="shared" si="11"/>
        <v>New South Wales</v>
      </c>
      <c r="G236" t="s">
        <v>10</v>
      </c>
      <c r="H236">
        <v>2800</v>
      </c>
      <c r="I236" t="s">
        <v>11</v>
      </c>
      <c r="J236" t="s">
        <v>132</v>
      </c>
      <c r="K236" t="s">
        <v>143</v>
      </c>
      <c r="L236" t="s">
        <v>154</v>
      </c>
      <c r="M236" s="6">
        <v>204</v>
      </c>
    </row>
    <row r="237" spans="1:13" x14ac:dyDescent="0.3">
      <c r="A237" s="2">
        <v>45888</v>
      </c>
      <c r="B237" s="3">
        <f t="shared" si="9"/>
        <v>2026</v>
      </c>
      <c r="C237" t="str">
        <f t="shared" si="10"/>
        <v>2025-2026</v>
      </c>
      <c r="D237" t="s">
        <v>120</v>
      </c>
      <c r="E237" t="s">
        <v>90</v>
      </c>
      <c r="F237" t="str">
        <f t="shared" si="11"/>
        <v>New South Wales</v>
      </c>
      <c r="G237" t="s">
        <v>10</v>
      </c>
      <c r="H237">
        <v>2650</v>
      </c>
      <c r="I237" t="s">
        <v>11</v>
      </c>
      <c r="J237" t="s">
        <v>132</v>
      </c>
      <c r="K237" t="s">
        <v>151</v>
      </c>
      <c r="L237" t="s">
        <v>152</v>
      </c>
      <c r="M237" s="6">
        <v>306</v>
      </c>
    </row>
    <row r="238" spans="1:13" x14ac:dyDescent="0.3">
      <c r="A238" s="2">
        <v>45345</v>
      </c>
      <c r="B238" s="3">
        <f t="shared" si="9"/>
        <v>2024</v>
      </c>
      <c r="C238" t="str">
        <f t="shared" si="10"/>
        <v>2023-2024</v>
      </c>
      <c r="D238" t="s">
        <v>120</v>
      </c>
      <c r="E238" t="s">
        <v>21</v>
      </c>
      <c r="F238" t="str">
        <f t="shared" si="11"/>
        <v>South Australia</v>
      </c>
      <c r="G238" t="s">
        <v>17</v>
      </c>
      <c r="H238">
        <v>5343</v>
      </c>
      <c r="I238" t="s">
        <v>11</v>
      </c>
      <c r="J238" t="s">
        <v>139</v>
      </c>
      <c r="K238" t="s">
        <v>146</v>
      </c>
      <c r="L238" t="s">
        <v>157</v>
      </c>
      <c r="M238" s="6">
        <v>588</v>
      </c>
    </row>
    <row r="239" spans="1:13" x14ac:dyDescent="0.3">
      <c r="A239" s="2">
        <v>45859</v>
      </c>
      <c r="B239" s="3">
        <f t="shared" si="9"/>
        <v>2026</v>
      </c>
      <c r="C239" t="str">
        <f t="shared" si="10"/>
        <v>2025-2026</v>
      </c>
      <c r="D239" t="s">
        <v>120</v>
      </c>
      <c r="E239" t="s">
        <v>84</v>
      </c>
      <c r="F239" t="str">
        <f t="shared" si="11"/>
        <v>Western Australia</v>
      </c>
      <c r="G239" t="s">
        <v>28</v>
      </c>
      <c r="H239">
        <v>6280</v>
      </c>
      <c r="I239" t="s">
        <v>11</v>
      </c>
      <c r="J239" t="s">
        <v>135</v>
      </c>
      <c r="K239" t="s">
        <v>146</v>
      </c>
      <c r="L239" t="s">
        <v>157</v>
      </c>
      <c r="M239" s="6">
        <v>249</v>
      </c>
    </row>
    <row r="240" spans="1:13" x14ac:dyDescent="0.3">
      <c r="A240" s="2">
        <v>45619</v>
      </c>
      <c r="B240" s="3">
        <f t="shared" si="9"/>
        <v>2025</v>
      </c>
      <c r="C240" t="str">
        <f t="shared" si="10"/>
        <v>2024-2025</v>
      </c>
      <c r="D240" t="s">
        <v>119</v>
      </c>
      <c r="E240" t="s">
        <v>9</v>
      </c>
      <c r="F240" t="str">
        <f t="shared" si="11"/>
        <v>New South Wales</v>
      </c>
      <c r="G240" t="s">
        <v>10</v>
      </c>
      <c r="H240">
        <v>2067</v>
      </c>
      <c r="I240" t="s">
        <v>11</v>
      </c>
      <c r="J240" t="s">
        <v>126</v>
      </c>
      <c r="K240" t="s">
        <v>144</v>
      </c>
      <c r="L240" t="s">
        <v>155</v>
      </c>
      <c r="M240" s="6">
        <v>280</v>
      </c>
    </row>
    <row r="241" spans="1:13" x14ac:dyDescent="0.3">
      <c r="A241" s="2">
        <v>46018</v>
      </c>
      <c r="B241" s="3">
        <f t="shared" si="9"/>
        <v>2026</v>
      </c>
      <c r="C241" t="str">
        <f t="shared" si="10"/>
        <v>2025-2026</v>
      </c>
      <c r="D241" t="s">
        <v>120</v>
      </c>
      <c r="E241" t="s">
        <v>38</v>
      </c>
      <c r="F241" t="str">
        <f t="shared" si="11"/>
        <v>Victoria</v>
      </c>
      <c r="G241" t="s">
        <v>26</v>
      </c>
      <c r="H241">
        <v>3199</v>
      </c>
      <c r="I241" t="s">
        <v>11</v>
      </c>
      <c r="J241" t="s">
        <v>127</v>
      </c>
      <c r="K241" t="s">
        <v>146</v>
      </c>
      <c r="L241" t="s">
        <v>157</v>
      </c>
      <c r="M241" s="6">
        <v>66</v>
      </c>
    </row>
    <row r="242" spans="1:13" x14ac:dyDescent="0.3">
      <c r="A242" s="2">
        <v>45591</v>
      </c>
      <c r="B242" s="3">
        <f t="shared" si="9"/>
        <v>2025</v>
      </c>
      <c r="C242" t="str">
        <f t="shared" si="10"/>
        <v>2024-2025</v>
      </c>
      <c r="D242" t="s">
        <v>120</v>
      </c>
      <c r="E242" t="s">
        <v>110</v>
      </c>
      <c r="F242" t="str">
        <f t="shared" si="11"/>
        <v>Australian Capital Territory</v>
      </c>
      <c r="G242" t="s">
        <v>51</v>
      </c>
      <c r="H242">
        <v>2609</v>
      </c>
      <c r="I242" t="s">
        <v>11</v>
      </c>
      <c r="J242" t="s">
        <v>123</v>
      </c>
      <c r="K242" t="s">
        <v>147</v>
      </c>
      <c r="L242" t="s">
        <v>158</v>
      </c>
      <c r="M242" s="6">
        <v>475</v>
      </c>
    </row>
    <row r="243" spans="1:13" x14ac:dyDescent="0.3">
      <c r="A243" s="2">
        <v>45517</v>
      </c>
      <c r="B243" s="3">
        <f t="shared" si="9"/>
        <v>2025</v>
      </c>
      <c r="C243" t="str">
        <f t="shared" si="10"/>
        <v>2024-2025</v>
      </c>
      <c r="D243" t="s">
        <v>119</v>
      </c>
      <c r="E243" t="s">
        <v>82</v>
      </c>
      <c r="F243" t="str">
        <f t="shared" si="11"/>
        <v>Queensland</v>
      </c>
      <c r="G243" t="s">
        <v>19</v>
      </c>
      <c r="H243">
        <v>4215</v>
      </c>
      <c r="I243" t="s">
        <v>11</v>
      </c>
      <c r="J243" t="s">
        <v>124</v>
      </c>
      <c r="K243" t="s">
        <v>146</v>
      </c>
      <c r="L243" t="s">
        <v>157</v>
      </c>
      <c r="M243" s="6">
        <v>778</v>
      </c>
    </row>
    <row r="244" spans="1:13" x14ac:dyDescent="0.3">
      <c r="A244" s="2">
        <v>45622</v>
      </c>
      <c r="B244" s="3">
        <f t="shared" si="9"/>
        <v>2025</v>
      </c>
      <c r="C244" t="str">
        <f t="shared" si="10"/>
        <v>2024-2025</v>
      </c>
      <c r="D244" t="s">
        <v>120</v>
      </c>
      <c r="E244" t="s">
        <v>59</v>
      </c>
      <c r="F244" t="str">
        <f t="shared" si="11"/>
        <v>South Australia</v>
      </c>
      <c r="G244" t="s">
        <v>17</v>
      </c>
      <c r="H244">
        <v>5011</v>
      </c>
      <c r="I244" t="s">
        <v>11</v>
      </c>
      <c r="J244" t="s">
        <v>134</v>
      </c>
      <c r="K244" t="s">
        <v>148</v>
      </c>
      <c r="L244" t="s">
        <v>159</v>
      </c>
      <c r="M244" s="6">
        <v>393</v>
      </c>
    </row>
    <row r="245" spans="1:13" x14ac:dyDescent="0.3">
      <c r="A245" s="2">
        <v>45931</v>
      </c>
      <c r="B245" s="3">
        <f t="shared" si="9"/>
        <v>2026</v>
      </c>
      <c r="C245" t="str">
        <f t="shared" si="10"/>
        <v>2025-2026</v>
      </c>
      <c r="D245" t="s">
        <v>120</v>
      </c>
      <c r="E245" t="s">
        <v>49</v>
      </c>
      <c r="F245" t="str">
        <f t="shared" si="11"/>
        <v>New South Wales</v>
      </c>
      <c r="G245" t="s">
        <v>10</v>
      </c>
      <c r="H245">
        <v>2350</v>
      </c>
      <c r="I245" t="s">
        <v>11</v>
      </c>
      <c r="J245" t="s">
        <v>122</v>
      </c>
      <c r="K245" t="s">
        <v>144</v>
      </c>
      <c r="L245" t="s">
        <v>155</v>
      </c>
      <c r="M245" s="6">
        <v>278</v>
      </c>
    </row>
    <row r="246" spans="1:13" x14ac:dyDescent="0.3">
      <c r="A246" s="2">
        <v>45692</v>
      </c>
      <c r="B246" s="3">
        <f t="shared" si="9"/>
        <v>2025</v>
      </c>
      <c r="C246" t="str">
        <f t="shared" si="10"/>
        <v>2024-2025</v>
      </c>
      <c r="D246" t="s">
        <v>120</v>
      </c>
      <c r="E246" t="s">
        <v>56</v>
      </c>
      <c r="F246" t="str">
        <f t="shared" si="11"/>
        <v>Queensland</v>
      </c>
      <c r="G246" t="s">
        <v>19</v>
      </c>
      <c r="H246">
        <v>4883</v>
      </c>
      <c r="I246" t="s">
        <v>11</v>
      </c>
      <c r="J246" t="s">
        <v>133</v>
      </c>
      <c r="K246" t="s">
        <v>143</v>
      </c>
      <c r="L246" t="s">
        <v>154</v>
      </c>
      <c r="M246" s="6">
        <v>325</v>
      </c>
    </row>
    <row r="247" spans="1:13" x14ac:dyDescent="0.3">
      <c r="A247" s="2">
        <v>45523</v>
      </c>
      <c r="B247" s="3">
        <f t="shared" si="9"/>
        <v>2025</v>
      </c>
      <c r="C247" t="str">
        <f t="shared" si="10"/>
        <v>2024-2025</v>
      </c>
      <c r="D247" t="s">
        <v>119</v>
      </c>
      <c r="E247" t="s">
        <v>9</v>
      </c>
      <c r="F247" t="str">
        <f t="shared" si="11"/>
        <v>New South Wales</v>
      </c>
      <c r="G247" t="s">
        <v>10</v>
      </c>
      <c r="H247">
        <v>2067</v>
      </c>
      <c r="I247" t="s">
        <v>11</v>
      </c>
      <c r="J247" t="s">
        <v>126</v>
      </c>
      <c r="K247" t="s">
        <v>150</v>
      </c>
      <c r="L247" t="s">
        <v>161</v>
      </c>
      <c r="M247" s="6">
        <v>382</v>
      </c>
    </row>
    <row r="248" spans="1:13" x14ac:dyDescent="0.3">
      <c r="A248" s="2">
        <v>45923</v>
      </c>
      <c r="B248" s="3">
        <f t="shared" si="9"/>
        <v>2026</v>
      </c>
      <c r="C248" t="str">
        <f t="shared" si="10"/>
        <v>2025-2026</v>
      </c>
      <c r="D248" t="s">
        <v>119</v>
      </c>
      <c r="E248" t="s">
        <v>9</v>
      </c>
      <c r="F248" t="str">
        <f t="shared" si="11"/>
        <v>New South Wales</v>
      </c>
      <c r="G248" t="s">
        <v>10</v>
      </c>
      <c r="H248">
        <v>2067</v>
      </c>
      <c r="I248" t="s">
        <v>11</v>
      </c>
      <c r="J248" t="s">
        <v>126</v>
      </c>
      <c r="K248" t="s">
        <v>151</v>
      </c>
      <c r="L248" t="s">
        <v>152</v>
      </c>
      <c r="M248" s="6">
        <v>552</v>
      </c>
    </row>
    <row r="249" spans="1:13" x14ac:dyDescent="0.3">
      <c r="A249" s="2">
        <v>45475</v>
      </c>
      <c r="B249" s="3">
        <f t="shared" si="9"/>
        <v>2025</v>
      </c>
      <c r="C249" t="str">
        <f t="shared" si="10"/>
        <v>2024-2025</v>
      </c>
      <c r="D249" t="s">
        <v>120</v>
      </c>
      <c r="E249" t="s">
        <v>25</v>
      </c>
      <c r="F249" t="str">
        <f t="shared" si="11"/>
        <v>Victoria</v>
      </c>
      <c r="G249" t="s">
        <v>26</v>
      </c>
      <c r="H249">
        <v>3066</v>
      </c>
      <c r="I249" t="s">
        <v>11</v>
      </c>
      <c r="J249" t="s">
        <v>128</v>
      </c>
      <c r="K249" t="s">
        <v>150</v>
      </c>
      <c r="L249" t="s">
        <v>161</v>
      </c>
      <c r="M249" s="6">
        <v>624</v>
      </c>
    </row>
    <row r="250" spans="1:13" x14ac:dyDescent="0.3">
      <c r="A250" s="2">
        <v>46021</v>
      </c>
      <c r="B250" s="3">
        <f t="shared" si="9"/>
        <v>2026</v>
      </c>
      <c r="C250" t="str">
        <f t="shared" si="10"/>
        <v>2025-2026</v>
      </c>
      <c r="D250" t="s">
        <v>120</v>
      </c>
      <c r="E250" t="s">
        <v>45</v>
      </c>
      <c r="F250" t="str">
        <f t="shared" si="11"/>
        <v>Victoria</v>
      </c>
      <c r="G250" t="s">
        <v>26</v>
      </c>
      <c r="H250">
        <v>3136</v>
      </c>
      <c r="I250" t="s">
        <v>11</v>
      </c>
      <c r="J250" t="s">
        <v>127</v>
      </c>
      <c r="K250" t="s">
        <v>148</v>
      </c>
      <c r="L250" t="s">
        <v>159</v>
      </c>
      <c r="M250" s="6">
        <v>288</v>
      </c>
    </row>
    <row r="251" spans="1:13" x14ac:dyDescent="0.3">
      <c r="A251" s="2">
        <v>45598</v>
      </c>
      <c r="B251" s="3">
        <f t="shared" si="9"/>
        <v>2025</v>
      </c>
      <c r="C251" t="str">
        <f t="shared" si="10"/>
        <v>2024-2025</v>
      </c>
      <c r="D251" t="s">
        <v>120</v>
      </c>
      <c r="E251" t="s">
        <v>110</v>
      </c>
      <c r="F251" t="str">
        <f t="shared" si="11"/>
        <v>Australian Capital Territory</v>
      </c>
      <c r="G251" t="s">
        <v>51</v>
      </c>
      <c r="H251">
        <v>2609</v>
      </c>
      <c r="I251" t="s">
        <v>11</v>
      </c>
      <c r="J251" t="s">
        <v>123</v>
      </c>
      <c r="K251" t="s">
        <v>151</v>
      </c>
      <c r="L251" t="s">
        <v>152</v>
      </c>
      <c r="M251" s="6">
        <v>449</v>
      </c>
    </row>
    <row r="252" spans="1:13" x14ac:dyDescent="0.3">
      <c r="A252" s="2">
        <v>45302</v>
      </c>
      <c r="B252" s="3">
        <f t="shared" si="9"/>
        <v>2024</v>
      </c>
      <c r="C252" t="str">
        <f t="shared" si="10"/>
        <v>2023-2024</v>
      </c>
      <c r="D252" t="s">
        <v>120</v>
      </c>
      <c r="E252" t="s">
        <v>58</v>
      </c>
      <c r="F252" t="str">
        <f t="shared" si="11"/>
        <v>New South Wales</v>
      </c>
      <c r="G252" t="s">
        <v>10</v>
      </c>
      <c r="H252">
        <v>2790</v>
      </c>
      <c r="I252" t="s">
        <v>11</v>
      </c>
      <c r="J252" t="s">
        <v>132</v>
      </c>
      <c r="K252" t="s">
        <v>144</v>
      </c>
      <c r="L252" t="s">
        <v>155</v>
      </c>
      <c r="M252" s="6">
        <v>551</v>
      </c>
    </row>
    <row r="253" spans="1:13" x14ac:dyDescent="0.3">
      <c r="A253" s="2">
        <v>45999</v>
      </c>
      <c r="B253" s="3">
        <f t="shared" si="9"/>
        <v>2026</v>
      </c>
      <c r="C253" t="str">
        <f t="shared" si="10"/>
        <v>2025-2026</v>
      </c>
      <c r="D253" t="s">
        <v>119</v>
      </c>
      <c r="E253" t="s">
        <v>65</v>
      </c>
      <c r="F253" t="str">
        <f t="shared" si="11"/>
        <v>Victoria</v>
      </c>
      <c r="G253" t="s">
        <v>26</v>
      </c>
      <c r="H253">
        <v>3931</v>
      </c>
      <c r="I253" t="s">
        <v>11</v>
      </c>
      <c r="J253" t="s">
        <v>137</v>
      </c>
      <c r="K253" t="s">
        <v>143</v>
      </c>
      <c r="L253" t="s">
        <v>154</v>
      </c>
      <c r="M253" s="6">
        <v>425</v>
      </c>
    </row>
    <row r="254" spans="1:13" x14ac:dyDescent="0.3">
      <c r="A254" s="2">
        <v>45962</v>
      </c>
      <c r="B254" s="3">
        <f t="shared" si="9"/>
        <v>2026</v>
      </c>
      <c r="C254" t="str">
        <f t="shared" si="10"/>
        <v>2025-2026</v>
      </c>
      <c r="D254" t="s">
        <v>120</v>
      </c>
      <c r="E254" t="s">
        <v>16</v>
      </c>
      <c r="F254" t="str">
        <f t="shared" si="11"/>
        <v>South Australia</v>
      </c>
      <c r="G254" t="s">
        <v>17</v>
      </c>
      <c r="H254">
        <v>5168</v>
      </c>
      <c r="I254" t="s">
        <v>11</v>
      </c>
      <c r="J254" t="s">
        <v>134</v>
      </c>
      <c r="K254" t="s">
        <v>145</v>
      </c>
      <c r="L254" t="s">
        <v>156</v>
      </c>
      <c r="M254" s="6">
        <v>148</v>
      </c>
    </row>
    <row r="255" spans="1:13" x14ac:dyDescent="0.3">
      <c r="A255" s="2">
        <v>45522</v>
      </c>
      <c r="B255" s="3">
        <f t="shared" si="9"/>
        <v>2025</v>
      </c>
      <c r="C255" t="str">
        <f t="shared" si="10"/>
        <v>2024-2025</v>
      </c>
      <c r="D255" t="s">
        <v>119</v>
      </c>
      <c r="E255" t="s">
        <v>73</v>
      </c>
      <c r="F255" t="str">
        <f t="shared" si="11"/>
        <v>Queensland</v>
      </c>
      <c r="G255" t="s">
        <v>19</v>
      </c>
      <c r="H255">
        <v>4509</v>
      </c>
      <c r="I255" t="s">
        <v>11</v>
      </c>
      <c r="J255" t="s">
        <v>124</v>
      </c>
      <c r="K255" t="s">
        <v>143</v>
      </c>
      <c r="L255" t="s">
        <v>154</v>
      </c>
      <c r="M255" s="6">
        <v>635</v>
      </c>
    </row>
    <row r="256" spans="1:13" x14ac:dyDescent="0.3">
      <c r="A256" s="2">
        <v>45405</v>
      </c>
      <c r="B256" s="3">
        <f t="shared" si="9"/>
        <v>2024</v>
      </c>
      <c r="C256" t="str">
        <f t="shared" si="10"/>
        <v>2023-2024</v>
      </c>
      <c r="D256" t="s">
        <v>119</v>
      </c>
      <c r="E256" t="s">
        <v>39</v>
      </c>
      <c r="F256" t="str">
        <f t="shared" si="11"/>
        <v>New South Wales</v>
      </c>
      <c r="G256" t="s">
        <v>10</v>
      </c>
      <c r="H256">
        <v>2541</v>
      </c>
      <c r="I256" t="s">
        <v>11</v>
      </c>
      <c r="J256" t="s">
        <v>123</v>
      </c>
      <c r="K256" t="s">
        <v>143</v>
      </c>
      <c r="L256" t="s">
        <v>154</v>
      </c>
      <c r="M256" s="6">
        <v>583</v>
      </c>
    </row>
    <row r="257" spans="1:13" x14ac:dyDescent="0.3">
      <c r="A257" s="2">
        <v>45460</v>
      </c>
      <c r="B257" s="3">
        <f t="shared" si="9"/>
        <v>2024</v>
      </c>
      <c r="C257" t="str">
        <f t="shared" si="10"/>
        <v>2023-2024</v>
      </c>
      <c r="D257" t="s">
        <v>120</v>
      </c>
      <c r="E257" t="s">
        <v>89</v>
      </c>
      <c r="F257" t="str">
        <f t="shared" si="11"/>
        <v>Queensland</v>
      </c>
      <c r="G257" t="s">
        <v>19</v>
      </c>
      <c r="H257">
        <v>4700</v>
      </c>
      <c r="I257" t="s">
        <v>11</v>
      </c>
      <c r="J257" t="s">
        <v>138</v>
      </c>
      <c r="K257" t="s">
        <v>147</v>
      </c>
      <c r="L257" t="s">
        <v>158</v>
      </c>
      <c r="M257" s="6">
        <v>61</v>
      </c>
    </row>
    <row r="258" spans="1:13" x14ac:dyDescent="0.3">
      <c r="A258" s="2">
        <v>45749</v>
      </c>
      <c r="B258" s="3">
        <f t="shared" ref="B258:B321" si="12">IF(MONTH(A258)&gt;=7,YEAR(A258)+1,YEAR(A258))</f>
        <v>2025</v>
      </c>
      <c r="C258" t="str">
        <f t="shared" ref="C258:C321" si="13">IF(MONTH(A258) &gt;= 7, YEAR(A258) &amp; "-" &amp; YEAR(A258) + 1, YEAR(A258) - 1 &amp; "-" &amp; YEAR(A258))</f>
        <v>2024-2025</v>
      </c>
      <c r="D258" t="s">
        <v>120</v>
      </c>
      <c r="E258" t="s">
        <v>61</v>
      </c>
      <c r="F258" t="str">
        <f t="shared" ref="F258:F321" si="14">IF(G258="WA","Western Australia",
IF(G258="NSW","New South Wales",
IF(G258="QLD","Queensland",
IF(G258="VIC","Victoria",
IF(G258="TAS","Tasmania",
IF(G258="SA","South Australia",
IF(G258="NT","Northern Territory",
IF(G258="ACT","Australian Capital Territory",G258))))))))</f>
        <v>Victoria</v>
      </c>
      <c r="G258" t="s">
        <v>26</v>
      </c>
      <c r="H258">
        <v>3179</v>
      </c>
      <c r="I258" t="s">
        <v>11</v>
      </c>
      <c r="J258" t="s">
        <v>127</v>
      </c>
      <c r="K258" t="s">
        <v>150</v>
      </c>
      <c r="L258" t="s">
        <v>161</v>
      </c>
      <c r="M258" s="6">
        <v>698</v>
      </c>
    </row>
    <row r="259" spans="1:13" x14ac:dyDescent="0.3">
      <c r="A259" s="2">
        <v>45363</v>
      </c>
      <c r="B259" s="3">
        <f t="shared" si="12"/>
        <v>2024</v>
      </c>
      <c r="C259" t="str">
        <f t="shared" si="13"/>
        <v>2023-2024</v>
      </c>
      <c r="D259" t="s">
        <v>119</v>
      </c>
      <c r="E259" t="s">
        <v>82</v>
      </c>
      <c r="F259" t="str">
        <f t="shared" si="14"/>
        <v>Queensland</v>
      </c>
      <c r="G259" t="s">
        <v>19</v>
      </c>
      <c r="H259">
        <v>4215</v>
      </c>
      <c r="I259" t="s">
        <v>11</v>
      </c>
      <c r="J259" t="s">
        <v>124</v>
      </c>
      <c r="K259" t="s">
        <v>143</v>
      </c>
      <c r="L259" t="s">
        <v>154</v>
      </c>
      <c r="M259" s="6">
        <v>334</v>
      </c>
    </row>
    <row r="260" spans="1:13" x14ac:dyDescent="0.3">
      <c r="A260" s="2">
        <v>45377</v>
      </c>
      <c r="B260" s="3">
        <f t="shared" si="12"/>
        <v>2024</v>
      </c>
      <c r="C260" t="str">
        <f t="shared" si="13"/>
        <v>2023-2024</v>
      </c>
      <c r="D260" t="s">
        <v>120</v>
      </c>
      <c r="E260" t="s">
        <v>24</v>
      </c>
      <c r="F260" t="str">
        <f t="shared" si="14"/>
        <v>Queensland</v>
      </c>
      <c r="G260" t="s">
        <v>19</v>
      </c>
      <c r="H260">
        <v>4053</v>
      </c>
      <c r="I260" t="s">
        <v>11</v>
      </c>
      <c r="J260" t="s">
        <v>131</v>
      </c>
      <c r="K260" t="s">
        <v>144</v>
      </c>
      <c r="L260" t="s">
        <v>155</v>
      </c>
      <c r="M260" s="6">
        <v>342</v>
      </c>
    </row>
    <row r="261" spans="1:13" x14ac:dyDescent="0.3">
      <c r="A261" s="2">
        <v>45561</v>
      </c>
      <c r="B261" s="3">
        <f t="shared" si="12"/>
        <v>2025</v>
      </c>
      <c r="C261" t="str">
        <f t="shared" si="13"/>
        <v>2024-2025</v>
      </c>
      <c r="D261" t="s">
        <v>120</v>
      </c>
      <c r="E261" t="s">
        <v>36</v>
      </c>
      <c r="F261" t="str">
        <f t="shared" si="14"/>
        <v>New South Wales</v>
      </c>
      <c r="G261" t="s">
        <v>10</v>
      </c>
      <c r="H261">
        <v>2539</v>
      </c>
      <c r="I261" t="s">
        <v>11</v>
      </c>
      <c r="J261" t="s">
        <v>123</v>
      </c>
      <c r="K261" t="s">
        <v>150</v>
      </c>
      <c r="L261" t="s">
        <v>161</v>
      </c>
      <c r="M261" s="6">
        <v>133</v>
      </c>
    </row>
    <row r="262" spans="1:13" x14ac:dyDescent="0.3">
      <c r="A262" s="2">
        <v>45557</v>
      </c>
      <c r="B262" s="3">
        <f t="shared" si="12"/>
        <v>2025</v>
      </c>
      <c r="C262" t="str">
        <f t="shared" si="13"/>
        <v>2024-2025</v>
      </c>
      <c r="D262" t="s">
        <v>119</v>
      </c>
      <c r="E262" t="s">
        <v>90</v>
      </c>
      <c r="F262" t="str">
        <f t="shared" si="14"/>
        <v>New South Wales</v>
      </c>
      <c r="G262" t="s">
        <v>10</v>
      </c>
      <c r="H262">
        <v>2650</v>
      </c>
      <c r="I262" t="s">
        <v>11</v>
      </c>
      <c r="J262" t="s">
        <v>132</v>
      </c>
      <c r="K262" t="s">
        <v>143</v>
      </c>
      <c r="L262" t="s">
        <v>154</v>
      </c>
      <c r="M262" s="6">
        <v>531</v>
      </c>
    </row>
    <row r="263" spans="1:13" x14ac:dyDescent="0.3">
      <c r="A263" s="2">
        <v>45519</v>
      </c>
      <c r="B263" s="3">
        <f t="shared" si="12"/>
        <v>2025</v>
      </c>
      <c r="C263" t="str">
        <f t="shared" si="13"/>
        <v>2024-2025</v>
      </c>
      <c r="D263" t="s">
        <v>120</v>
      </c>
      <c r="E263" t="s">
        <v>35</v>
      </c>
      <c r="F263" t="str">
        <f t="shared" si="14"/>
        <v>Victoria</v>
      </c>
      <c r="G263" t="s">
        <v>26</v>
      </c>
      <c r="H263">
        <v>3280</v>
      </c>
      <c r="I263" t="s">
        <v>11</v>
      </c>
      <c r="J263" t="s">
        <v>129</v>
      </c>
      <c r="K263" t="s">
        <v>142</v>
      </c>
      <c r="L263" t="s">
        <v>153</v>
      </c>
      <c r="M263" s="6">
        <v>570</v>
      </c>
    </row>
    <row r="264" spans="1:13" x14ac:dyDescent="0.3">
      <c r="A264" s="2">
        <v>45960</v>
      </c>
      <c r="B264" s="3">
        <f t="shared" si="12"/>
        <v>2026</v>
      </c>
      <c r="C264" t="str">
        <f t="shared" si="13"/>
        <v>2025-2026</v>
      </c>
      <c r="D264" t="s">
        <v>120</v>
      </c>
      <c r="E264" t="s">
        <v>30</v>
      </c>
      <c r="F264" t="str">
        <f t="shared" si="14"/>
        <v>Victoria</v>
      </c>
      <c r="G264" t="s">
        <v>26</v>
      </c>
      <c r="H264">
        <v>3030</v>
      </c>
      <c r="I264" t="s">
        <v>11</v>
      </c>
      <c r="J264" t="s">
        <v>128</v>
      </c>
      <c r="K264" t="s">
        <v>147</v>
      </c>
      <c r="L264" t="s">
        <v>158</v>
      </c>
      <c r="M264" s="6">
        <v>46</v>
      </c>
    </row>
    <row r="265" spans="1:13" x14ac:dyDescent="0.3">
      <c r="A265" s="2">
        <v>45300</v>
      </c>
      <c r="B265" s="3">
        <f t="shared" si="12"/>
        <v>2024</v>
      </c>
      <c r="C265" t="str">
        <f t="shared" si="13"/>
        <v>2023-2024</v>
      </c>
      <c r="D265" t="s">
        <v>120</v>
      </c>
      <c r="E265" t="s">
        <v>18</v>
      </c>
      <c r="F265" t="str">
        <f t="shared" si="14"/>
        <v>Queensland</v>
      </c>
      <c r="G265" t="s">
        <v>19</v>
      </c>
      <c r="H265">
        <v>4802</v>
      </c>
      <c r="I265" t="s">
        <v>11</v>
      </c>
      <c r="J265" t="s">
        <v>133</v>
      </c>
      <c r="K265" t="s">
        <v>144</v>
      </c>
      <c r="L265" t="s">
        <v>155</v>
      </c>
      <c r="M265" s="6">
        <v>404</v>
      </c>
    </row>
    <row r="266" spans="1:13" x14ac:dyDescent="0.3">
      <c r="A266" s="2">
        <v>45445</v>
      </c>
      <c r="B266" s="3">
        <f t="shared" si="12"/>
        <v>2024</v>
      </c>
      <c r="C266" t="str">
        <f t="shared" si="13"/>
        <v>2023-2024</v>
      </c>
      <c r="D266" t="s">
        <v>120</v>
      </c>
      <c r="E266" t="s">
        <v>66</v>
      </c>
      <c r="F266" t="str">
        <f t="shared" si="14"/>
        <v>Western Australia</v>
      </c>
      <c r="G266" t="s">
        <v>28</v>
      </c>
      <c r="H266">
        <v>6330</v>
      </c>
      <c r="I266" t="s">
        <v>11</v>
      </c>
      <c r="J266" t="s">
        <v>135</v>
      </c>
      <c r="K266" t="s">
        <v>146</v>
      </c>
      <c r="L266" t="s">
        <v>157</v>
      </c>
      <c r="M266" s="6">
        <v>538</v>
      </c>
    </row>
    <row r="267" spans="1:13" x14ac:dyDescent="0.3">
      <c r="A267" s="2">
        <v>45526</v>
      </c>
      <c r="B267" s="3">
        <f t="shared" si="12"/>
        <v>2025</v>
      </c>
      <c r="C267" t="str">
        <f t="shared" si="13"/>
        <v>2024-2025</v>
      </c>
      <c r="D267" t="s">
        <v>120</v>
      </c>
      <c r="E267" t="s">
        <v>57</v>
      </c>
      <c r="F267" t="str">
        <f t="shared" si="14"/>
        <v>New South Wales</v>
      </c>
      <c r="G267" t="s">
        <v>10</v>
      </c>
      <c r="H267">
        <v>2064</v>
      </c>
      <c r="I267" t="s">
        <v>11</v>
      </c>
      <c r="J267" t="s">
        <v>126</v>
      </c>
      <c r="K267" t="s">
        <v>145</v>
      </c>
      <c r="L267" t="s">
        <v>156</v>
      </c>
      <c r="M267" s="6">
        <v>388</v>
      </c>
    </row>
    <row r="268" spans="1:13" x14ac:dyDescent="0.3">
      <c r="A268" s="2">
        <v>45752</v>
      </c>
      <c r="B268" s="3">
        <f t="shared" si="12"/>
        <v>2025</v>
      </c>
      <c r="C268" t="str">
        <f t="shared" si="13"/>
        <v>2024-2025</v>
      </c>
      <c r="D268" t="s">
        <v>120</v>
      </c>
      <c r="E268" t="s">
        <v>94</v>
      </c>
      <c r="F268" t="str">
        <f t="shared" si="14"/>
        <v>Queensland</v>
      </c>
      <c r="G268" t="s">
        <v>19</v>
      </c>
      <c r="H268">
        <v>4551</v>
      </c>
      <c r="I268" t="s">
        <v>11</v>
      </c>
      <c r="J268" t="s">
        <v>136</v>
      </c>
      <c r="K268" t="s">
        <v>144</v>
      </c>
      <c r="L268" t="s">
        <v>155</v>
      </c>
      <c r="M268" s="6">
        <v>57</v>
      </c>
    </row>
    <row r="269" spans="1:13" x14ac:dyDescent="0.3">
      <c r="A269" s="2">
        <v>45657</v>
      </c>
      <c r="B269" s="3">
        <f t="shared" si="12"/>
        <v>2025</v>
      </c>
      <c r="C269" t="str">
        <f t="shared" si="13"/>
        <v>2024-2025</v>
      </c>
      <c r="D269" t="s">
        <v>120</v>
      </c>
      <c r="E269" t="s">
        <v>69</v>
      </c>
      <c r="F269" t="str">
        <f t="shared" si="14"/>
        <v>Victoria</v>
      </c>
      <c r="G269" t="s">
        <v>26</v>
      </c>
      <c r="H269">
        <v>3148</v>
      </c>
      <c r="I269" t="s">
        <v>11</v>
      </c>
      <c r="J269" t="s">
        <v>127</v>
      </c>
      <c r="K269" t="s">
        <v>144</v>
      </c>
      <c r="L269" t="s">
        <v>155</v>
      </c>
      <c r="M269" s="6">
        <v>243</v>
      </c>
    </row>
    <row r="270" spans="1:13" x14ac:dyDescent="0.3">
      <c r="A270" s="2">
        <v>45852</v>
      </c>
      <c r="B270" s="3">
        <f t="shared" si="12"/>
        <v>2026</v>
      </c>
      <c r="C270" t="str">
        <f t="shared" si="13"/>
        <v>2025-2026</v>
      </c>
      <c r="D270" t="s">
        <v>119</v>
      </c>
      <c r="E270" t="s">
        <v>69</v>
      </c>
      <c r="F270" t="str">
        <f t="shared" si="14"/>
        <v>Victoria</v>
      </c>
      <c r="G270" t="s">
        <v>26</v>
      </c>
      <c r="H270">
        <v>3148</v>
      </c>
      <c r="I270" t="s">
        <v>11</v>
      </c>
      <c r="J270" t="s">
        <v>127</v>
      </c>
      <c r="K270" t="s">
        <v>143</v>
      </c>
      <c r="L270" t="s">
        <v>154</v>
      </c>
      <c r="M270" s="6">
        <v>330</v>
      </c>
    </row>
    <row r="271" spans="1:13" x14ac:dyDescent="0.3">
      <c r="A271" s="2">
        <v>45590</v>
      </c>
      <c r="B271" s="3">
        <f t="shared" si="12"/>
        <v>2025</v>
      </c>
      <c r="C271" t="str">
        <f t="shared" si="13"/>
        <v>2024-2025</v>
      </c>
      <c r="D271" t="s">
        <v>119</v>
      </c>
      <c r="E271" t="s">
        <v>9</v>
      </c>
      <c r="F271" t="str">
        <f t="shared" si="14"/>
        <v>New South Wales</v>
      </c>
      <c r="G271" t="s">
        <v>10</v>
      </c>
      <c r="H271">
        <v>2067</v>
      </c>
      <c r="I271" t="s">
        <v>11</v>
      </c>
      <c r="J271" t="s">
        <v>126</v>
      </c>
      <c r="K271" t="s">
        <v>142</v>
      </c>
      <c r="L271" t="s">
        <v>153</v>
      </c>
      <c r="M271" s="6">
        <v>320</v>
      </c>
    </row>
    <row r="272" spans="1:13" x14ac:dyDescent="0.3">
      <c r="A272" s="2">
        <v>45799</v>
      </c>
      <c r="B272" s="3">
        <f t="shared" si="12"/>
        <v>2025</v>
      </c>
      <c r="C272" t="str">
        <f t="shared" si="13"/>
        <v>2024-2025</v>
      </c>
      <c r="D272" t="s">
        <v>119</v>
      </c>
      <c r="E272" t="s">
        <v>9</v>
      </c>
      <c r="F272" t="str">
        <f t="shared" si="14"/>
        <v>New South Wales</v>
      </c>
      <c r="G272" t="s">
        <v>10</v>
      </c>
      <c r="H272">
        <v>2067</v>
      </c>
      <c r="I272" t="s">
        <v>11</v>
      </c>
      <c r="J272" t="s">
        <v>126</v>
      </c>
      <c r="K272" t="s">
        <v>145</v>
      </c>
      <c r="L272" t="s">
        <v>156</v>
      </c>
      <c r="M272" s="6">
        <v>505</v>
      </c>
    </row>
    <row r="273" spans="1:13" x14ac:dyDescent="0.3">
      <c r="A273" s="2">
        <v>45354</v>
      </c>
      <c r="B273" s="3">
        <f t="shared" si="12"/>
        <v>2024</v>
      </c>
      <c r="C273" t="str">
        <f t="shared" si="13"/>
        <v>2023-2024</v>
      </c>
      <c r="D273" t="s">
        <v>119</v>
      </c>
      <c r="E273" t="s">
        <v>32</v>
      </c>
      <c r="F273" t="str">
        <f t="shared" si="14"/>
        <v>Victoria</v>
      </c>
      <c r="G273" t="s">
        <v>26</v>
      </c>
      <c r="H273">
        <v>3977</v>
      </c>
      <c r="I273" t="s">
        <v>11</v>
      </c>
      <c r="J273" t="s">
        <v>137</v>
      </c>
      <c r="K273" t="s">
        <v>148</v>
      </c>
      <c r="L273" t="s">
        <v>159</v>
      </c>
      <c r="M273" s="6">
        <v>475</v>
      </c>
    </row>
    <row r="274" spans="1:13" x14ac:dyDescent="0.3">
      <c r="A274" s="2">
        <v>45399</v>
      </c>
      <c r="B274" s="3">
        <f t="shared" si="12"/>
        <v>2024</v>
      </c>
      <c r="C274" t="str">
        <f t="shared" si="13"/>
        <v>2023-2024</v>
      </c>
      <c r="D274" t="s">
        <v>120</v>
      </c>
      <c r="E274" t="s">
        <v>110</v>
      </c>
      <c r="F274" t="str">
        <f t="shared" si="14"/>
        <v>Australian Capital Territory</v>
      </c>
      <c r="G274" t="s">
        <v>51</v>
      </c>
      <c r="H274">
        <v>2609</v>
      </c>
      <c r="I274" t="s">
        <v>11</v>
      </c>
      <c r="J274" t="s">
        <v>123</v>
      </c>
      <c r="K274" t="s">
        <v>148</v>
      </c>
      <c r="L274" t="s">
        <v>159</v>
      </c>
      <c r="M274" s="6">
        <v>247</v>
      </c>
    </row>
    <row r="275" spans="1:13" x14ac:dyDescent="0.3">
      <c r="A275" s="2">
        <v>45485</v>
      </c>
      <c r="B275" s="3">
        <f t="shared" si="12"/>
        <v>2025</v>
      </c>
      <c r="C275" t="str">
        <f t="shared" si="13"/>
        <v>2024-2025</v>
      </c>
      <c r="D275" t="s">
        <v>120</v>
      </c>
      <c r="E275" t="s">
        <v>79</v>
      </c>
      <c r="F275" t="str">
        <f t="shared" si="14"/>
        <v>Queensland</v>
      </c>
      <c r="G275" t="s">
        <v>19</v>
      </c>
      <c r="H275">
        <v>4680</v>
      </c>
      <c r="I275" t="s">
        <v>11</v>
      </c>
      <c r="J275" t="s">
        <v>138</v>
      </c>
      <c r="K275" t="s">
        <v>145</v>
      </c>
      <c r="L275" t="s">
        <v>156</v>
      </c>
      <c r="M275" s="6">
        <v>152</v>
      </c>
    </row>
    <row r="276" spans="1:13" x14ac:dyDescent="0.3">
      <c r="A276" s="2">
        <v>45812</v>
      </c>
      <c r="B276" s="3">
        <f t="shared" si="12"/>
        <v>2025</v>
      </c>
      <c r="C276" t="str">
        <f t="shared" si="13"/>
        <v>2024-2025</v>
      </c>
      <c r="D276" t="s">
        <v>120</v>
      </c>
      <c r="E276" t="s">
        <v>101</v>
      </c>
      <c r="F276" t="str">
        <f t="shared" si="14"/>
        <v>Queensland</v>
      </c>
      <c r="G276" t="s">
        <v>19</v>
      </c>
      <c r="H276">
        <v>4305</v>
      </c>
      <c r="I276" t="s">
        <v>11</v>
      </c>
      <c r="J276" t="s">
        <v>124</v>
      </c>
      <c r="K276" t="s">
        <v>151</v>
      </c>
      <c r="L276" t="s">
        <v>152</v>
      </c>
      <c r="M276" s="6">
        <v>525</v>
      </c>
    </row>
    <row r="277" spans="1:13" x14ac:dyDescent="0.3">
      <c r="A277" s="2">
        <v>45295</v>
      </c>
      <c r="B277" s="3">
        <f t="shared" si="12"/>
        <v>2024</v>
      </c>
      <c r="C277" t="str">
        <f t="shared" si="13"/>
        <v>2023-2024</v>
      </c>
      <c r="D277" t="s">
        <v>120</v>
      </c>
      <c r="E277" t="s">
        <v>13</v>
      </c>
      <c r="F277" t="str">
        <f t="shared" si="14"/>
        <v>New South Wales</v>
      </c>
      <c r="G277" t="s">
        <v>10</v>
      </c>
      <c r="H277">
        <v>2141</v>
      </c>
      <c r="I277" t="s">
        <v>11</v>
      </c>
      <c r="J277" t="s">
        <v>125</v>
      </c>
      <c r="K277" t="s">
        <v>143</v>
      </c>
      <c r="L277" t="s">
        <v>154</v>
      </c>
      <c r="M277" s="6">
        <v>253</v>
      </c>
    </row>
    <row r="278" spans="1:13" x14ac:dyDescent="0.3">
      <c r="A278" s="2">
        <v>45395</v>
      </c>
      <c r="B278" s="3">
        <f t="shared" si="12"/>
        <v>2024</v>
      </c>
      <c r="C278" t="str">
        <f t="shared" si="13"/>
        <v>2023-2024</v>
      </c>
      <c r="D278" t="s">
        <v>120</v>
      </c>
      <c r="E278" t="s">
        <v>39</v>
      </c>
      <c r="F278" t="str">
        <f t="shared" si="14"/>
        <v>New South Wales</v>
      </c>
      <c r="G278" t="s">
        <v>10</v>
      </c>
      <c r="H278">
        <v>2541</v>
      </c>
      <c r="I278" t="s">
        <v>11</v>
      </c>
      <c r="J278" t="s">
        <v>123</v>
      </c>
      <c r="K278" t="s">
        <v>145</v>
      </c>
      <c r="L278" t="s">
        <v>156</v>
      </c>
      <c r="M278" s="6">
        <v>535</v>
      </c>
    </row>
    <row r="279" spans="1:13" x14ac:dyDescent="0.3">
      <c r="A279" s="2">
        <v>45880</v>
      </c>
      <c r="B279" s="3">
        <f t="shared" si="12"/>
        <v>2026</v>
      </c>
      <c r="C279" t="str">
        <f t="shared" si="13"/>
        <v>2025-2026</v>
      </c>
      <c r="D279" t="s">
        <v>120</v>
      </c>
      <c r="E279" t="s">
        <v>39</v>
      </c>
      <c r="F279" t="str">
        <f t="shared" si="14"/>
        <v>New South Wales</v>
      </c>
      <c r="G279" t="s">
        <v>10</v>
      </c>
      <c r="H279">
        <v>2541</v>
      </c>
      <c r="I279" t="s">
        <v>11</v>
      </c>
      <c r="J279" t="s">
        <v>123</v>
      </c>
      <c r="K279" t="s">
        <v>145</v>
      </c>
      <c r="L279" t="s">
        <v>156</v>
      </c>
      <c r="M279" s="6">
        <v>346</v>
      </c>
    </row>
    <row r="280" spans="1:13" x14ac:dyDescent="0.3">
      <c r="A280" s="2">
        <v>45371</v>
      </c>
      <c r="B280" s="3">
        <f t="shared" si="12"/>
        <v>2024</v>
      </c>
      <c r="C280" t="str">
        <f t="shared" si="13"/>
        <v>2023-2024</v>
      </c>
      <c r="D280" t="s">
        <v>120</v>
      </c>
      <c r="E280" t="s">
        <v>54</v>
      </c>
      <c r="F280" t="str">
        <f t="shared" si="14"/>
        <v>New South Wales</v>
      </c>
      <c r="G280" t="s">
        <v>10</v>
      </c>
      <c r="H280">
        <v>2750</v>
      </c>
      <c r="I280" t="s">
        <v>11</v>
      </c>
      <c r="J280" t="s">
        <v>132</v>
      </c>
      <c r="K280" t="s">
        <v>144</v>
      </c>
      <c r="L280" t="s">
        <v>155</v>
      </c>
      <c r="M280" s="6">
        <v>145</v>
      </c>
    </row>
    <row r="281" spans="1:13" x14ac:dyDescent="0.3">
      <c r="A281" s="2">
        <v>45573</v>
      </c>
      <c r="B281" s="3">
        <f t="shared" si="12"/>
        <v>2025</v>
      </c>
      <c r="C281" t="str">
        <f t="shared" si="13"/>
        <v>2024-2025</v>
      </c>
      <c r="D281" t="s">
        <v>120</v>
      </c>
      <c r="E281" t="s">
        <v>37</v>
      </c>
      <c r="F281" t="str">
        <f t="shared" si="14"/>
        <v>Victoria</v>
      </c>
      <c r="G281" t="s">
        <v>26</v>
      </c>
      <c r="H281">
        <v>3134</v>
      </c>
      <c r="I281" t="s">
        <v>11</v>
      </c>
      <c r="J281" t="s">
        <v>127</v>
      </c>
      <c r="K281" t="s">
        <v>146</v>
      </c>
      <c r="L281" t="s">
        <v>157</v>
      </c>
      <c r="M281" s="6">
        <v>475</v>
      </c>
    </row>
    <row r="282" spans="1:13" x14ac:dyDescent="0.3">
      <c r="A282" s="2">
        <v>45712</v>
      </c>
      <c r="B282" s="3">
        <f t="shared" si="12"/>
        <v>2025</v>
      </c>
      <c r="C282" t="str">
        <f t="shared" si="13"/>
        <v>2024-2025</v>
      </c>
      <c r="D282" t="s">
        <v>120</v>
      </c>
      <c r="E282" t="s">
        <v>22</v>
      </c>
      <c r="F282" t="str">
        <f t="shared" si="14"/>
        <v>New South Wales</v>
      </c>
      <c r="G282" t="s">
        <v>10</v>
      </c>
      <c r="H282">
        <v>2116</v>
      </c>
      <c r="I282" t="s">
        <v>11</v>
      </c>
      <c r="J282" t="s">
        <v>125</v>
      </c>
      <c r="K282" t="s">
        <v>151</v>
      </c>
      <c r="L282" t="s">
        <v>152</v>
      </c>
      <c r="M282" s="6">
        <v>512</v>
      </c>
    </row>
    <row r="283" spans="1:13" x14ac:dyDescent="0.3">
      <c r="A283" s="2">
        <v>45931</v>
      </c>
      <c r="B283" s="3">
        <f t="shared" si="12"/>
        <v>2026</v>
      </c>
      <c r="C283" t="str">
        <f t="shared" si="13"/>
        <v>2025-2026</v>
      </c>
      <c r="D283" t="s">
        <v>120</v>
      </c>
      <c r="E283" t="s">
        <v>61</v>
      </c>
      <c r="F283" t="str">
        <f t="shared" si="14"/>
        <v>Victoria</v>
      </c>
      <c r="G283" t="s">
        <v>26</v>
      </c>
      <c r="H283">
        <v>3179</v>
      </c>
      <c r="I283" t="s">
        <v>11</v>
      </c>
      <c r="J283" t="s">
        <v>127</v>
      </c>
      <c r="K283" t="s">
        <v>144</v>
      </c>
      <c r="L283" t="s">
        <v>155</v>
      </c>
      <c r="M283" s="6">
        <v>134</v>
      </c>
    </row>
    <row r="284" spans="1:13" x14ac:dyDescent="0.3">
      <c r="A284" s="2">
        <v>45897</v>
      </c>
      <c r="B284" s="3">
        <f t="shared" si="12"/>
        <v>2026</v>
      </c>
      <c r="C284" t="str">
        <f t="shared" si="13"/>
        <v>2025-2026</v>
      </c>
      <c r="D284" t="s">
        <v>120</v>
      </c>
      <c r="E284" t="s">
        <v>36</v>
      </c>
      <c r="F284" t="str">
        <f t="shared" si="14"/>
        <v>New South Wales</v>
      </c>
      <c r="G284" t="s">
        <v>10</v>
      </c>
      <c r="H284">
        <v>2539</v>
      </c>
      <c r="I284" t="s">
        <v>11</v>
      </c>
      <c r="J284" t="s">
        <v>123</v>
      </c>
      <c r="K284" t="s">
        <v>144</v>
      </c>
      <c r="L284" t="s">
        <v>155</v>
      </c>
      <c r="M284" s="6">
        <v>380</v>
      </c>
    </row>
    <row r="285" spans="1:13" x14ac:dyDescent="0.3">
      <c r="A285" s="2">
        <v>45581</v>
      </c>
      <c r="B285" s="3">
        <f t="shared" si="12"/>
        <v>2025</v>
      </c>
      <c r="C285" t="str">
        <f t="shared" si="13"/>
        <v>2024-2025</v>
      </c>
      <c r="D285" t="s">
        <v>120</v>
      </c>
      <c r="E285" t="s">
        <v>59</v>
      </c>
      <c r="F285" t="str">
        <f t="shared" si="14"/>
        <v>South Australia</v>
      </c>
      <c r="G285" t="s">
        <v>17</v>
      </c>
      <c r="H285">
        <v>5011</v>
      </c>
      <c r="I285" t="s">
        <v>11</v>
      </c>
      <c r="J285" t="s">
        <v>134</v>
      </c>
      <c r="K285" t="s">
        <v>144</v>
      </c>
      <c r="L285" t="s">
        <v>155</v>
      </c>
      <c r="M285" s="6">
        <v>454</v>
      </c>
    </row>
    <row r="286" spans="1:13" x14ac:dyDescent="0.3">
      <c r="A286" s="2">
        <v>45789</v>
      </c>
      <c r="B286" s="3">
        <f t="shared" si="12"/>
        <v>2025</v>
      </c>
      <c r="C286" t="str">
        <f t="shared" si="13"/>
        <v>2024-2025</v>
      </c>
      <c r="D286" t="s">
        <v>120</v>
      </c>
      <c r="E286" t="s">
        <v>56</v>
      </c>
      <c r="F286" t="str">
        <f t="shared" si="14"/>
        <v>Queensland</v>
      </c>
      <c r="G286" t="s">
        <v>19</v>
      </c>
      <c r="H286">
        <v>4883</v>
      </c>
      <c r="I286" t="s">
        <v>11</v>
      </c>
      <c r="J286" t="s">
        <v>133</v>
      </c>
      <c r="K286" t="s">
        <v>144</v>
      </c>
      <c r="L286" t="s">
        <v>155</v>
      </c>
      <c r="M286" s="6">
        <v>147</v>
      </c>
    </row>
    <row r="287" spans="1:13" x14ac:dyDescent="0.3">
      <c r="A287" s="2">
        <v>45658</v>
      </c>
      <c r="B287" s="3">
        <f t="shared" si="12"/>
        <v>2025</v>
      </c>
      <c r="C287" t="str">
        <f t="shared" si="13"/>
        <v>2024-2025</v>
      </c>
      <c r="D287" t="s">
        <v>120</v>
      </c>
      <c r="E287" t="s">
        <v>79</v>
      </c>
      <c r="F287" t="str">
        <f t="shared" si="14"/>
        <v>Queensland</v>
      </c>
      <c r="G287" t="s">
        <v>19</v>
      </c>
      <c r="H287">
        <v>4680</v>
      </c>
      <c r="I287" t="s">
        <v>11</v>
      </c>
      <c r="J287" t="s">
        <v>138</v>
      </c>
      <c r="K287" t="s">
        <v>142</v>
      </c>
      <c r="L287" t="s">
        <v>153</v>
      </c>
      <c r="M287" s="6">
        <v>212</v>
      </c>
    </row>
    <row r="288" spans="1:13" x14ac:dyDescent="0.3">
      <c r="A288" s="2">
        <v>45700</v>
      </c>
      <c r="B288" s="3">
        <f t="shared" si="12"/>
        <v>2025</v>
      </c>
      <c r="C288" t="str">
        <f t="shared" si="13"/>
        <v>2024-2025</v>
      </c>
      <c r="D288" t="s">
        <v>120</v>
      </c>
      <c r="E288" t="s">
        <v>102</v>
      </c>
      <c r="F288" t="str">
        <f t="shared" si="14"/>
        <v>Queensland</v>
      </c>
      <c r="G288" t="s">
        <v>19</v>
      </c>
      <c r="H288">
        <v>4825</v>
      </c>
      <c r="I288" t="s">
        <v>11</v>
      </c>
      <c r="J288" t="s">
        <v>133</v>
      </c>
      <c r="K288" t="s">
        <v>145</v>
      </c>
      <c r="L288" t="s">
        <v>156</v>
      </c>
      <c r="M288" s="6">
        <v>759</v>
      </c>
    </row>
    <row r="289" spans="1:13" x14ac:dyDescent="0.3">
      <c r="A289" s="2">
        <v>45391</v>
      </c>
      <c r="B289" s="3">
        <f t="shared" si="12"/>
        <v>2024</v>
      </c>
      <c r="C289" t="str">
        <f t="shared" si="13"/>
        <v>2023-2024</v>
      </c>
      <c r="D289" t="s">
        <v>119</v>
      </c>
      <c r="E289" t="s">
        <v>50</v>
      </c>
      <c r="F289" t="str">
        <f t="shared" si="14"/>
        <v>Australian Capital Territory</v>
      </c>
      <c r="G289" t="s">
        <v>51</v>
      </c>
      <c r="H289">
        <v>2617</v>
      </c>
      <c r="I289" t="s">
        <v>11</v>
      </c>
      <c r="J289" t="s">
        <v>123</v>
      </c>
      <c r="K289" t="s">
        <v>151</v>
      </c>
      <c r="L289" t="s">
        <v>152</v>
      </c>
      <c r="M289" s="6">
        <v>317</v>
      </c>
    </row>
    <row r="290" spans="1:13" x14ac:dyDescent="0.3">
      <c r="A290" s="2">
        <v>45942</v>
      </c>
      <c r="B290" s="3">
        <f t="shared" si="12"/>
        <v>2026</v>
      </c>
      <c r="C290" t="str">
        <f t="shared" si="13"/>
        <v>2025-2026</v>
      </c>
      <c r="D290" t="s">
        <v>120</v>
      </c>
      <c r="E290" t="s">
        <v>25</v>
      </c>
      <c r="F290" t="str">
        <f t="shared" si="14"/>
        <v>Victoria</v>
      </c>
      <c r="G290" t="s">
        <v>26</v>
      </c>
      <c r="H290">
        <v>3066</v>
      </c>
      <c r="I290" t="s">
        <v>11</v>
      </c>
      <c r="J290" t="s">
        <v>128</v>
      </c>
      <c r="K290" t="s">
        <v>146</v>
      </c>
      <c r="L290" t="s">
        <v>157</v>
      </c>
      <c r="M290" s="6">
        <v>245</v>
      </c>
    </row>
    <row r="291" spans="1:13" x14ac:dyDescent="0.3">
      <c r="A291" s="2">
        <v>45837</v>
      </c>
      <c r="B291" s="3">
        <f t="shared" si="12"/>
        <v>2025</v>
      </c>
      <c r="C291" t="str">
        <f t="shared" si="13"/>
        <v>2024-2025</v>
      </c>
      <c r="D291" t="s">
        <v>120</v>
      </c>
      <c r="E291" t="s">
        <v>86</v>
      </c>
      <c r="F291" t="str">
        <f t="shared" si="14"/>
        <v>Queensland</v>
      </c>
      <c r="G291" t="s">
        <v>19</v>
      </c>
      <c r="H291">
        <v>4119</v>
      </c>
      <c r="I291" t="s">
        <v>11</v>
      </c>
      <c r="J291" t="s">
        <v>131</v>
      </c>
      <c r="K291" t="s">
        <v>144</v>
      </c>
      <c r="L291" t="s">
        <v>155</v>
      </c>
      <c r="M291" s="6">
        <v>742</v>
      </c>
    </row>
    <row r="292" spans="1:13" x14ac:dyDescent="0.3">
      <c r="A292" s="2">
        <v>45534</v>
      </c>
      <c r="B292" s="3">
        <f t="shared" si="12"/>
        <v>2025</v>
      </c>
      <c r="C292" t="str">
        <f t="shared" si="13"/>
        <v>2024-2025</v>
      </c>
      <c r="D292" t="s">
        <v>120</v>
      </c>
      <c r="E292" t="s">
        <v>82</v>
      </c>
      <c r="F292" t="str">
        <f t="shared" si="14"/>
        <v>Queensland</v>
      </c>
      <c r="G292" t="s">
        <v>19</v>
      </c>
      <c r="H292">
        <v>4215</v>
      </c>
      <c r="I292" t="s">
        <v>11</v>
      </c>
      <c r="J292" t="s">
        <v>124</v>
      </c>
      <c r="K292" t="s">
        <v>144</v>
      </c>
      <c r="L292" t="s">
        <v>155</v>
      </c>
      <c r="M292" s="6">
        <v>276</v>
      </c>
    </row>
    <row r="293" spans="1:13" x14ac:dyDescent="0.3">
      <c r="A293" s="2">
        <v>45933</v>
      </c>
      <c r="B293" s="3">
        <f t="shared" si="12"/>
        <v>2026</v>
      </c>
      <c r="C293" t="str">
        <f t="shared" si="13"/>
        <v>2025-2026</v>
      </c>
      <c r="D293" t="s">
        <v>119</v>
      </c>
      <c r="E293" t="s">
        <v>90</v>
      </c>
      <c r="F293" t="str">
        <f t="shared" si="14"/>
        <v>New South Wales</v>
      </c>
      <c r="G293" t="s">
        <v>10</v>
      </c>
      <c r="H293">
        <v>2650</v>
      </c>
      <c r="I293" t="s">
        <v>11</v>
      </c>
      <c r="J293" t="s">
        <v>132</v>
      </c>
      <c r="K293" t="s">
        <v>147</v>
      </c>
      <c r="L293" t="s">
        <v>158</v>
      </c>
      <c r="M293" s="6">
        <v>785</v>
      </c>
    </row>
    <row r="294" spans="1:13" x14ac:dyDescent="0.3">
      <c r="A294" s="2">
        <v>46015</v>
      </c>
      <c r="B294" s="3">
        <f t="shared" si="12"/>
        <v>2026</v>
      </c>
      <c r="C294" t="str">
        <f t="shared" si="13"/>
        <v>2025-2026</v>
      </c>
      <c r="D294" t="s">
        <v>120</v>
      </c>
      <c r="E294" t="s">
        <v>106</v>
      </c>
      <c r="F294" t="str">
        <f t="shared" si="14"/>
        <v>Queensland</v>
      </c>
      <c r="G294" t="s">
        <v>19</v>
      </c>
      <c r="H294">
        <v>4558</v>
      </c>
      <c r="I294" t="s">
        <v>11</v>
      </c>
      <c r="J294" t="s">
        <v>136</v>
      </c>
      <c r="K294" t="s">
        <v>151</v>
      </c>
      <c r="L294" t="s">
        <v>152</v>
      </c>
      <c r="M294" s="6">
        <v>169</v>
      </c>
    </row>
    <row r="295" spans="1:13" x14ac:dyDescent="0.3">
      <c r="A295" s="2">
        <v>45644</v>
      </c>
      <c r="B295" s="3">
        <f t="shared" si="12"/>
        <v>2025</v>
      </c>
      <c r="C295" t="str">
        <f t="shared" si="13"/>
        <v>2024-2025</v>
      </c>
      <c r="D295" t="s">
        <v>120</v>
      </c>
      <c r="E295" t="s">
        <v>49</v>
      </c>
      <c r="F295" t="str">
        <f t="shared" si="14"/>
        <v>New South Wales</v>
      </c>
      <c r="G295" t="s">
        <v>10</v>
      </c>
      <c r="H295">
        <v>2350</v>
      </c>
      <c r="I295" t="s">
        <v>11</v>
      </c>
      <c r="J295" t="s">
        <v>122</v>
      </c>
      <c r="K295" t="s">
        <v>146</v>
      </c>
      <c r="L295" t="s">
        <v>157</v>
      </c>
      <c r="M295" s="6">
        <v>345</v>
      </c>
    </row>
    <row r="296" spans="1:13" x14ac:dyDescent="0.3">
      <c r="A296" s="2">
        <v>45372</v>
      </c>
      <c r="B296" s="3">
        <f t="shared" si="12"/>
        <v>2024</v>
      </c>
      <c r="C296" t="str">
        <f t="shared" si="13"/>
        <v>2023-2024</v>
      </c>
      <c r="D296" t="s">
        <v>120</v>
      </c>
      <c r="E296" t="s">
        <v>66</v>
      </c>
      <c r="F296" t="str">
        <f t="shared" si="14"/>
        <v>Western Australia</v>
      </c>
      <c r="G296" t="s">
        <v>28</v>
      </c>
      <c r="H296">
        <v>6330</v>
      </c>
      <c r="I296" t="s">
        <v>11</v>
      </c>
      <c r="J296" t="s">
        <v>135</v>
      </c>
      <c r="K296" t="s">
        <v>146</v>
      </c>
      <c r="L296" t="s">
        <v>157</v>
      </c>
      <c r="M296" s="6">
        <v>148</v>
      </c>
    </row>
    <row r="297" spans="1:13" x14ac:dyDescent="0.3">
      <c r="A297" s="2">
        <v>45931</v>
      </c>
      <c r="B297" s="3">
        <f t="shared" si="12"/>
        <v>2026</v>
      </c>
      <c r="C297" t="str">
        <f t="shared" si="13"/>
        <v>2025-2026</v>
      </c>
      <c r="D297" t="s">
        <v>120</v>
      </c>
      <c r="E297" t="s">
        <v>92</v>
      </c>
      <c r="F297" t="str">
        <f t="shared" si="14"/>
        <v>New South Wales</v>
      </c>
      <c r="G297" t="s">
        <v>10</v>
      </c>
      <c r="H297">
        <v>2015</v>
      </c>
      <c r="I297" t="s">
        <v>11</v>
      </c>
      <c r="J297" t="s">
        <v>126</v>
      </c>
      <c r="K297" t="s">
        <v>143</v>
      </c>
      <c r="L297" t="s">
        <v>154</v>
      </c>
      <c r="M297" s="6">
        <v>546</v>
      </c>
    </row>
    <row r="298" spans="1:13" x14ac:dyDescent="0.3">
      <c r="A298" s="2">
        <v>45799</v>
      </c>
      <c r="B298" s="3">
        <f t="shared" si="12"/>
        <v>2025</v>
      </c>
      <c r="C298" t="str">
        <f t="shared" si="13"/>
        <v>2024-2025</v>
      </c>
      <c r="D298" t="s">
        <v>120</v>
      </c>
      <c r="E298" t="s">
        <v>77</v>
      </c>
      <c r="F298" t="str">
        <f t="shared" si="14"/>
        <v>Victoria</v>
      </c>
      <c r="G298" t="s">
        <v>26</v>
      </c>
      <c r="H298">
        <v>3018</v>
      </c>
      <c r="I298" t="s">
        <v>11</v>
      </c>
      <c r="J298" t="s">
        <v>128</v>
      </c>
      <c r="K298" t="s">
        <v>143</v>
      </c>
      <c r="L298" t="s">
        <v>154</v>
      </c>
      <c r="M298" s="6">
        <v>472</v>
      </c>
    </row>
    <row r="299" spans="1:13" x14ac:dyDescent="0.3">
      <c r="A299" s="2">
        <v>45304</v>
      </c>
      <c r="B299" s="3">
        <f t="shared" si="12"/>
        <v>2024</v>
      </c>
      <c r="C299" t="str">
        <f t="shared" si="13"/>
        <v>2023-2024</v>
      </c>
      <c r="D299" t="s">
        <v>120</v>
      </c>
      <c r="E299" t="s">
        <v>57</v>
      </c>
      <c r="F299" t="str">
        <f t="shared" si="14"/>
        <v>New South Wales</v>
      </c>
      <c r="G299" t="s">
        <v>10</v>
      </c>
      <c r="H299">
        <v>2064</v>
      </c>
      <c r="I299" t="s">
        <v>11</v>
      </c>
      <c r="J299" t="s">
        <v>126</v>
      </c>
      <c r="K299" t="s">
        <v>142</v>
      </c>
      <c r="L299" t="s">
        <v>153</v>
      </c>
      <c r="M299" s="6">
        <v>737</v>
      </c>
    </row>
    <row r="300" spans="1:13" x14ac:dyDescent="0.3">
      <c r="A300" s="2">
        <v>45688</v>
      </c>
      <c r="B300" s="3">
        <f t="shared" si="12"/>
        <v>2025</v>
      </c>
      <c r="C300" t="str">
        <f t="shared" si="13"/>
        <v>2024-2025</v>
      </c>
      <c r="D300" t="s">
        <v>120</v>
      </c>
      <c r="E300" t="s">
        <v>41</v>
      </c>
      <c r="F300" t="str">
        <f t="shared" si="14"/>
        <v>New South Wales</v>
      </c>
      <c r="G300" t="s">
        <v>10</v>
      </c>
      <c r="H300">
        <v>2478</v>
      </c>
      <c r="I300" t="s">
        <v>11</v>
      </c>
      <c r="J300" t="s">
        <v>122</v>
      </c>
      <c r="K300" t="s">
        <v>143</v>
      </c>
      <c r="L300" t="s">
        <v>154</v>
      </c>
      <c r="M300" s="6">
        <v>381</v>
      </c>
    </row>
    <row r="301" spans="1:13" x14ac:dyDescent="0.3">
      <c r="A301" s="2">
        <v>45996</v>
      </c>
      <c r="B301" s="3">
        <f t="shared" si="12"/>
        <v>2026</v>
      </c>
      <c r="C301" t="str">
        <f t="shared" si="13"/>
        <v>2025-2026</v>
      </c>
      <c r="D301" t="s">
        <v>119</v>
      </c>
      <c r="E301" t="s">
        <v>72</v>
      </c>
      <c r="F301" t="str">
        <f t="shared" si="14"/>
        <v>Queensland</v>
      </c>
      <c r="G301" t="s">
        <v>19</v>
      </c>
      <c r="H301">
        <v>4870</v>
      </c>
      <c r="I301" t="s">
        <v>11</v>
      </c>
      <c r="J301" t="s">
        <v>133</v>
      </c>
      <c r="K301" t="s">
        <v>145</v>
      </c>
      <c r="L301" t="s">
        <v>156</v>
      </c>
      <c r="M301" s="6">
        <v>50</v>
      </c>
    </row>
    <row r="302" spans="1:13" x14ac:dyDescent="0.3">
      <c r="A302" s="2">
        <v>45402</v>
      </c>
      <c r="B302" s="3">
        <f t="shared" si="12"/>
        <v>2024</v>
      </c>
      <c r="C302" t="str">
        <f t="shared" si="13"/>
        <v>2023-2024</v>
      </c>
      <c r="D302" t="s">
        <v>120</v>
      </c>
      <c r="E302" t="s">
        <v>34</v>
      </c>
      <c r="F302" t="str">
        <f t="shared" si="14"/>
        <v>New South Wales</v>
      </c>
      <c r="G302" t="s">
        <v>10</v>
      </c>
      <c r="H302">
        <v>2560</v>
      </c>
      <c r="I302" t="s">
        <v>11</v>
      </c>
      <c r="J302" t="s">
        <v>123</v>
      </c>
      <c r="K302" t="s">
        <v>142</v>
      </c>
      <c r="L302" t="s">
        <v>153</v>
      </c>
      <c r="M302" s="6">
        <v>656</v>
      </c>
    </row>
    <row r="303" spans="1:13" x14ac:dyDescent="0.3">
      <c r="A303" s="2">
        <v>45775</v>
      </c>
      <c r="B303" s="3">
        <f t="shared" si="12"/>
        <v>2025</v>
      </c>
      <c r="C303" t="str">
        <f t="shared" si="13"/>
        <v>2024-2025</v>
      </c>
      <c r="D303" t="s">
        <v>120</v>
      </c>
      <c r="E303" t="s">
        <v>23</v>
      </c>
      <c r="F303" t="str">
        <f t="shared" si="14"/>
        <v>New South Wales</v>
      </c>
      <c r="G303" t="s">
        <v>10</v>
      </c>
      <c r="H303">
        <v>2830</v>
      </c>
      <c r="I303" t="s">
        <v>11</v>
      </c>
      <c r="J303" t="s">
        <v>132</v>
      </c>
      <c r="K303" t="s">
        <v>143</v>
      </c>
      <c r="L303" t="s">
        <v>154</v>
      </c>
      <c r="M303" s="6">
        <v>563</v>
      </c>
    </row>
    <row r="304" spans="1:13" x14ac:dyDescent="0.3">
      <c r="A304" s="2">
        <v>45957</v>
      </c>
      <c r="B304" s="3">
        <f t="shared" si="12"/>
        <v>2026</v>
      </c>
      <c r="C304" t="str">
        <f t="shared" si="13"/>
        <v>2025-2026</v>
      </c>
      <c r="D304" t="s">
        <v>119</v>
      </c>
      <c r="E304" t="s">
        <v>78</v>
      </c>
      <c r="F304" t="str">
        <f t="shared" si="14"/>
        <v>New South Wales</v>
      </c>
      <c r="G304" t="s">
        <v>10</v>
      </c>
      <c r="H304">
        <v>2480</v>
      </c>
      <c r="I304" t="s">
        <v>11</v>
      </c>
      <c r="J304" t="s">
        <v>122</v>
      </c>
      <c r="K304" t="s">
        <v>147</v>
      </c>
      <c r="L304" t="s">
        <v>158</v>
      </c>
      <c r="M304" s="6">
        <v>716</v>
      </c>
    </row>
    <row r="305" spans="1:13" x14ac:dyDescent="0.3">
      <c r="A305" s="2">
        <v>45513</v>
      </c>
      <c r="B305" s="3">
        <f t="shared" si="12"/>
        <v>2025</v>
      </c>
      <c r="C305" t="str">
        <f t="shared" si="13"/>
        <v>2024-2025</v>
      </c>
      <c r="D305" t="s">
        <v>120</v>
      </c>
      <c r="E305" t="s">
        <v>106</v>
      </c>
      <c r="F305" t="str">
        <f t="shared" si="14"/>
        <v>Queensland</v>
      </c>
      <c r="G305" t="s">
        <v>19</v>
      </c>
      <c r="H305">
        <v>4558</v>
      </c>
      <c r="I305" t="s">
        <v>11</v>
      </c>
      <c r="J305" t="s">
        <v>136</v>
      </c>
      <c r="K305" t="s">
        <v>144</v>
      </c>
      <c r="L305" t="s">
        <v>155</v>
      </c>
      <c r="M305" s="6">
        <v>678</v>
      </c>
    </row>
    <row r="306" spans="1:13" x14ac:dyDescent="0.3">
      <c r="A306" s="2">
        <v>45650</v>
      </c>
      <c r="B306" s="3">
        <f t="shared" si="12"/>
        <v>2025</v>
      </c>
      <c r="C306" t="str">
        <f t="shared" si="13"/>
        <v>2024-2025</v>
      </c>
      <c r="D306" t="s">
        <v>119</v>
      </c>
      <c r="E306" t="s">
        <v>65</v>
      </c>
      <c r="F306" t="str">
        <f t="shared" si="14"/>
        <v>Victoria</v>
      </c>
      <c r="G306" t="s">
        <v>26</v>
      </c>
      <c r="H306">
        <v>3931</v>
      </c>
      <c r="I306" t="s">
        <v>11</v>
      </c>
      <c r="J306" t="s">
        <v>137</v>
      </c>
      <c r="K306" t="s">
        <v>144</v>
      </c>
      <c r="L306" t="s">
        <v>155</v>
      </c>
      <c r="M306" s="6">
        <v>189</v>
      </c>
    </row>
    <row r="307" spans="1:13" x14ac:dyDescent="0.3">
      <c r="A307" s="2">
        <v>46022</v>
      </c>
      <c r="B307" s="3">
        <f t="shared" si="12"/>
        <v>2026</v>
      </c>
      <c r="C307" t="str">
        <f t="shared" si="13"/>
        <v>2025-2026</v>
      </c>
      <c r="D307" t="s">
        <v>120</v>
      </c>
      <c r="E307" t="s">
        <v>24</v>
      </c>
      <c r="F307" t="str">
        <f t="shared" si="14"/>
        <v>Queensland</v>
      </c>
      <c r="G307" t="s">
        <v>19</v>
      </c>
      <c r="H307">
        <v>4053</v>
      </c>
      <c r="I307" t="s">
        <v>11</v>
      </c>
      <c r="J307" t="s">
        <v>131</v>
      </c>
      <c r="K307" t="s">
        <v>150</v>
      </c>
      <c r="L307" t="s">
        <v>161</v>
      </c>
      <c r="M307" s="6">
        <v>795</v>
      </c>
    </row>
    <row r="308" spans="1:13" x14ac:dyDescent="0.3">
      <c r="A308" s="2">
        <v>45739</v>
      </c>
      <c r="B308" s="3">
        <f t="shared" si="12"/>
        <v>2025</v>
      </c>
      <c r="C308" t="str">
        <f t="shared" si="13"/>
        <v>2024-2025</v>
      </c>
      <c r="D308" t="s">
        <v>120</v>
      </c>
      <c r="E308" t="s">
        <v>57</v>
      </c>
      <c r="F308" t="str">
        <f t="shared" si="14"/>
        <v>New South Wales</v>
      </c>
      <c r="G308" t="s">
        <v>10</v>
      </c>
      <c r="H308">
        <v>2064</v>
      </c>
      <c r="I308" t="s">
        <v>11</v>
      </c>
      <c r="J308" t="s">
        <v>126</v>
      </c>
      <c r="K308" t="s">
        <v>144</v>
      </c>
      <c r="L308" t="s">
        <v>155</v>
      </c>
      <c r="M308" s="6">
        <v>715</v>
      </c>
    </row>
    <row r="309" spans="1:13" x14ac:dyDescent="0.3">
      <c r="A309" s="2">
        <v>45411</v>
      </c>
      <c r="B309" s="3">
        <f t="shared" si="12"/>
        <v>2024</v>
      </c>
      <c r="C309" t="str">
        <f t="shared" si="13"/>
        <v>2023-2024</v>
      </c>
      <c r="D309" t="s">
        <v>120</v>
      </c>
      <c r="E309" t="s">
        <v>108</v>
      </c>
      <c r="F309" t="str">
        <f t="shared" si="14"/>
        <v>Tasmania</v>
      </c>
      <c r="G309" t="s">
        <v>43</v>
      </c>
      <c r="H309">
        <v>7320</v>
      </c>
      <c r="I309" t="s">
        <v>11</v>
      </c>
      <c r="J309" t="s">
        <v>130</v>
      </c>
      <c r="K309" t="s">
        <v>145</v>
      </c>
      <c r="L309" t="s">
        <v>156</v>
      </c>
      <c r="M309" s="6">
        <v>506</v>
      </c>
    </row>
    <row r="310" spans="1:13" x14ac:dyDescent="0.3">
      <c r="A310" s="2">
        <v>45528</v>
      </c>
      <c r="B310" s="3">
        <f t="shared" si="12"/>
        <v>2025</v>
      </c>
      <c r="C310" t="str">
        <f t="shared" si="13"/>
        <v>2024-2025</v>
      </c>
      <c r="D310" t="s">
        <v>120</v>
      </c>
      <c r="E310" t="s">
        <v>34</v>
      </c>
      <c r="F310" t="str">
        <f t="shared" si="14"/>
        <v>New South Wales</v>
      </c>
      <c r="G310" t="s">
        <v>10</v>
      </c>
      <c r="H310">
        <v>2560</v>
      </c>
      <c r="I310" t="s">
        <v>11</v>
      </c>
      <c r="J310" t="s">
        <v>123</v>
      </c>
      <c r="K310" t="s">
        <v>151</v>
      </c>
      <c r="L310" t="s">
        <v>152</v>
      </c>
      <c r="M310" s="6">
        <v>525</v>
      </c>
    </row>
    <row r="311" spans="1:13" x14ac:dyDescent="0.3">
      <c r="A311" s="2">
        <v>45858</v>
      </c>
      <c r="B311" s="3">
        <f t="shared" si="12"/>
        <v>2026</v>
      </c>
      <c r="C311" t="str">
        <f t="shared" si="13"/>
        <v>2025-2026</v>
      </c>
      <c r="D311" t="s">
        <v>120</v>
      </c>
      <c r="E311" t="s">
        <v>104</v>
      </c>
      <c r="F311" t="str">
        <f t="shared" si="14"/>
        <v>Victoria</v>
      </c>
      <c r="G311" t="s">
        <v>26</v>
      </c>
      <c r="H311">
        <v>3175</v>
      </c>
      <c r="I311" t="s">
        <v>11</v>
      </c>
      <c r="J311" t="s">
        <v>127</v>
      </c>
      <c r="K311" t="s">
        <v>144</v>
      </c>
      <c r="L311" t="s">
        <v>155</v>
      </c>
      <c r="M311" s="6">
        <v>192</v>
      </c>
    </row>
    <row r="312" spans="1:13" x14ac:dyDescent="0.3">
      <c r="A312" s="2">
        <v>45408</v>
      </c>
      <c r="B312" s="3">
        <f t="shared" si="12"/>
        <v>2024</v>
      </c>
      <c r="C312" t="str">
        <f t="shared" si="13"/>
        <v>2023-2024</v>
      </c>
      <c r="D312" t="s">
        <v>120</v>
      </c>
      <c r="E312" t="s">
        <v>75</v>
      </c>
      <c r="F312" t="str">
        <f t="shared" si="14"/>
        <v>Victoria</v>
      </c>
      <c r="G312" t="s">
        <v>26</v>
      </c>
      <c r="H312">
        <v>3915</v>
      </c>
      <c r="I312" t="s">
        <v>11</v>
      </c>
      <c r="J312" t="s">
        <v>137</v>
      </c>
      <c r="K312" t="s">
        <v>144</v>
      </c>
      <c r="L312" t="s">
        <v>155</v>
      </c>
      <c r="M312" s="6">
        <v>300</v>
      </c>
    </row>
    <row r="313" spans="1:13" x14ac:dyDescent="0.3">
      <c r="A313" s="2">
        <v>45348</v>
      </c>
      <c r="B313" s="3">
        <f t="shared" si="12"/>
        <v>2024</v>
      </c>
      <c r="C313" t="str">
        <f t="shared" si="13"/>
        <v>2023-2024</v>
      </c>
      <c r="D313" t="s">
        <v>120</v>
      </c>
      <c r="E313" t="s">
        <v>63</v>
      </c>
      <c r="F313" t="str">
        <f t="shared" si="14"/>
        <v>Queensland</v>
      </c>
      <c r="G313" t="s">
        <v>19</v>
      </c>
      <c r="H313">
        <v>4068</v>
      </c>
      <c r="I313" t="s">
        <v>11</v>
      </c>
      <c r="J313" t="s">
        <v>131</v>
      </c>
      <c r="K313" t="s">
        <v>145</v>
      </c>
      <c r="L313" t="s">
        <v>156</v>
      </c>
      <c r="M313" s="6">
        <v>663</v>
      </c>
    </row>
    <row r="314" spans="1:13" x14ac:dyDescent="0.3">
      <c r="A314" s="2">
        <v>45869</v>
      </c>
      <c r="B314" s="3">
        <f t="shared" si="12"/>
        <v>2026</v>
      </c>
      <c r="C314" t="str">
        <f t="shared" si="13"/>
        <v>2025-2026</v>
      </c>
      <c r="D314" t="s">
        <v>119</v>
      </c>
      <c r="E314" t="s">
        <v>67</v>
      </c>
      <c r="F314" t="str">
        <f t="shared" si="14"/>
        <v>Tasmania</v>
      </c>
      <c r="G314" t="s">
        <v>43</v>
      </c>
      <c r="H314">
        <v>7250</v>
      </c>
      <c r="I314" t="s">
        <v>11</v>
      </c>
      <c r="J314" t="s">
        <v>130</v>
      </c>
      <c r="K314" t="s">
        <v>142</v>
      </c>
      <c r="L314" t="s">
        <v>153</v>
      </c>
      <c r="M314" s="6">
        <v>274</v>
      </c>
    </row>
    <row r="315" spans="1:13" x14ac:dyDescent="0.3">
      <c r="A315" s="2">
        <v>45638</v>
      </c>
      <c r="B315" s="3">
        <f t="shared" si="12"/>
        <v>2025</v>
      </c>
      <c r="C315" t="str">
        <f t="shared" si="13"/>
        <v>2024-2025</v>
      </c>
      <c r="D315" t="s">
        <v>120</v>
      </c>
      <c r="E315" t="s">
        <v>58</v>
      </c>
      <c r="F315" t="str">
        <f t="shared" si="14"/>
        <v>New South Wales</v>
      </c>
      <c r="G315" t="s">
        <v>10</v>
      </c>
      <c r="H315">
        <v>2790</v>
      </c>
      <c r="I315" t="s">
        <v>11</v>
      </c>
      <c r="J315" t="s">
        <v>132</v>
      </c>
      <c r="K315" t="s">
        <v>145</v>
      </c>
      <c r="L315" t="s">
        <v>156</v>
      </c>
      <c r="M315" s="6">
        <v>43</v>
      </c>
    </row>
    <row r="316" spans="1:13" x14ac:dyDescent="0.3">
      <c r="A316" s="2">
        <v>45982</v>
      </c>
      <c r="B316" s="3">
        <f t="shared" si="12"/>
        <v>2026</v>
      </c>
      <c r="C316" t="str">
        <f t="shared" si="13"/>
        <v>2025-2026</v>
      </c>
      <c r="D316" t="s">
        <v>120</v>
      </c>
      <c r="E316" t="s">
        <v>65</v>
      </c>
      <c r="F316" t="str">
        <f t="shared" si="14"/>
        <v>Victoria</v>
      </c>
      <c r="G316" t="s">
        <v>26</v>
      </c>
      <c r="H316">
        <v>3931</v>
      </c>
      <c r="I316" t="s">
        <v>11</v>
      </c>
      <c r="J316" t="s">
        <v>137</v>
      </c>
      <c r="K316" t="s">
        <v>151</v>
      </c>
      <c r="L316" t="s">
        <v>152</v>
      </c>
      <c r="M316" s="6">
        <v>585</v>
      </c>
    </row>
    <row r="317" spans="1:13" x14ac:dyDescent="0.3">
      <c r="A317" s="2">
        <v>45484</v>
      </c>
      <c r="B317" s="3">
        <f t="shared" si="12"/>
        <v>2025</v>
      </c>
      <c r="C317" t="str">
        <f t="shared" si="13"/>
        <v>2024-2025</v>
      </c>
      <c r="D317" t="s">
        <v>120</v>
      </c>
      <c r="E317" t="s">
        <v>100</v>
      </c>
      <c r="F317" t="str">
        <f t="shared" si="14"/>
        <v>New South Wales</v>
      </c>
      <c r="G317" t="s">
        <v>10</v>
      </c>
      <c r="H317">
        <v>2800</v>
      </c>
      <c r="I317" t="s">
        <v>11</v>
      </c>
      <c r="J317" t="s">
        <v>132</v>
      </c>
      <c r="K317" t="s">
        <v>151</v>
      </c>
      <c r="L317" t="s">
        <v>152</v>
      </c>
      <c r="M317" s="6">
        <v>444</v>
      </c>
    </row>
    <row r="318" spans="1:13" x14ac:dyDescent="0.3">
      <c r="A318" s="2">
        <v>45365</v>
      </c>
      <c r="B318" s="3">
        <f t="shared" si="12"/>
        <v>2024</v>
      </c>
      <c r="C318" t="str">
        <f t="shared" si="13"/>
        <v>2023-2024</v>
      </c>
      <c r="D318" t="s">
        <v>120</v>
      </c>
      <c r="E318" t="s">
        <v>40</v>
      </c>
      <c r="F318" t="str">
        <f t="shared" si="14"/>
        <v>South Australia</v>
      </c>
      <c r="G318" t="s">
        <v>17</v>
      </c>
      <c r="H318">
        <v>5169</v>
      </c>
      <c r="I318" t="s">
        <v>11</v>
      </c>
      <c r="J318" t="s">
        <v>134</v>
      </c>
      <c r="K318" t="s">
        <v>151</v>
      </c>
      <c r="L318" t="s">
        <v>152</v>
      </c>
      <c r="M318" s="6">
        <v>342</v>
      </c>
    </row>
    <row r="319" spans="1:13" x14ac:dyDescent="0.3">
      <c r="A319" s="2">
        <v>45418</v>
      </c>
      <c r="B319" s="3">
        <f t="shared" si="12"/>
        <v>2024</v>
      </c>
      <c r="C319" t="str">
        <f t="shared" si="13"/>
        <v>2023-2024</v>
      </c>
      <c r="D319" t="s">
        <v>120</v>
      </c>
      <c r="E319" t="s">
        <v>53</v>
      </c>
      <c r="F319" t="str">
        <f t="shared" si="14"/>
        <v>Queensland</v>
      </c>
      <c r="G319" t="s">
        <v>19</v>
      </c>
      <c r="H319">
        <v>4012</v>
      </c>
      <c r="I319" t="s">
        <v>11</v>
      </c>
      <c r="J319" t="s">
        <v>131</v>
      </c>
      <c r="K319" t="s">
        <v>151</v>
      </c>
      <c r="L319" t="s">
        <v>152</v>
      </c>
      <c r="M319" s="6">
        <v>181</v>
      </c>
    </row>
    <row r="320" spans="1:13" x14ac:dyDescent="0.3">
      <c r="A320" s="2">
        <v>45925</v>
      </c>
      <c r="B320" s="3">
        <f t="shared" si="12"/>
        <v>2026</v>
      </c>
      <c r="C320" t="str">
        <f t="shared" si="13"/>
        <v>2025-2026</v>
      </c>
      <c r="D320" t="s">
        <v>120</v>
      </c>
      <c r="E320" t="s">
        <v>53</v>
      </c>
      <c r="F320" t="str">
        <f t="shared" si="14"/>
        <v>Queensland</v>
      </c>
      <c r="G320" t="s">
        <v>19</v>
      </c>
      <c r="H320">
        <v>4012</v>
      </c>
      <c r="I320" t="s">
        <v>11</v>
      </c>
      <c r="J320" t="s">
        <v>131</v>
      </c>
      <c r="K320" t="s">
        <v>144</v>
      </c>
      <c r="L320" t="s">
        <v>155</v>
      </c>
      <c r="M320" s="6">
        <v>668</v>
      </c>
    </row>
    <row r="321" spans="1:13" x14ac:dyDescent="0.3">
      <c r="A321" s="2">
        <v>45532</v>
      </c>
      <c r="B321" s="3">
        <f t="shared" si="12"/>
        <v>2025</v>
      </c>
      <c r="C321" t="str">
        <f t="shared" si="13"/>
        <v>2024-2025</v>
      </c>
      <c r="D321" t="s">
        <v>120</v>
      </c>
      <c r="E321" t="s">
        <v>86</v>
      </c>
      <c r="F321" t="str">
        <f t="shared" si="14"/>
        <v>Queensland</v>
      </c>
      <c r="G321" t="s">
        <v>19</v>
      </c>
      <c r="H321">
        <v>4119</v>
      </c>
      <c r="I321" t="s">
        <v>11</v>
      </c>
      <c r="J321" t="s">
        <v>131</v>
      </c>
      <c r="K321" t="s">
        <v>151</v>
      </c>
      <c r="L321" t="s">
        <v>152</v>
      </c>
      <c r="M321" s="6">
        <v>512</v>
      </c>
    </row>
    <row r="322" spans="1:13" x14ac:dyDescent="0.3">
      <c r="A322" s="2">
        <v>45431</v>
      </c>
      <c r="B322" s="3">
        <f t="shared" ref="B322:B385" si="15">IF(MONTH(A322)&gt;=7,YEAR(A322)+1,YEAR(A322))</f>
        <v>2024</v>
      </c>
      <c r="C322" t="str">
        <f t="shared" ref="C322:C385" si="16">IF(MONTH(A322) &gt;= 7, YEAR(A322) &amp; "-" &amp; YEAR(A322) + 1, YEAR(A322) - 1 &amp; "-" &amp; YEAR(A322))</f>
        <v>2023-2024</v>
      </c>
      <c r="D322" t="s">
        <v>120</v>
      </c>
      <c r="E322" t="s">
        <v>69</v>
      </c>
      <c r="F322" t="str">
        <f t="shared" ref="F322:F385" si="17">IF(G322="WA","Western Australia",
IF(G322="NSW","New South Wales",
IF(G322="QLD","Queensland",
IF(G322="VIC","Victoria",
IF(G322="TAS","Tasmania",
IF(G322="SA","South Australia",
IF(G322="NT","Northern Territory",
IF(G322="ACT","Australian Capital Territory",G322))))))))</f>
        <v>Victoria</v>
      </c>
      <c r="G322" t="s">
        <v>26</v>
      </c>
      <c r="H322">
        <v>3148</v>
      </c>
      <c r="I322" t="s">
        <v>11</v>
      </c>
      <c r="J322" t="s">
        <v>127</v>
      </c>
      <c r="K322" t="s">
        <v>142</v>
      </c>
      <c r="L322" t="s">
        <v>153</v>
      </c>
      <c r="M322" s="6">
        <v>798</v>
      </c>
    </row>
    <row r="323" spans="1:13" x14ac:dyDescent="0.3">
      <c r="A323" s="2">
        <v>45784</v>
      </c>
      <c r="B323" s="3">
        <f t="shared" si="15"/>
        <v>2025</v>
      </c>
      <c r="C323" t="str">
        <f t="shared" si="16"/>
        <v>2024-2025</v>
      </c>
      <c r="D323" t="s">
        <v>120</v>
      </c>
      <c r="E323" t="s">
        <v>50</v>
      </c>
      <c r="F323" t="str">
        <f t="shared" si="17"/>
        <v>Australian Capital Territory</v>
      </c>
      <c r="G323" t="s">
        <v>51</v>
      </c>
      <c r="H323">
        <v>2617</v>
      </c>
      <c r="I323" t="s">
        <v>11</v>
      </c>
      <c r="J323" t="s">
        <v>123</v>
      </c>
      <c r="K323" t="s">
        <v>142</v>
      </c>
      <c r="L323" t="s">
        <v>153</v>
      </c>
      <c r="M323" s="6">
        <v>386</v>
      </c>
    </row>
    <row r="324" spans="1:13" x14ac:dyDescent="0.3">
      <c r="A324" s="2">
        <v>45471</v>
      </c>
      <c r="B324" s="3">
        <f t="shared" si="15"/>
        <v>2024</v>
      </c>
      <c r="C324" t="str">
        <f t="shared" si="16"/>
        <v>2023-2024</v>
      </c>
      <c r="D324" t="s">
        <v>120</v>
      </c>
      <c r="E324" t="s">
        <v>75</v>
      </c>
      <c r="F324" t="str">
        <f t="shared" si="17"/>
        <v>Victoria</v>
      </c>
      <c r="G324" t="s">
        <v>26</v>
      </c>
      <c r="H324">
        <v>3915</v>
      </c>
      <c r="I324" t="s">
        <v>11</v>
      </c>
      <c r="J324" t="s">
        <v>137</v>
      </c>
      <c r="K324" t="s">
        <v>144</v>
      </c>
      <c r="L324" t="s">
        <v>155</v>
      </c>
      <c r="M324" s="6">
        <v>772</v>
      </c>
    </row>
    <row r="325" spans="1:13" x14ac:dyDescent="0.3">
      <c r="A325" s="2">
        <v>45829</v>
      </c>
      <c r="B325" s="3">
        <f t="shared" si="15"/>
        <v>2025</v>
      </c>
      <c r="C325" t="str">
        <f t="shared" si="16"/>
        <v>2024-2025</v>
      </c>
      <c r="D325" t="s">
        <v>120</v>
      </c>
      <c r="E325" t="s">
        <v>89</v>
      </c>
      <c r="F325" t="str">
        <f t="shared" si="17"/>
        <v>Queensland</v>
      </c>
      <c r="G325" t="s">
        <v>19</v>
      </c>
      <c r="H325">
        <v>4700</v>
      </c>
      <c r="I325" t="s">
        <v>11</v>
      </c>
      <c r="J325" t="s">
        <v>138</v>
      </c>
      <c r="K325" t="s">
        <v>142</v>
      </c>
      <c r="L325" t="s">
        <v>153</v>
      </c>
      <c r="M325" s="6">
        <v>566</v>
      </c>
    </row>
    <row r="326" spans="1:13" x14ac:dyDescent="0.3">
      <c r="A326" s="2">
        <v>45388</v>
      </c>
      <c r="B326" s="3">
        <f t="shared" si="15"/>
        <v>2024</v>
      </c>
      <c r="C326" t="str">
        <f t="shared" si="16"/>
        <v>2023-2024</v>
      </c>
      <c r="D326" t="s">
        <v>119</v>
      </c>
      <c r="E326" t="s">
        <v>32</v>
      </c>
      <c r="F326" t="str">
        <f t="shared" si="17"/>
        <v>Victoria</v>
      </c>
      <c r="G326" t="s">
        <v>26</v>
      </c>
      <c r="H326">
        <v>3977</v>
      </c>
      <c r="I326" t="s">
        <v>11</v>
      </c>
      <c r="J326" t="s">
        <v>137</v>
      </c>
      <c r="K326" t="s">
        <v>144</v>
      </c>
      <c r="L326" t="s">
        <v>155</v>
      </c>
      <c r="M326" s="6">
        <v>85</v>
      </c>
    </row>
    <row r="327" spans="1:13" x14ac:dyDescent="0.3">
      <c r="A327" s="2">
        <v>45392</v>
      </c>
      <c r="B327" s="3">
        <f t="shared" si="15"/>
        <v>2024</v>
      </c>
      <c r="C327" t="str">
        <f t="shared" si="16"/>
        <v>2023-2024</v>
      </c>
      <c r="D327" t="s">
        <v>120</v>
      </c>
      <c r="E327" t="s">
        <v>60</v>
      </c>
      <c r="F327" t="str">
        <f t="shared" si="17"/>
        <v>Queensland</v>
      </c>
      <c r="G327" t="s">
        <v>19</v>
      </c>
      <c r="H327">
        <v>4655</v>
      </c>
      <c r="I327" t="s">
        <v>11</v>
      </c>
      <c r="J327" t="s">
        <v>138</v>
      </c>
      <c r="K327" t="s">
        <v>144</v>
      </c>
      <c r="L327" t="s">
        <v>155</v>
      </c>
      <c r="M327" s="6">
        <v>466</v>
      </c>
    </row>
    <row r="328" spans="1:13" x14ac:dyDescent="0.3">
      <c r="A328" s="2">
        <v>45823</v>
      </c>
      <c r="B328" s="3">
        <f t="shared" si="15"/>
        <v>2025</v>
      </c>
      <c r="C328" t="str">
        <f t="shared" si="16"/>
        <v>2024-2025</v>
      </c>
      <c r="D328" t="s">
        <v>119</v>
      </c>
      <c r="E328" t="s">
        <v>82</v>
      </c>
      <c r="F328" t="str">
        <f t="shared" si="17"/>
        <v>Queensland</v>
      </c>
      <c r="G328" t="s">
        <v>19</v>
      </c>
      <c r="H328">
        <v>4215</v>
      </c>
      <c r="I328" t="s">
        <v>11</v>
      </c>
      <c r="J328" t="s">
        <v>124</v>
      </c>
      <c r="K328" t="s">
        <v>142</v>
      </c>
      <c r="L328" t="s">
        <v>153</v>
      </c>
      <c r="M328" s="6">
        <v>189</v>
      </c>
    </row>
    <row r="329" spans="1:13" x14ac:dyDescent="0.3">
      <c r="A329" s="2">
        <v>45948</v>
      </c>
      <c r="B329" s="3">
        <f t="shared" si="15"/>
        <v>2026</v>
      </c>
      <c r="C329" t="str">
        <f t="shared" si="16"/>
        <v>2025-2026</v>
      </c>
      <c r="D329" t="s">
        <v>119</v>
      </c>
      <c r="E329" t="s">
        <v>82</v>
      </c>
      <c r="F329" t="str">
        <f t="shared" si="17"/>
        <v>Queensland</v>
      </c>
      <c r="G329" t="s">
        <v>19</v>
      </c>
      <c r="H329">
        <v>4215</v>
      </c>
      <c r="I329" t="s">
        <v>11</v>
      </c>
      <c r="J329" t="s">
        <v>124</v>
      </c>
      <c r="K329" t="s">
        <v>142</v>
      </c>
      <c r="L329" t="s">
        <v>153</v>
      </c>
      <c r="M329" s="6">
        <v>439</v>
      </c>
    </row>
    <row r="330" spans="1:13" x14ac:dyDescent="0.3">
      <c r="A330" s="2">
        <v>45830</v>
      </c>
      <c r="B330" s="3">
        <f t="shared" si="15"/>
        <v>2025</v>
      </c>
      <c r="C330" t="str">
        <f t="shared" si="16"/>
        <v>2024-2025</v>
      </c>
      <c r="D330" t="s">
        <v>120</v>
      </c>
      <c r="E330" t="s">
        <v>35</v>
      </c>
      <c r="F330" t="str">
        <f t="shared" si="17"/>
        <v>Victoria</v>
      </c>
      <c r="G330" t="s">
        <v>26</v>
      </c>
      <c r="H330">
        <v>3280</v>
      </c>
      <c r="I330" t="s">
        <v>11</v>
      </c>
      <c r="J330" t="s">
        <v>129</v>
      </c>
      <c r="K330" t="s">
        <v>147</v>
      </c>
      <c r="L330" t="s">
        <v>158</v>
      </c>
      <c r="M330" s="6">
        <v>53</v>
      </c>
    </row>
    <row r="331" spans="1:13" x14ac:dyDescent="0.3">
      <c r="A331" s="2">
        <v>45912</v>
      </c>
      <c r="B331" s="3">
        <f t="shared" si="15"/>
        <v>2026</v>
      </c>
      <c r="C331" t="str">
        <f t="shared" si="16"/>
        <v>2025-2026</v>
      </c>
      <c r="D331" t="s">
        <v>120</v>
      </c>
      <c r="E331" t="s">
        <v>49</v>
      </c>
      <c r="F331" t="str">
        <f t="shared" si="17"/>
        <v>New South Wales</v>
      </c>
      <c r="G331" t="s">
        <v>10</v>
      </c>
      <c r="H331">
        <v>2350</v>
      </c>
      <c r="I331" t="s">
        <v>11</v>
      </c>
      <c r="J331" t="s">
        <v>122</v>
      </c>
      <c r="K331" t="s">
        <v>146</v>
      </c>
      <c r="L331" t="s">
        <v>157</v>
      </c>
      <c r="M331" s="6">
        <v>277</v>
      </c>
    </row>
    <row r="332" spans="1:13" x14ac:dyDescent="0.3">
      <c r="A332" s="2">
        <v>45621</v>
      </c>
      <c r="B332" s="3">
        <f t="shared" si="15"/>
        <v>2025</v>
      </c>
      <c r="C332" t="str">
        <f t="shared" si="16"/>
        <v>2024-2025</v>
      </c>
      <c r="D332" t="s">
        <v>120</v>
      </c>
      <c r="E332" t="s">
        <v>114</v>
      </c>
      <c r="F332" t="str">
        <f t="shared" si="17"/>
        <v>Victoria</v>
      </c>
      <c r="G332" t="s">
        <v>26</v>
      </c>
      <c r="H332">
        <v>3353</v>
      </c>
      <c r="I332" t="s">
        <v>11</v>
      </c>
      <c r="J332" t="s">
        <v>129</v>
      </c>
      <c r="K332" t="s">
        <v>147</v>
      </c>
      <c r="L332" t="s">
        <v>158</v>
      </c>
      <c r="M332" s="6">
        <v>427</v>
      </c>
    </row>
    <row r="333" spans="1:13" x14ac:dyDescent="0.3">
      <c r="A333" s="2">
        <v>46013</v>
      </c>
      <c r="B333" s="3">
        <f t="shared" si="15"/>
        <v>2026</v>
      </c>
      <c r="C333" t="str">
        <f t="shared" si="16"/>
        <v>2025-2026</v>
      </c>
      <c r="D333" t="s">
        <v>119</v>
      </c>
      <c r="E333" t="s">
        <v>84</v>
      </c>
      <c r="F333" t="str">
        <f t="shared" si="17"/>
        <v>Western Australia</v>
      </c>
      <c r="G333" t="s">
        <v>28</v>
      </c>
      <c r="H333">
        <v>6280</v>
      </c>
      <c r="I333" t="s">
        <v>11</v>
      </c>
      <c r="J333" t="s">
        <v>135</v>
      </c>
      <c r="K333" t="s">
        <v>147</v>
      </c>
      <c r="L333" t="s">
        <v>158</v>
      </c>
      <c r="M333" s="6">
        <v>167</v>
      </c>
    </row>
    <row r="334" spans="1:13" x14ac:dyDescent="0.3">
      <c r="A334" s="2">
        <v>45759</v>
      </c>
      <c r="B334" s="3">
        <f t="shared" si="15"/>
        <v>2025</v>
      </c>
      <c r="C334" t="str">
        <f t="shared" si="16"/>
        <v>2024-2025</v>
      </c>
      <c r="D334" t="s">
        <v>120</v>
      </c>
      <c r="E334" t="s">
        <v>69</v>
      </c>
      <c r="F334" t="str">
        <f t="shared" si="17"/>
        <v>Victoria</v>
      </c>
      <c r="G334" t="s">
        <v>26</v>
      </c>
      <c r="H334">
        <v>3148</v>
      </c>
      <c r="I334" t="s">
        <v>11</v>
      </c>
      <c r="J334" t="s">
        <v>127</v>
      </c>
      <c r="K334" t="s">
        <v>146</v>
      </c>
      <c r="L334" t="s">
        <v>157</v>
      </c>
      <c r="M334" s="6">
        <v>733</v>
      </c>
    </row>
    <row r="335" spans="1:13" x14ac:dyDescent="0.3">
      <c r="A335" s="2">
        <v>45914</v>
      </c>
      <c r="B335" s="3">
        <f t="shared" si="15"/>
        <v>2026</v>
      </c>
      <c r="C335" t="str">
        <f t="shared" si="16"/>
        <v>2025-2026</v>
      </c>
      <c r="D335" t="s">
        <v>120</v>
      </c>
      <c r="E335" t="s">
        <v>38</v>
      </c>
      <c r="F335" t="str">
        <f t="shared" si="17"/>
        <v>Victoria</v>
      </c>
      <c r="G335" t="s">
        <v>26</v>
      </c>
      <c r="H335">
        <v>3199</v>
      </c>
      <c r="I335" t="s">
        <v>11</v>
      </c>
      <c r="J335" t="s">
        <v>127</v>
      </c>
      <c r="K335" t="s">
        <v>147</v>
      </c>
      <c r="L335" t="s">
        <v>158</v>
      </c>
      <c r="M335" s="6">
        <v>139</v>
      </c>
    </row>
    <row r="336" spans="1:13" x14ac:dyDescent="0.3">
      <c r="A336" s="2">
        <v>45904</v>
      </c>
      <c r="B336" s="3">
        <f t="shared" si="15"/>
        <v>2026</v>
      </c>
      <c r="C336" t="str">
        <f t="shared" si="16"/>
        <v>2025-2026</v>
      </c>
      <c r="D336" t="s">
        <v>120</v>
      </c>
      <c r="E336" t="s">
        <v>97</v>
      </c>
      <c r="F336" t="str">
        <f t="shared" si="17"/>
        <v>Tasmania</v>
      </c>
      <c r="G336" t="s">
        <v>43</v>
      </c>
      <c r="H336">
        <v>7010</v>
      </c>
      <c r="I336" t="s">
        <v>11</v>
      </c>
      <c r="J336" t="s">
        <v>130</v>
      </c>
      <c r="K336" t="s">
        <v>146</v>
      </c>
      <c r="L336" t="s">
        <v>157</v>
      </c>
      <c r="M336" s="6">
        <v>419</v>
      </c>
    </row>
    <row r="337" spans="1:13" x14ac:dyDescent="0.3">
      <c r="A337" s="2">
        <v>45509</v>
      </c>
      <c r="B337" s="3">
        <f t="shared" si="15"/>
        <v>2025</v>
      </c>
      <c r="C337" t="str">
        <f t="shared" si="16"/>
        <v>2024-2025</v>
      </c>
      <c r="D337" t="s">
        <v>120</v>
      </c>
      <c r="E337" t="s">
        <v>96</v>
      </c>
      <c r="F337" t="str">
        <f t="shared" si="17"/>
        <v>Western Australia</v>
      </c>
      <c r="G337" t="s">
        <v>28</v>
      </c>
      <c r="H337">
        <v>6027</v>
      </c>
      <c r="I337" t="s">
        <v>11</v>
      </c>
      <c r="J337" t="s">
        <v>121</v>
      </c>
      <c r="K337" t="s">
        <v>146</v>
      </c>
      <c r="L337" t="s">
        <v>157</v>
      </c>
      <c r="M337" s="6">
        <v>760</v>
      </c>
    </row>
    <row r="338" spans="1:13" x14ac:dyDescent="0.3">
      <c r="A338" s="2">
        <v>45664</v>
      </c>
      <c r="B338" s="3">
        <f t="shared" si="15"/>
        <v>2025</v>
      </c>
      <c r="C338" t="str">
        <f t="shared" si="16"/>
        <v>2024-2025</v>
      </c>
      <c r="D338" t="s">
        <v>119</v>
      </c>
      <c r="E338" t="s">
        <v>39</v>
      </c>
      <c r="F338" t="str">
        <f t="shared" si="17"/>
        <v>New South Wales</v>
      </c>
      <c r="G338" t="s">
        <v>10</v>
      </c>
      <c r="H338">
        <v>2541</v>
      </c>
      <c r="I338" t="s">
        <v>11</v>
      </c>
      <c r="J338" t="s">
        <v>123</v>
      </c>
      <c r="K338" t="s">
        <v>145</v>
      </c>
      <c r="L338" t="s">
        <v>156</v>
      </c>
      <c r="M338" s="6">
        <v>191</v>
      </c>
    </row>
    <row r="339" spans="1:13" x14ac:dyDescent="0.3">
      <c r="A339" s="2">
        <v>45905</v>
      </c>
      <c r="B339" s="3">
        <f t="shared" si="15"/>
        <v>2026</v>
      </c>
      <c r="C339" t="str">
        <f t="shared" si="16"/>
        <v>2025-2026</v>
      </c>
      <c r="D339" t="s">
        <v>120</v>
      </c>
      <c r="E339" t="s">
        <v>71</v>
      </c>
      <c r="F339" t="str">
        <f t="shared" si="17"/>
        <v>Victoria</v>
      </c>
      <c r="G339" t="s">
        <v>26</v>
      </c>
      <c r="H339">
        <v>3131</v>
      </c>
      <c r="I339" t="s">
        <v>11</v>
      </c>
      <c r="J339" t="s">
        <v>127</v>
      </c>
      <c r="K339" t="s">
        <v>146</v>
      </c>
      <c r="L339" t="s">
        <v>157</v>
      </c>
      <c r="M339" s="6">
        <v>671</v>
      </c>
    </row>
    <row r="340" spans="1:13" x14ac:dyDescent="0.3">
      <c r="A340" s="2">
        <v>45479</v>
      </c>
      <c r="B340" s="3">
        <f t="shared" si="15"/>
        <v>2025</v>
      </c>
      <c r="C340" t="str">
        <f t="shared" si="16"/>
        <v>2024-2025</v>
      </c>
      <c r="D340" t="s">
        <v>119</v>
      </c>
      <c r="E340" t="s">
        <v>20</v>
      </c>
      <c r="F340" t="str">
        <f t="shared" si="17"/>
        <v>South Australia</v>
      </c>
      <c r="G340" t="s">
        <v>17</v>
      </c>
      <c r="H340">
        <v>5607</v>
      </c>
      <c r="I340" t="s">
        <v>11</v>
      </c>
      <c r="J340" t="s">
        <v>139</v>
      </c>
      <c r="K340" t="s">
        <v>146</v>
      </c>
      <c r="L340" t="s">
        <v>157</v>
      </c>
      <c r="M340" s="6">
        <v>722</v>
      </c>
    </row>
    <row r="341" spans="1:13" x14ac:dyDescent="0.3">
      <c r="A341" s="2">
        <v>45806</v>
      </c>
      <c r="B341" s="3">
        <f t="shared" si="15"/>
        <v>2025</v>
      </c>
      <c r="C341" t="str">
        <f t="shared" si="16"/>
        <v>2024-2025</v>
      </c>
      <c r="D341" t="s">
        <v>120</v>
      </c>
      <c r="E341" t="s">
        <v>80</v>
      </c>
      <c r="F341" t="str">
        <f t="shared" si="17"/>
        <v>New South Wales</v>
      </c>
      <c r="G341" t="s">
        <v>10</v>
      </c>
      <c r="H341">
        <v>2120</v>
      </c>
      <c r="I341" t="s">
        <v>11</v>
      </c>
      <c r="J341" t="s">
        <v>125</v>
      </c>
      <c r="K341" t="s">
        <v>146</v>
      </c>
      <c r="L341" t="s">
        <v>157</v>
      </c>
      <c r="M341" s="6">
        <v>646</v>
      </c>
    </row>
    <row r="342" spans="1:13" x14ac:dyDescent="0.3">
      <c r="A342" s="2">
        <v>45911</v>
      </c>
      <c r="B342" s="3">
        <f t="shared" si="15"/>
        <v>2026</v>
      </c>
      <c r="C342" t="str">
        <f t="shared" si="16"/>
        <v>2025-2026</v>
      </c>
      <c r="D342" t="s">
        <v>120</v>
      </c>
      <c r="E342" t="s">
        <v>36</v>
      </c>
      <c r="F342" t="str">
        <f t="shared" si="17"/>
        <v>New South Wales</v>
      </c>
      <c r="G342" t="s">
        <v>10</v>
      </c>
      <c r="H342">
        <v>2539</v>
      </c>
      <c r="I342" t="s">
        <v>11</v>
      </c>
      <c r="J342" t="s">
        <v>123</v>
      </c>
      <c r="K342" t="s">
        <v>146</v>
      </c>
      <c r="L342" t="s">
        <v>157</v>
      </c>
      <c r="M342" s="6">
        <v>217</v>
      </c>
    </row>
    <row r="343" spans="1:13" x14ac:dyDescent="0.3">
      <c r="A343" s="2">
        <v>45357</v>
      </c>
      <c r="B343" s="3">
        <f t="shared" si="15"/>
        <v>2024</v>
      </c>
      <c r="C343" t="str">
        <f t="shared" si="16"/>
        <v>2023-2024</v>
      </c>
      <c r="D343" t="s">
        <v>119</v>
      </c>
      <c r="E343" t="s">
        <v>86</v>
      </c>
      <c r="F343" t="str">
        <f t="shared" si="17"/>
        <v>Queensland</v>
      </c>
      <c r="G343" t="s">
        <v>19</v>
      </c>
      <c r="H343">
        <v>4119</v>
      </c>
      <c r="I343" t="s">
        <v>11</v>
      </c>
      <c r="J343" t="s">
        <v>131</v>
      </c>
      <c r="K343" t="s">
        <v>144</v>
      </c>
      <c r="L343" t="s">
        <v>155</v>
      </c>
      <c r="M343" s="6">
        <v>208</v>
      </c>
    </row>
    <row r="344" spans="1:13" x14ac:dyDescent="0.3">
      <c r="A344" s="2">
        <v>45825</v>
      </c>
      <c r="B344" s="3">
        <f t="shared" si="15"/>
        <v>2025</v>
      </c>
      <c r="C344" t="str">
        <f t="shared" si="16"/>
        <v>2024-2025</v>
      </c>
      <c r="D344" t="s">
        <v>120</v>
      </c>
      <c r="E344" t="s">
        <v>66</v>
      </c>
      <c r="F344" t="str">
        <f t="shared" si="17"/>
        <v>Western Australia</v>
      </c>
      <c r="G344" t="s">
        <v>28</v>
      </c>
      <c r="H344">
        <v>6330</v>
      </c>
      <c r="I344" t="s">
        <v>11</v>
      </c>
      <c r="J344" t="s">
        <v>135</v>
      </c>
      <c r="K344" t="s">
        <v>144</v>
      </c>
      <c r="L344" t="s">
        <v>155</v>
      </c>
      <c r="M344" s="6">
        <v>621</v>
      </c>
    </row>
    <row r="345" spans="1:13" x14ac:dyDescent="0.3">
      <c r="A345" s="2">
        <v>45683</v>
      </c>
      <c r="B345" s="3">
        <f t="shared" si="15"/>
        <v>2025</v>
      </c>
      <c r="C345" t="str">
        <f t="shared" si="16"/>
        <v>2024-2025</v>
      </c>
      <c r="D345" t="s">
        <v>120</v>
      </c>
      <c r="E345" t="s">
        <v>77</v>
      </c>
      <c r="F345" t="str">
        <f t="shared" si="17"/>
        <v>Victoria</v>
      </c>
      <c r="G345" t="s">
        <v>26</v>
      </c>
      <c r="H345">
        <v>3018</v>
      </c>
      <c r="I345" t="s">
        <v>11</v>
      </c>
      <c r="J345" t="s">
        <v>128</v>
      </c>
      <c r="K345" t="s">
        <v>144</v>
      </c>
      <c r="L345" t="s">
        <v>155</v>
      </c>
      <c r="M345" s="6">
        <v>326</v>
      </c>
    </row>
    <row r="346" spans="1:13" x14ac:dyDescent="0.3">
      <c r="A346" s="2">
        <v>45351</v>
      </c>
      <c r="B346" s="3">
        <f t="shared" si="15"/>
        <v>2024</v>
      </c>
      <c r="C346" t="str">
        <f t="shared" si="16"/>
        <v>2023-2024</v>
      </c>
      <c r="D346" t="s">
        <v>120</v>
      </c>
      <c r="E346" t="s">
        <v>103</v>
      </c>
      <c r="F346" t="str">
        <f t="shared" si="17"/>
        <v>Victoria</v>
      </c>
      <c r="G346" t="s">
        <v>26</v>
      </c>
      <c r="H346">
        <v>3550</v>
      </c>
      <c r="I346" t="s">
        <v>11</v>
      </c>
      <c r="J346" t="s">
        <v>129</v>
      </c>
      <c r="K346" t="s">
        <v>144</v>
      </c>
      <c r="L346" t="s">
        <v>155</v>
      </c>
      <c r="M346" s="6">
        <v>205</v>
      </c>
    </row>
    <row r="347" spans="1:13" x14ac:dyDescent="0.3">
      <c r="A347" s="2">
        <v>45392</v>
      </c>
      <c r="B347" s="3">
        <f t="shared" si="15"/>
        <v>2024</v>
      </c>
      <c r="C347" t="str">
        <f t="shared" si="16"/>
        <v>2023-2024</v>
      </c>
      <c r="D347" t="s">
        <v>120</v>
      </c>
      <c r="E347" t="s">
        <v>108</v>
      </c>
      <c r="F347" t="str">
        <f t="shared" si="17"/>
        <v>Tasmania</v>
      </c>
      <c r="G347" t="s">
        <v>43</v>
      </c>
      <c r="H347">
        <v>7320</v>
      </c>
      <c r="I347" t="s">
        <v>11</v>
      </c>
      <c r="J347" t="s">
        <v>130</v>
      </c>
      <c r="K347" t="s">
        <v>146</v>
      </c>
      <c r="L347" t="s">
        <v>157</v>
      </c>
      <c r="M347" s="6">
        <v>751</v>
      </c>
    </row>
    <row r="348" spans="1:13" x14ac:dyDescent="0.3">
      <c r="A348" s="2">
        <v>45473</v>
      </c>
      <c r="B348" s="3">
        <f t="shared" si="15"/>
        <v>2024</v>
      </c>
      <c r="C348" t="str">
        <f t="shared" si="16"/>
        <v>2023-2024</v>
      </c>
      <c r="D348" t="s">
        <v>120</v>
      </c>
      <c r="E348" t="s">
        <v>32</v>
      </c>
      <c r="F348" t="str">
        <f t="shared" si="17"/>
        <v>Victoria</v>
      </c>
      <c r="G348" t="s">
        <v>26</v>
      </c>
      <c r="H348">
        <v>3977</v>
      </c>
      <c r="I348" t="s">
        <v>11</v>
      </c>
      <c r="J348" t="s">
        <v>137</v>
      </c>
      <c r="K348" t="s">
        <v>143</v>
      </c>
      <c r="L348" t="s">
        <v>154</v>
      </c>
      <c r="M348" s="6">
        <v>716</v>
      </c>
    </row>
    <row r="349" spans="1:13" x14ac:dyDescent="0.3">
      <c r="A349" s="2">
        <v>45892</v>
      </c>
      <c r="B349" s="3">
        <f t="shared" si="15"/>
        <v>2026</v>
      </c>
      <c r="C349" t="str">
        <f t="shared" si="16"/>
        <v>2025-2026</v>
      </c>
      <c r="D349" t="s">
        <v>120</v>
      </c>
      <c r="E349" t="s">
        <v>104</v>
      </c>
      <c r="F349" t="str">
        <f t="shared" si="17"/>
        <v>Victoria</v>
      </c>
      <c r="G349" t="s">
        <v>26</v>
      </c>
      <c r="H349">
        <v>3175</v>
      </c>
      <c r="I349" t="s">
        <v>11</v>
      </c>
      <c r="J349" t="s">
        <v>127</v>
      </c>
      <c r="K349" t="s">
        <v>150</v>
      </c>
      <c r="L349" t="s">
        <v>161</v>
      </c>
      <c r="M349" s="6">
        <v>103</v>
      </c>
    </row>
    <row r="350" spans="1:13" x14ac:dyDescent="0.3">
      <c r="A350" s="2">
        <v>45702</v>
      </c>
      <c r="B350" s="3">
        <f t="shared" si="15"/>
        <v>2025</v>
      </c>
      <c r="C350" t="str">
        <f t="shared" si="16"/>
        <v>2024-2025</v>
      </c>
      <c r="D350" t="s">
        <v>120</v>
      </c>
      <c r="E350" t="s">
        <v>93</v>
      </c>
      <c r="F350" t="str">
        <f t="shared" si="17"/>
        <v>Victoria</v>
      </c>
      <c r="G350" t="s">
        <v>26</v>
      </c>
      <c r="H350">
        <v>3400</v>
      </c>
      <c r="I350" t="s">
        <v>11</v>
      </c>
      <c r="J350" t="s">
        <v>129</v>
      </c>
      <c r="K350" t="s">
        <v>145</v>
      </c>
      <c r="L350" t="s">
        <v>156</v>
      </c>
      <c r="M350" s="6">
        <v>124</v>
      </c>
    </row>
    <row r="351" spans="1:13" x14ac:dyDescent="0.3">
      <c r="A351" s="2">
        <v>45842</v>
      </c>
      <c r="B351" s="3">
        <f t="shared" si="15"/>
        <v>2026</v>
      </c>
      <c r="C351" t="str">
        <f t="shared" si="16"/>
        <v>2025-2026</v>
      </c>
      <c r="D351" t="s">
        <v>119</v>
      </c>
      <c r="E351" t="s">
        <v>78</v>
      </c>
      <c r="F351" t="str">
        <f t="shared" si="17"/>
        <v>New South Wales</v>
      </c>
      <c r="G351" t="s">
        <v>10</v>
      </c>
      <c r="H351">
        <v>2480</v>
      </c>
      <c r="I351" t="s">
        <v>11</v>
      </c>
      <c r="J351" t="s">
        <v>122</v>
      </c>
      <c r="K351" t="s">
        <v>144</v>
      </c>
      <c r="L351" t="s">
        <v>155</v>
      </c>
      <c r="M351" s="6">
        <v>796</v>
      </c>
    </row>
    <row r="352" spans="1:13" x14ac:dyDescent="0.3">
      <c r="A352" s="2">
        <v>45766</v>
      </c>
      <c r="B352" s="3">
        <f t="shared" si="15"/>
        <v>2025</v>
      </c>
      <c r="C352" t="str">
        <f t="shared" si="16"/>
        <v>2024-2025</v>
      </c>
      <c r="D352" t="s">
        <v>120</v>
      </c>
      <c r="E352" t="s">
        <v>74</v>
      </c>
      <c r="F352" t="str">
        <f t="shared" si="17"/>
        <v>Victoria</v>
      </c>
      <c r="G352" t="s">
        <v>26</v>
      </c>
      <c r="H352">
        <v>3500</v>
      </c>
      <c r="I352" t="s">
        <v>11</v>
      </c>
      <c r="J352" t="s">
        <v>129</v>
      </c>
      <c r="K352" t="s">
        <v>148</v>
      </c>
      <c r="L352" t="s">
        <v>159</v>
      </c>
      <c r="M352" s="6">
        <v>459</v>
      </c>
    </row>
    <row r="353" spans="1:13" x14ac:dyDescent="0.3">
      <c r="A353" s="2">
        <v>45363</v>
      </c>
      <c r="B353" s="3">
        <f t="shared" si="15"/>
        <v>2024</v>
      </c>
      <c r="C353" t="str">
        <f t="shared" si="16"/>
        <v>2023-2024</v>
      </c>
      <c r="D353" t="s">
        <v>120</v>
      </c>
      <c r="E353" t="s">
        <v>113</v>
      </c>
      <c r="F353" t="str">
        <f t="shared" si="17"/>
        <v>New South Wales</v>
      </c>
      <c r="G353" t="s">
        <v>10</v>
      </c>
      <c r="H353">
        <v>2101</v>
      </c>
      <c r="I353" t="s">
        <v>11</v>
      </c>
      <c r="J353" t="s">
        <v>125</v>
      </c>
      <c r="K353" t="s">
        <v>151</v>
      </c>
      <c r="L353" t="s">
        <v>152</v>
      </c>
      <c r="M353" s="6">
        <v>666</v>
      </c>
    </row>
    <row r="354" spans="1:13" x14ac:dyDescent="0.3">
      <c r="A354" s="2">
        <v>45582</v>
      </c>
      <c r="B354" s="3">
        <f t="shared" si="15"/>
        <v>2025</v>
      </c>
      <c r="C354" t="str">
        <f t="shared" si="16"/>
        <v>2024-2025</v>
      </c>
      <c r="D354" t="s">
        <v>119</v>
      </c>
      <c r="E354" t="s">
        <v>113</v>
      </c>
      <c r="F354" t="str">
        <f t="shared" si="17"/>
        <v>New South Wales</v>
      </c>
      <c r="G354" t="s">
        <v>10</v>
      </c>
      <c r="H354">
        <v>2101</v>
      </c>
      <c r="I354" t="s">
        <v>11</v>
      </c>
      <c r="J354" t="s">
        <v>125</v>
      </c>
      <c r="K354" t="s">
        <v>150</v>
      </c>
      <c r="L354" t="s">
        <v>161</v>
      </c>
      <c r="M354" s="6">
        <v>633</v>
      </c>
    </row>
    <row r="355" spans="1:13" x14ac:dyDescent="0.3">
      <c r="A355" s="2">
        <v>45960</v>
      </c>
      <c r="B355" s="3">
        <f t="shared" si="15"/>
        <v>2026</v>
      </c>
      <c r="C355" t="str">
        <f t="shared" si="16"/>
        <v>2025-2026</v>
      </c>
      <c r="D355" t="s">
        <v>120</v>
      </c>
      <c r="E355" t="s">
        <v>89</v>
      </c>
      <c r="F355" t="str">
        <f t="shared" si="17"/>
        <v>Queensland</v>
      </c>
      <c r="G355" t="s">
        <v>19</v>
      </c>
      <c r="H355">
        <v>4700</v>
      </c>
      <c r="I355" t="s">
        <v>11</v>
      </c>
      <c r="J355" t="s">
        <v>138</v>
      </c>
      <c r="K355" t="s">
        <v>147</v>
      </c>
      <c r="L355" t="s">
        <v>158</v>
      </c>
      <c r="M355" s="6">
        <v>236</v>
      </c>
    </row>
    <row r="356" spans="1:13" x14ac:dyDescent="0.3">
      <c r="A356" s="2">
        <v>45313</v>
      </c>
      <c r="B356" s="3">
        <f t="shared" si="15"/>
        <v>2024</v>
      </c>
      <c r="C356" t="str">
        <f t="shared" si="16"/>
        <v>2023-2024</v>
      </c>
      <c r="D356" t="s">
        <v>120</v>
      </c>
      <c r="E356" t="s">
        <v>40</v>
      </c>
      <c r="F356" t="str">
        <f t="shared" si="17"/>
        <v>South Australia</v>
      </c>
      <c r="G356" t="s">
        <v>17</v>
      </c>
      <c r="H356">
        <v>5169</v>
      </c>
      <c r="I356" t="s">
        <v>11</v>
      </c>
      <c r="J356" t="s">
        <v>134</v>
      </c>
      <c r="K356" t="s">
        <v>148</v>
      </c>
      <c r="L356" t="s">
        <v>159</v>
      </c>
      <c r="M356" s="6">
        <v>549</v>
      </c>
    </row>
    <row r="357" spans="1:13" x14ac:dyDescent="0.3">
      <c r="A357" s="2">
        <v>45603</v>
      </c>
      <c r="B357" s="3">
        <f t="shared" si="15"/>
        <v>2025</v>
      </c>
      <c r="C357" t="str">
        <f t="shared" si="16"/>
        <v>2024-2025</v>
      </c>
      <c r="D357" t="s">
        <v>119</v>
      </c>
      <c r="E357" t="s">
        <v>82</v>
      </c>
      <c r="F357" t="str">
        <f t="shared" si="17"/>
        <v>Queensland</v>
      </c>
      <c r="G357" t="s">
        <v>19</v>
      </c>
      <c r="H357">
        <v>4215</v>
      </c>
      <c r="I357" t="s">
        <v>11</v>
      </c>
      <c r="J357" t="s">
        <v>124</v>
      </c>
      <c r="K357" t="s">
        <v>151</v>
      </c>
      <c r="L357" t="s">
        <v>152</v>
      </c>
      <c r="M357" s="6">
        <v>312</v>
      </c>
    </row>
    <row r="358" spans="1:13" x14ac:dyDescent="0.3">
      <c r="A358" s="2">
        <v>45941</v>
      </c>
      <c r="B358" s="3">
        <f t="shared" si="15"/>
        <v>2026</v>
      </c>
      <c r="C358" t="str">
        <f t="shared" si="16"/>
        <v>2025-2026</v>
      </c>
      <c r="D358" t="s">
        <v>120</v>
      </c>
      <c r="E358" t="s">
        <v>36</v>
      </c>
      <c r="F358" t="str">
        <f t="shared" si="17"/>
        <v>New South Wales</v>
      </c>
      <c r="G358" t="s">
        <v>10</v>
      </c>
      <c r="H358">
        <v>2539</v>
      </c>
      <c r="I358" t="s">
        <v>11</v>
      </c>
      <c r="J358" t="s">
        <v>123</v>
      </c>
      <c r="K358" t="s">
        <v>151</v>
      </c>
      <c r="L358" t="s">
        <v>152</v>
      </c>
      <c r="M358" s="6">
        <v>440</v>
      </c>
    </row>
    <row r="359" spans="1:13" x14ac:dyDescent="0.3">
      <c r="A359" s="2">
        <v>45654</v>
      </c>
      <c r="B359" s="3">
        <f t="shared" si="15"/>
        <v>2025</v>
      </c>
      <c r="C359" t="str">
        <f t="shared" si="16"/>
        <v>2024-2025</v>
      </c>
      <c r="D359" t="s">
        <v>120</v>
      </c>
      <c r="E359" t="s">
        <v>88</v>
      </c>
      <c r="F359" t="str">
        <f t="shared" si="17"/>
        <v>Queensland</v>
      </c>
      <c r="G359" t="s">
        <v>19</v>
      </c>
      <c r="H359">
        <v>4570</v>
      </c>
      <c r="I359" t="s">
        <v>11</v>
      </c>
      <c r="J359" t="s">
        <v>136</v>
      </c>
      <c r="K359" t="s">
        <v>151</v>
      </c>
      <c r="L359" t="s">
        <v>152</v>
      </c>
      <c r="M359" s="6">
        <v>301</v>
      </c>
    </row>
    <row r="360" spans="1:13" x14ac:dyDescent="0.3">
      <c r="A360" s="2">
        <v>45961</v>
      </c>
      <c r="B360" s="3">
        <f t="shared" si="15"/>
        <v>2026</v>
      </c>
      <c r="C360" t="str">
        <f t="shared" si="16"/>
        <v>2025-2026</v>
      </c>
      <c r="D360" t="s">
        <v>120</v>
      </c>
      <c r="E360" t="s">
        <v>101</v>
      </c>
      <c r="F360" t="str">
        <f t="shared" si="17"/>
        <v>Queensland</v>
      </c>
      <c r="G360" t="s">
        <v>19</v>
      </c>
      <c r="H360">
        <v>4305</v>
      </c>
      <c r="I360" t="s">
        <v>11</v>
      </c>
      <c r="J360" t="s">
        <v>124</v>
      </c>
      <c r="K360" t="s">
        <v>151</v>
      </c>
      <c r="L360" t="s">
        <v>152</v>
      </c>
      <c r="M360" s="6">
        <v>487</v>
      </c>
    </row>
    <row r="361" spans="1:13" x14ac:dyDescent="0.3">
      <c r="A361" s="2">
        <v>45437</v>
      </c>
      <c r="B361" s="3">
        <f t="shared" si="15"/>
        <v>2024</v>
      </c>
      <c r="C361" t="str">
        <f t="shared" si="16"/>
        <v>2023-2024</v>
      </c>
      <c r="D361" t="s">
        <v>120</v>
      </c>
      <c r="E361" t="s">
        <v>58</v>
      </c>
      <c r="F361" t="str">
        <f t="shared" si="17"/>
        <v>New South Wales</v>
      </c>
      <c r="G361" t="s">
        <v>10</v>
      </c>
      <c r="H361">
        <v>2790</v>
      </c>
      <c r="I361" t="s">
        <v>11</v>
      </c>
      <c r="J361" t="s">
        <v>132</v>
      </c>
      <c r="K361" t="s">
        <v>144</v>
      </c>
      <c r="L361" t="s">
        <v>155</v>
      </c>
      <c r="M361" s="6">
        <v>455</v>
      </c>
    </row>
    <row r="362" spans="1:13" x14ac:dyDescent="0.3">
      <c r="A362" s="2">
        <v>45336</v>
      </c>
      <c r="B362" s="3">
        <f t="shared" si="15"/>
        <v>2024</v>
      </c>
      <c r="C362" t="str">
        <f t="shared" si="16"/>
        <v>2023-2024</v>
      </c>
      <c r="D362" t="s">
        <v>120</v>
      </c>
      <c r="E362" t="s">
        <v>91</v>
      </c>
      <c r="F362" t="str">
        <f t="shared" si="17"/>
        <v>Western Australia</v>
      </c>
      <c r="G362" t="s">
        <v>28</v>
      </c>
      <c r="H362">
        <v>6109</v>
      </c>
      <c r="I362" t="s">
        <v>11</v>
      </c>
      <c r="J362" t="s">
        <v>135</v>
      </c>
      <c r="K362" t="s">
        <v>144</v>
      </c>
      <c r="L362" t="s">
        <v>155</v>
      </c>
      <c r="M362" s="6">
        <v>30</v>
      </c>
    </row>
    <row r="363" spans="1:13" x14ac:dyDescent="0.3">
      <c r="A363" s="2">
        <v>45958</v>
      </c>
      <c r="B363" s="3">
        <f t="shared" si="15"/>
        <v>2026</v>
      </c>
      <c r="C363" t="str">
        <f t="shared" si="16"/>
        <v>2025-2026</v>
      </c>
      <c r="D363" t="s">
        <v>119</v>
      </c>
      <c r="E363" t="s">
        <v>27</v>
      </c>
      <c r="F363" t="str">
        <f t="shared" si="17"/>
        <v>Western Australia</v>
      </c>
      <c r="G363" t="s">
        <v>28</v>
      </c>
      <c r="H363">
        <v>6030</v>
      </c>
      <c r="I363" t="s">
        <v>11</v>
      </c>
      <c r="J363" t="s">
        <v>121</v>
      </c>
      <c r="K363" t="s">
        <v>142</v>
      </c>
      <c r="L363" t="s">
        <v>153</v>
      </c>
      <c r="M363" s="6">
        <v>565</v>
      </c>
    </row>
    <row r="364" spans="1:13" x14ac:dyDescent="0.3">
      <c r="A364" s="2">
        <v>45859</v>
      </c>
      <c r="B364" s="3">
        <f t="shared" si="15"/>
        <v>2026</v>
      </c>
      <c r="C364" t="str">
        <f t="shared" si="16"/>
        <v>2025-2026</v>
      </c>
      <c r="D364" t="s">
        <v>119</v>
      </c>
      <c r="E364" t="s">
        <v>105</v>
      </c>
      <c r="F364" t="str">
        <f t="shared" si="17"/>
        <v>New South Wales</v>
      </c>
      <c r="G364" t="s">
        <v>10</v>
      </c>
      <c r="H364">
        <v>2031</v>
      </c>
      <c r="I364" t="s">
        <v>11</v>
      </c>
      <c r="J364" t="s">
        <v>126</v>
      </c>
      <c r="K364" t="s">
        <v>145</v>
      </c>
      <c r="L364" t="s">
        <v>156</v>
      </c>
      <c r="M364" s="6">
        <v>216</v>
      </c>
    </row>
    <row r="365" spans="1:13" x14ac:dyDescent="0.3">
      <c r="A365" s="2">
        <v>46002</v>
      </c>
      <c r="B365" s="3">
        <f t="shared" si="15"/>
        <v>2026</v>
      </c>
      <c r="C365" t="str">
        <f t="shared" si="16"/>
        <v>2025-2026</v>
      </c>
      <c r="D365" t="s">
        <v>119</v>
      </c>
      <c r="E365" t="s">
        <v>86</v>
      </c>
      <c r="F365" t="str">
        <f t="shared" si="17"/>
        <v>Queensland</v>
      </c>
      <c r="G365" t="s">
        <v>19</v>
      </c>
      <c r="H365">
        <v>4119</v>
      </c>
      <c r="I365" t="s">
        <v>11</v>
      </c>
      <c r="J365" t="s">
        <v>131</v>
      </c>
      <c r="K365" t="s">
        <v>143</v>
      </c>
      <c r="L365" t="s">
        <v>154</v>
      </c>
      <c r="M365" s="6">
        <v>374</v>
      </c>
    </row>
    <row r="366" spans="1:13" x14ac:dyDescent="0.3">
      <c r="A366" s="2">
        <v>45356</v>
      </c>
      <c r="B366" s="3">
        <f t="shared" si="15"/>
        <v>2024</v>
      </c>
      <c r="C366" t="str">
        <f t="shared" si="16"/>
        <v>2023-2024</v>
      </c>
      <c r="D366" t="s">
        <v>120</v>
      </c>
      <c r="E366" t="s">
        <v>69</v>
      </c>
      <c r="F366" t="str">
        <f t="shared" si="17"/>
        <v>Victoria</v>
      </c>
      <c r="G366" t="s">
        <v>26</v>
      </c>
      <c r="H366">
        <v>3148</v>
      </c>
      <c r="I366" t="s">
        <v>11</v>
      </c>
      <c r="J366" t="s">
        <v>127</v>
      </c>
      <c r="K366" t="s">
        <v>144</v>
      </c>
      <c r="L366" t="s">
        <v>155</v>
      </c>
      <c r="M366" s="6">
        <v>388</v>
      </c>
    </row>
    <row r="367" spans="1:13" x14ac:dyDescent="0.3">
      <c r="A367" s="2">
        <v>45505</v>
      </c>
      <c r="B367" s="3">
        <f t="shared" si="15"/>
        <v>2025</v>
      </c>
      <c r="C367" t="str">
        <f t="shared" si="16"/>
        <v>2024-2025</v>
      </c>
      <c r="D367" t="s">
        <v>120</v>
      </c>
      <c r="E367" t="s">
        <v>83</v>
      </c>
      <c r="F367" t="str">
        <f t="shared" si="17"/>
        <v>Victoria</v>
      </c>
      <c r="G367" t="s">
        <v>26</v>
      </c>
      <c r="H367">
        <v>3551</v>
      </c>
      <c r="I367" t="s">
        <v>11</v>
      </c>
      <c r="J367" t="s">
        <v>129</v>
      </c>
      <c r="K367" t="s">
        <v>146</v>
      </c>
      <c r="L367" t="s">
        <v>157</v>
      </c>
      <c r="M367" s="6">
        <v>138</v>
      </c>
    </row>
    <row r="368" spans="1:13" x14ac:dyDescent="0.3">
      <c r="A368" s="2">
        <v>45827</v>
      </c>
      <c r="B368" s="3">
        <f t="shared" si="15"/>
        <v>2025</v>
      </c>
      <c r="C368" t="str">
        <f t="shared" si="16"/>
        <v>2024-2025</v>
      </c>
      <c r="D368" t="s">
        <v>120</v>
      </c>
      <c r="E368" t="s">
        <v>22</v>
      </c>
      <c r="F368" t="str">
        <f t="shared" si="17"/>
        <v>New South Wales</v>
      </c>
      <c r="G368" t="s">
        <v>10</v>
      </c>
      <c r="H368">
        <v>2116</v>
      </c>
      <c r="I368" t="s">
        <v>11</v>
      </c>
      <c r="J368" t="s">
        <v>125</v>
      </c>
      <c r="K368" t="s">
        <v>150</v>
      </c>
      <c r="L368" t="s">
        <v>161</v>
      </c>
      <c r="M368" s="6">
        <v>560</v>
      </c>
    </row>
    <row r="369" spans="1:13" x14ac:dyDescent="0.3">
      <c r="A369" s="2">
        <v>45746</v>
      </c>
      <c r="B369" s="3">
        <f t="shared" si="15"/>
        <v>2025</v>
      </c>
      <c r="C369" t="str">
        <f t="shared" si="16"/>
        <v>2024-2025</v>
      </c>
      <c r="D369" t="s">
        <v>120</v>
      </c>
      <c r="E369" t="s">
        <v>22</v>
      </c>
      <c r="F369" t="str">
        <f t="shared" si="17"/>
        <v>New South Wales</v>
      </c>
      <c r="G369" t="s">
        <v>10</v>
      </c>
      <c r="H369">
        <v>2116</v>
      </c>
      <c r="I369" t="s">
        <v>11</v>
      </c>
      <c r="J369" t="s">
        <v>125</v>
      </c>
      <c r="K369" t="s">
        <v>149</v>
      </c>
      <c r="L369" t="s">
        <v>160</v>
      </c>
      <c r="M369" s="6">
        <v>542</v>
      </c>
    </row>
    <row r="370" spans="1:13" x14ac:dyDescent="0.3">
      <c r="A370" s="2">
        <v>45414</v>
      </c>
      <c r="B370" s="3">
        <f t="shared" si="15"/>
        <v>2024</v>
      </c>
      <c r="C370" t="str">
        <f t="shared" si="16"/>
        <v>2023-2024</v>
      </c>
      <c r="D370" t="s">
        <v>120</v>
      </c>
      <c r="E370" t="s">
        <v>22</v>
      </c>
      <c r="F370" t="str">
        <f t="shared" si="17"/>
        <v>New South Wales</v>
      </c>
      <c r="G370" t="s">
        <v>10</v>
      </c>
      <c r="H370">
        <v>2116</v>
      </c>
      <c r="I370" t="s">
        <v>11</v>
      </c>
      <c r="J370" t="s">
        <v>125</v>
      </c>
      <c r="K370" t="s">
        <v>145</v>
      </c>
      <c r="L370" t="s">
        <v>156</v>
      </c>
      <c r="M370" s="6">
        <v>62</v>
      </c>
    </row>
    <row r="371" spans="1:13" x14ac:dyDescent="0.3">
      <c r="A371" s="2">
        <v>45403</v>
      </c>
      <c r="B371" s="3">
        <f t="shared" si="15"/>
        <v>2024</v>
      </c>
      <c r="C371" t="str">
        <f t="shared" si="16"/>
        <v>2023-2024</v>
      </c>
      <c r="D371" t="s">
        <v>120</v>
      </c>
      <c r="E371" t="s">
        <v>48</v>
      </c>
      <c r="F371" t="str">
        <f t="shared" si="17"/>
        <v>Western Australia</v>
      </c>
      <c r="G371" t="s">
        <v>28</v>
      </c>
      <c r="H371">
        <v>6450</v>
      </c>
      <c r="I371" t="s">
        <v>11</v>
      </c>
      <c r="J371" t="s">
        <v>141</v>
      </c>
      <c r="K371" t="s">
        <v>144</v>
      </c>
      <c r="L371" t="s">
        <v>155</v>
      </c>
      <c r="M371" s="6">
        <v>697</v>
      </c>
    </row>
    <row r="372" spans="1:13" x14ac:dyDescent="0.3">
      <c r="A372" s="2">
        <v>45575</v>
      </c>
      <c r="B372" s="3">
        <f t="shared" si="15"/>
        <v>2025</v>
      </c>
      <c r="C372" t="str">
        <f t="shared" si="16"/>
        <v>2024-2025</v>
      </c>
      <c r="D372" t="s">
        <v>120</v>
      </c>
      <c r="E372" t="s">
        <v>91</v>
      </c>
      <c r="F372" t="str">
        <f t="shared" si="17"/>
        <v>Western Australia</v>
      </c>
      <c r="G372" t="s">
        <v>28</v>
      </c>
      <c r="H372">
        <v>6109</v>
      </c>
      <c r="I372" t="s">
        <v>11</v>
      </c>
      <c r="J372" t="s">
        <v>135</v>
      </c>
      <c r="K372" t="s">
        <v>144</v>
      </c>
      <c r="L372" t="s">
        <v>155</v>
      </c>
      <c r="M372" s="6">
        <v>62</v>
      </c>
    </row>
    <row r="373" spans="1:13" x14ac:dyDescent="0.3">
      <c r="A373" s="2">
        <v>45713</v>
      </c>
      <c r="B373" s="3">
        <f t="shared" si="15"/>
        <v>2025</v>
      </c>
      <c r="C373" t="str">
        <f t="shared" si="16"/>
        <v>2024-2025</v>
      </c>
      <c r="D373" t="s">
        <v>120</v>
      </c>
      <c r="E373" t="s">
        <v>105</v>
      </c>
      <c r="F373" t="str">
        <f t="shared" si="17"/>
        <v>New South Wales</v>
      </c>
      <c r="G373" t="s">
        <v>10</v>
      </c>
      <c r="H373">
        <v>2031</v>
      </c>
      <c r="I373" t="s">
        <v>11</v>
      </c>
      <c r="J373" t="s">
        <v>126</v>
      </c>
      <c r="K373" t="s">
        <v>144</v>
      </c>
      <c r="L373" t="s">
        <v>155</v>
      </c>
      <c r="M373" s="6">
        <v>29</v>
      </c>
    </row>
    <row r="374" spans="1:13" x14ac:dyDescent="0.3">
      <c r="A374" s="2">
        <v>45905</v>
      </c>
      <c r="B374" s="3">
        <f t="shared" si="15"/>
        <v>2026</v>
      </c>
      <c r="C374" t="str">
        <f t="shared" si="16"/>
        <v>2025-2026</v>
      </c>
      <c r="D374" t="s">
        <v>119</v>
      </c>
      <c r="E374" t="s">
        <v>94</v>
      </c>
      <c r="F374" t="str">
        <f t="shared" si="17"/>
        <v>Queensland</v>
      </c>
      <c r="G374" t="s">
        <v>19</v>
      </c>
      <c r="H374">
        <v>4551</v>
      </c>
      <c r="I374" t="s">
        <v>11</v>
      </c>
      <c r="J374" t="s">
        <v>136</v>
      </c>
      <c r="K374" t="s">
        <v>143</v>
      </c>
      <c r="L374" t="s">
        <v>154</v>
      </c>
      <c r="M374" s="6">
        <v>796</v>
      </c>
    </row>
    <row r="375" spans="1:13" x14ac:dyDescent="0.3">
      <c r="A375" s="2">
        <v>45537</v>
      </c>
      <c r="B375" s="3">
        <f t="shared" si="15"/>
        <v>2025</v>
      </c>
      <c r="C375" t="str">
        <f t="shared" si="16"/>
        <v>2024-2025</v>
      </c>
      <c r="D375" t="s">
        <v>120</v>
      </c>
      <c r="E375" t="s">
        <v>49</v>
      </c>
      <c r="F375" t="str">
        <f t="shared" si="17"/>
        <v>New South Wales</v>
      </c>
      <c r="G375" t="s">
        <v>10</v>
      </c>
      <c r="H375">
        <v>2350</v>
      </c>
      <c r="I375" t="s">
        <v>11</v>
      </c>
      <c r="J375" t="s">
        <v>122</v>
      </c>
      <c r="K375" t="s">
        <v>144</v>
      </c>
      <c r="L375" t="s">
        <v>155</v>
      </c>
      <c r="M375" s="6">
        <v>209</v>
      </c>
    </row>
    <row r="376" spans="1:13" x14ac:dyDescent="0.3">
      <c r="A376" s="2">
        <v>45873</v>
      </c>
      <c r="B376" s="3">
        <f t="shared" si="15"/>
        <v>2026</v>
      </c>
      <c r="C376" t="str">
        <f t="shared" si="16"/>
        <v>2025-2026</v>
      </c>
      <c r="D376" t="s">
        <v>119</v>
      </c>
      <c r="E376" t="s">
        <v>12</v>
      </c>
      <c r="F376" t="str">
        <f t="shared" si="17"/>
        <v>New South Wales</v>
      </c>
      <c r="G376" t="s">
        <v>10</v>
      </c>
      <c r="H376">
        <v>2795</v>
      </c>
      <c r="I376" t="s">
        <v>11</v>
      </c>
      <c r="J376" t="s">
        <v>132</v>
      </c>
      <c r="K376" t="s">
        <v>142</v>
      </c>
      <c r="L376" t="s">
        <v>153</v>
      </c>
      <c r="M376" s="6">
        <v>360</v>
      </c>
    </row>
    <row r="377" spans="1:13" x14ac:dyDescent="0.3">
      <c r="A377" s="2">
        <v>45670</v>
      </c>
      <c r="B377" s="3">
        <f t="shared" si="15"/>
        <v>2025</v>
      </c>
      <c r="C377" t="str">
        <f t="shared" si="16"/>
        <v>2024-2025</v>
      </c>
      <c r="D377" t="s">
        <v>120</v>
      </c>
      <c r="E377" t="s">
        <v>80</v>
      </c>
      <c r="F377" t="str">
        <f t="shared" si="17"/>
        <v>New South Wales</v>
      </c>
      <c r="G377" t="s">
        <v>10</v>
      </c>
      <c r="H377">
        <v>2120</v>
      </c>
      <c r="I377" t="s">
        <v>11</v>
      </c>
      <c r="J377" t="s">
        <v>125</v>
      </c>
      <c r="K377" t="s">
        <v>142</v>
      </c>
      <c r="L377" t="s">
        <v>153</v>
      </c>
      <c r="M377" s="6">
        <v>120</v>
      </c>
    </row>
    <row r="378" spans="1:13" x14ac:dyDescent="0.3">
      <c r="A378" s="2">
        <v>45444</v>
      </c>
      <c r="B378" s="3">
        <f t="shared" si="15"/>
        <v>2024</v>
      </c>
      <c r="C378" t="str">
        <f t="shared" si="16"/>
        <v>2023-2024</v>
      </c>
      <c r="D378" t="s">
        <v>120</v>
      </c>
      <c r="E378" t="s">
        <v>25</v>
      </c>
      <c r="F378" t="str">
        <f t="shared" si="17"/>
        <v>Victoria</v>
      </c>
      <c r="G378" t="s">
        <v>26</v>
      </c>
      <c r="H378">
        <v>3066</v>
      </c>
      <c r="I378" t="s">
        <v>11</v>
      </c>
      <c r="J378" t="s">
        <v>128</v>
      </c>
      <c r="K378" t="s">
        <v>144</v>
      </c>
      <c r="L378" t="s">
        <v>155</v>
      </c>
      <c r="M378" s="6">
        <v>651</v>
      </c>
    </row>
    <row r="379" spans="1:13" x14ac:dyDescent="0.3">
      <c r="A379" s="2">
        <v>45521</v>
      </c>
      <c r="B379" s="3">
        <f t="shared" si="15"/>
        <v>2025</v>
      </c>
      <c r="C379" t="str">
        <f t="shared" si="16"/>
        <v>2024-2025</v>
      </c>
      <c r="D379" t="s">
        <v>120</v>
      </c>
      <c r="E379" t="s">
        <v>14</v>
      </c>
      <c r="F379" t="str">
        <f t="shared" si="17"/>
        <v>Northern Territory</v>
      </c>
      <c r="G379" t="s">
        <v>15</v>
      </c>
      <c r="H379">
        <v>800</v>
      </c>
      <c r="I379" t="s">
        <v>11</v>
      </c>
      <c r="J379" t="s">
        <v>140</v>
      </c>
      <c r="K379" t="s">
        <v>143</v>
      </c>
      <c r="L379" t="s">
        <v>154</v>
      </c>
      <c r="M379" s="6">
        <v>449</v>
      </c>
    </row>
    <row r="380" spans="1:13" x14ac:dyDescent="0.3">
      <c r="A380" s="2">
        <v>45683</v>
      </c>
      <c r="B380" s="3">
        <f t="shared" si="15"/>
        <v>2025</v>
      </c>
      <c r="C380" t="str">
        <f t="shared" si="16"/>
        <v>2024-2025</v>
      </c>
      <c r="D380" t="s">
        <v>119</v>
      </c>
      <c r="E380" t="s">
        <v>84</v>
      </c>
      <c r="F380" t="str">
        <f t="shared" si="17"/>
        <v>Western Australia</v>
      </c>
      <c r="G380" t="s">
        <v>28</v>
      </c>
      <c r="H380">
        <v>6280</v>
      </c>
      <c r="I380" t="s">
        <v>11</v>
      </c>
      <c r="J380" t="s">
        <v>135</v>
      </c>
      <c r="K380" t="s">
        <v>151</v>
      </c>
      <c r="L380" t="s">
        <v>152</v>
      </c>
      <c r="M380" s="6">
        <v>668</v>
      </c>
    </row>
    <row r="381" spans="1:13" x14ac:dyDescent="0.3">
      <c r="A381" s="2">
        <v>45764</v>
      </c>
      <c r="B381" s="3">
        <f t="shared" si="15"/>
        <v>2025</v>
      </c>
      <c r="C381" t="str">
        <f t="shared" si="16"/>
        <v>2024-2025</v>
      </c>
      <c r="D381" t="s">
        <v>120</v>
      </c>
      <c r="E381" t="s">
        <v>34</v>
      </c>
      <c r="F381" t="str">
        <f t="shared" si="17"/>
        <v>New South Wales</v>
      </c>
      <c r="G381" t="s">
        <v>10</v>
      </c>
      <c r="H381">
        <v>2560</v>
      </c>
      <c r="I381" t="s">
        <v>11</v>
      </c>
      <c r="J381" t="s">
        <v>123</v>
      </c>
      <c r="K381" t="s">
        <v>143</v>
      </c>
      <c r="L381" t="s">
        <v>154</v>
      </c>
      <c r="M381" s="6">
        <v>400</v>
      </c>
    </row>
    <row r="382" spans="1:13" x14ac:dyDescent="0.3">
      <c r="A382" s="2">
        <v>45761</v>
      </c>
      <c r="B382" s="3">
        <f t="shared" si="15"/>
        <v>2025</v>
      </c>
      <c r="C382" t="str">
        <f t="shared" si="16"/>
        <v>2024-2025</v>
      </c>
      <c r="D382" t="s">
        <v>120</v>
      </c>
      <c r="E382" t="s">
        <v>39</v>
      </c>
      <c r="F382" t="str">
        <f t="shared" si="17"/>
        <v>New South Wales</v>
      </c>
      <c r="G382" t="s">
        <v>10</v>
      </c>
      <c r="H382">
        <v>2541</v>
      </c>
      <c r="I382" t="s">
        <v>11</v>
      </c>
      <c r="J382" t="s">
        <v>123</v>
      </c>
      <c r="K382" t="s">
        <v>150</v>
      </c>
      <c r="L382" t="s">
        <v>161</v>
      </c>
      <c r="M382" s="6">
        <v>453</v>
      </c>
    </row>
    <row r="383" spans="1:13" x14ac:dyDescent="0.3">
      <c r="A383" s="2">
        <v>45409</v>
      </c>
      <c r="B383" s="3">
        <f t="shared" si="15"/>
        <v>2024</v>
      </c>
      <c r="C383" t="str">
        <f t="shared" si="16"/>
        <v>2023-2024</v>
      </c>
      <c r="D383" t="s">
        <v>120</v>
      </c>
      <c r="E383" t="s">
        <v>33</v>
      </c>
      <c r="F383" t="str">
        <f t="shared" si="17"/>
        <v>Northern Territory</v>
      </c>
      <c r="G383" t="s">
        <v>15</v>
      </c>
      <c r="H383">
        <v>870</v>
      </c>
      <c r="I383" t="s">
        <v>11</v>
      </c>
      <c r="J383" t="s">
        <v>140</v>
      </c>
      <c r="K383" t="s">
        <v>144</v>
      </c>
      <c r="L383" t="s">
        <v>155</v>
      </c>
      <c r="M383" s="6">
        <v>39</v>
      </c>
    </row>
    <row r="384" spans="1:13" x14ac:dyDescent="0.3">
      <c r="A384" s="2">
        <v>45367</v>
      </c>
      <c r="B384" s="3">
        <f t="shared" si="15"/>
        <v>2024</v>
      </c>
      <c r="C384" t="str">
        <f t="shared" si="16"/>
        <v>2023-2024</v>
      </c>
      <c r="D384" t="s">
        <v>120</v>
      </c>
      <c r="E384" t="s">
        <v>70</v>
      </c>
      <c r="F384" t="str">
        <f t="shared" si="17"/>
        <v>Western Australia</v>
      </c>
      <c r="G384" t="s">
        <v>28</v>
      </c>
      <c r="H384">
        <v>6021</v>
      </c>
      <c r="I384" t="s">
        <v>11</v>
      </c>
      <c r="J384" t="s">
        <v>121</v>
      </c>
      <c r="K384" t="s">
        <v>144</v>
      </c>
      <c r="L384" t="s">
        <v>155</v>
      </c>
      <c r="M384" s="6">
        <v>301</v>
      </c>
    </row>
    <row r="385" spans="1:13" x14ac:dyDescent="0.3">
      <c r="A385" s="2">
        <v>45497</v>
      </c>
      <c r="B385" s="3">
        <f t="shared" si="15"/>
        <v>2025</v>
      </c>
      <c r="C385" t="str">
        <f t="shared" si="16"/>
        <v>2024-2025</v>
      </c>
      <c r="D385" t="s">
        <v>120</v>
      </c>
      <c r="E385" t="s">
        <v>85</v>
      </c>
      <c r="F385" t="str">
        <f t="shared" si="17"/>
        <v>Western Australia</v>
      </c>
      <c r="G385" t="s">
        <v>28</v>
      </c>
      <c r="H385">
        <v>6725</v>
      </c>
      <c r="I385" t="s">
        <v>11</v>
      </c>
      <c r="J385" t="s">
        <v>141</v>
      </c>
      <c r="K385" t="s">
        <v>144</v>
      </c>
      <c r="L385" t="s">
        <v>155</v>
      </c>
      <c r="M385" s="6">
        <v>745</v>
      </c>
    </row>
    <row r="386" spans="1:13" x14ac:dyDescent="0.3">
      <c r="A386" s="2">
        <v>45548</v>
      </c>
      <c r="B386" s="3">
        <f t="shared" ref="B386:B449" si="18">IF(MONTH(A386)&gt;=7,YEAR(A386)+1,YEAR(A386))</f>
        <v>2025</v>
      </c>
      <c r="C386" t="str">
        <f t="shared" ref="C386:C449" si="19">IF(MONTH(A386) &gt;= 7, YEAR(A386) &amp; "-" &amp; YEAR(A386) + 1, YEAR(A386) - 1 &amp; "-" &amp; YEAR(A386))</f>
        <v>2024-2025</v>
      </c>
      <c r="D386" t="s">
        <v>120</v>
      </c>
      <c r="E386" t="s">
        <v>44</v>
      </c>
      <c r="F386" t="str">
        <f t="shared" ref="F386:F449" si="20">IF(G386="WA","Western Australia",
IF(G386="NSW","New South Wales",
IF(G386="QLD","Queensland",
IF(G386="VIC","Victoria",
IF(G386="TAS","Tasmania",
IF(G386="SA","South Australia",
IF(G386="NT","Northern Territory",
IF(G386="ACT","Australian Capital Territory",G386))))))))</f>
        <v>Western Australia</v>
      </c>
      <c r="G386" t="s">
        <v>28</v>
      </c>
      <c r="H386">
        <v>6010</v>
      </c>
      <c r="I386" t="s">
        <v>11</v>
      </c>
      <c r="J386" t="s">
        <v>121</v>
      </c>
      <c r="K386" t="s">
        <v>144</v>
      </c>
      <c r="L386" t="s">
        <v>155</v>
      </c>
      <c r="M386" s="6">
        <v>620</v>
      </c>
    </row>
    <row r="387" spans="1:13" x14ac:dyDescent="0.3">
      <c r="A387" s="2">
        <v>45941</v>
      </c>
      <c r="B387" s="3">
        <f t="shared" si="18"/>
        <v>2026</v>
      </c>
      <c r="C387" t="str">
        <f t="shared" si="19"/>
        <v>2025-2026</v>
      </c>
      <c r="D387" t="s">
        <v>120</v>
      </c>
      <c r="E387" t="s">
        <v>64</v>
      </c>
      <c r="F387" t="str">
        <f t="shared" si="20"/>
        <v>Western Australia</v>
      </c>
      <c r="G387" t="s">
        <v>28</v>
      </c>
      <c r="H387">
        <v>6112</v>
      </c>
      <c r="I387" t="s">
        <v>11</v>
      </c>
      <c r="J387" t="s">
        <v>135</v>
      </c>
      <c r="K387" t="s">
        <v>142</v>
      </c>
      <c r="L387" t="s">
        <v>153</v>
      </c>
      <c r="M387" s="6">
        <v>140</v>
      </c>
    </row>
    <row r="388" spans="1:13" x14ac:dyDescent="0.3">
      <c r="A388" s="2">
        <v>45510</v>
      </c>
      <c r="B388" s="3">
        <f t="shared" si="18"/>
        <v>2025</v>
      </c>
      <c r="C388" t="str">
        <f t="shared" si="19"/>
        <v>2024-2025</v>
      </c>
      <c r="D388" t="s">
        <v>120</v>
      </c>
      <c r="E388" t="s">
        <v>65</v>
      </c>
      <c r="F388" t="str">
        <f t="shared" si="20"/>
        <v>Victoria</v>
      </c>
      <c r="G388" t="s">
        <v>26</v>
      </c>
      <c r="H388">
        <v>3931</v>
      </c>
      <c r="I388" t="s">
        <v>11</v>
      </c>
      <c r="J388" t="s">
        <v>137</v>
      </c>
      <c r="K388" t="s">
        <v>144</v>
      </c>
      <c r="L388" t="s">
        <v>155</v>
      </c>
      <c r="M388" s="6">
        <v>426</v>
      </c>
    </row>
    <row r="389" spans="1:13" x14ac:dyDescent="0.3">
      <c r="A389" s="2">
        <v>45480</v>
      </c>
      <c r="B389" s="3">
        <f t="shared" si="18"/>
        <v>2025</v>
      </c>
      <c r="C389" t="str">
        <f t="shared" si="19"/>
        <v>2024-2025</v>
      </c>
      <c r="D389" t="s">
        <v>120</v>
      </c>
      <c r="E389" t="s">
        <v>42</v>
      </c>
      <c r="F389" t="str">
        <f t="shared" si="20"/>
        <v>Tasmania</v>
      </c>
      <c r="G389" t="s">
        <v>43</v>
      </c>
      <c r="H389">
        <v>7018</v>
      </c>
      <c r="I389" t="s">
        <v>11</v>
      </c>
      <c r="J389" t="s">
        <v>130</v>
      </c>
      <c r="K389" t="s">
        <v>144</v>
      </c>
      <c r="L389" t="s">
        <v>155</v>
      </c>
      <c r="M389" s="6">
        <v>63</v>
      </c>
    </row>
    <row r="390" spans="1:13" x14ac:dyDescent="0.3">
      <c r="A390" s="2">
        <v>45818</v>
      </c>
      <c r="B390" s="3">
        <f t="shared" si="18"/>
        <v>2025</v>
      </c>
      <c r="C390" t="str">
        <f t="shared" si="19"/>
        <v>2024-2025</v>
      </c>
      <c r="D390" t="s">
        <v>120</v>
      </c>
      <c r="E390" t="s">
        <v>77</v>
      </c>
      <c r="F390" t="str">
        <f t="shared" si="20"/>
        <v>Victoria</v>
      </c>
      <c r="G390" t="s">
        <v>26</v>
      </c>
      <c r="H390">
        <v>3018</v>
      </c>
      <c r="I390" t="s">
        <v>11</v>
      </c>
      <c r="J390" t="s">
        <v>128</v>
      </c>
      <c r="K390" t="s">
        <v>151</v>
      </c>
      <c r="L390" t="s">
        <v>152</v>
      </c>
      <c r="M390" s="6">
        <v>48</v>
      </c>
    </row>
    <row r="391" spans="1:13" x14ac:dyDescent="0.3">
      <c r="A391" s="2">
        <v>45605</v>
      </c>
      <c r="B391" s="3">
        <f t="shared" si="18"/>
        <v>2025</v>
      </c>
      <c r="C391" t="str">
        <f t="shared" si="19"/>
        <v>2024-2025</v>
      </c>
      <c r="D391" t="s">
        <v>120</v>
      </c>
      <c r="E391" t="s">
        <v>83</v>
      </c>
      <c r="F391" t="str">
        <f t="shared" si="20"/>
        <v>Victoria</v>
      </c>
      <c r="G391" t="s">
        <v>26</v>
      </c>
      <c r="H391">
        <v>3551</v>
      </c>
      <c r="I391" t="s">
        <v>11</v>
      </c>
      <c r="J391" t="s">
        <v>129</v>
      </c>
      <c r="K391" t="s">
        <v>144</v>
      </c>
      <c r="L391" t="s">
        <v>155</v>
      </c>
      <c r="M391" s="6">
        <v>445</v>
      </c>
    </row>
    <row r="392" spans="1:13" x14ac:dyDescent="0.3">
      <c r="A392" s="2">
        <v>45897</v>
      </c>
      <c r="B392" s="3">
        <f t="shared" si="18"/>
        <v>2026</v>
      </c>
      <c r="C392" t="str">
        <f t="shared" si="19"/>
        <v>2025-2026</v>
      </c>
      <c r="D392" t="s">
        <v>120</v>
      </c>
      <c r="E392" t="s">
        <v>90</v>
      </c>
      <c r="F392" t="str">
        <f t="shared" si="20"/>
        <v>New South Wales</v>
      </c>
      <c r="G392" t="s">
        <v>10</v>
      </c>
      <c r="H392">
        <v>2650</v>
      </c>
      <c r="I392" t="s">
        <v>11</v>
      </c>
      <c r="J392" t="s">
        <v>132</v>
      </c>
      <c r="K392" t="s">
        <v>148</v>
      </c>
      <c r="L392" t="s">
        <v>159</v>
      </c>
      <c r="M392" s="6">
        <v>85</v>
      </c>
    </row>
    <row r="393" spans="1:13" x14ac:dyDescent="0.3">
      <c r="A393" s="2">
        <v>45955</v>
      </c>
      <c r="B393" s="3">
        <f t="shared" si="18"/>
        <v>2026</v>
      </c>
      <c r="C393" t="str">
        <f t="shared" si="19"/>
        <v>2025-2026</v>
      </c>
      <c r="D393" t="s">
        <v>120</v>
      </c>
      <c r="E393" t="s">
        <v>77</v>
      </c>
      <c r="F393" t="str">
        <f t="shared" si="20"/>
        <v>Victoria</v>
      </c>
      <c r="G393" t="s">
        <v>26</v>
      </c>
      <c r="H393">
        <v>3018</v>
      </c>
      <c r="I393" t="s">
        <v>11</v>
      </c>
      <c r="J393" t="s">
        <v>128</v>
      </c>
      <c r="K393" t="s">
        <v>142</v>
      </c>
      <c r="L393" t="s">
        <v>153</v>
      </c>
      <c r="M393" s="6">
        <v>259</v>
      </c>
    </row>
    <row r="394" spans="1:13" x14ac:dyDescent="0.3">
      <c r="A394" s="2">
        <v>45795</v>
      </c>
      <c r="B394" s="3">
        <f t="shared" si="18"/>
        <v>2025</v>
      </c>
      <c r="C394" t="str">
        <f t="shared" si="19"/>
        <v>2024-2025</v>
      </c>
      <c r="D394" t="s">
        <v>120</v>
      </c>
      <c r="E394" t="s">
        <v>60</v>
      </c>
      <c r="F394" t="str">
        <f t="shared" si="20"/>
        <v>Queensland</v>
      </c>
      <c r="G394" t="s">
        <v>19</v>
      </c>
      <c r="H394">
        <v>4655</v>
      </c>
      <c r="I394" t="s">
        <v>11</v>
      </c>
      <c r="J394" t="s">
        <v>138</v>
      </c>
      <c r="K394" t="s">
        <v>142</v>
      </c>
      <c r="L394" t="s">
        <v>153</v>
      </c>
      <c r="M394" s="6">
        <v>594</v>
      </c>
    </row>
    <row r="395" spans="1:13" x14ac:dyDescent="0.3">
      <c r="A395" s="2">
        <v>45837</v>
      </c>
      <c r="B395" s="3">
        <f t="shared" si="18"/>
        <v>2025</v>
      </c>
      <c r="C395" t="str">
        <f t="shared" si="19"/>
        <v>2024-2025</v>
      </c>
      <c r="D395" t="s">
        <v>120</v>
      </c>
      <c r="E395" t="s">
        <v>63</v>
      </c>
      <c r="F395" t="str">
        <f t="shared" si="20"/>
        <v>Queensland</v>
      </c>
      <c r="G395" t="s">
        <v>19</v>
      </c>
      <c r="H395">
        <v>4068</v>
      </c>
      <c r="I395" t="s">
        <v>11</v>
      </c>
      <c r="J395" t="s">
        <v>131</v>
      </c>
      <c r="K395" t="s">
        <v>151</v>
      </c>
      <c r="L395" t="s">
        <v>152</v>
      </c>
      <c r="M395" s="6">
        <v>245</v>
      </c>
    </row>
    <row r="396" spans="1:13" x14ac:dyDescent="0.3">
      <c r="A396" s="2">
        <v>45875</v>
      </c>
      <c r="B396" s="3">
        <f t="shared" si="18"/>
        <v>2026</v>
      </c>
      <c r="C396" t="str">
        <f t="shared" si="19"/>
        <v>2025-2026</v>
      </c>
      <c r="D396" t="s">
        <v>120</v>
      </c>
      <c r="E396" t="s">
        <v>84</v>
      </c>
      <c r="F396" t="str">
        <f t="shared" si="20"/>
        <v>Western Australia</v>
      </c>
      <c r="G396" t="s">
        <v>28</v>
      </c>
      <c r="H396">
        <v>6280</v>
      </c>
      <c r="I396" t="s">
        <v>11</v>
      </c>
      <c r="J396" t="s">
        <v>135</v>
      </c>
      <c r="K396" t="s">
        <v>144</v>
      </c>
      <c r="L396" t="s">
        <v>155</v>
      </c>
      <c r="M396" s="6">
        <v>661</v>
      </c>
    </row>
    <row r="397" spans="1:13" x14ac:dyDescent="0.3">
      <c r="A397" s="2">
        <v>45778</v>
      </c>
      <c r="B397" s="3">
        <f t="shared" si="18"/>
        <v>2025</v>
      </c>
      <c r="C397" t="str">
        <f t="shared" si="19"/>
        <v>2024-2025</v>
      </c>
      <c r="D397" t="s">
        <v>120</v>
      </c>
      <c r="E397" t="s">
        <v>48</v>
      </c>
      <c r="F397" t="str">
        <f t="shared" si="20"/>
        <v>Western Australia</v>
      </c>
      <c r="G397" t="s">
        <v>28</v>
      </c>
      <c r="H397">
        <v>6450</v>
      </c>
      <c r="I397" t="s">
        <v>11</v>
      </c>
      <c r="J397" t="s">
        <v>141</v>
      </c>
      <c r="K397" t="s">
        <v>144</v>
      </c>
      <c r="L397" t="s">
        <v>155</v>
      </c>
      <c r="M397" s="6">
        <v>794</v>
      </c>
    </row>
    <row r="398" spans="1:13" x14ac:dyDescent="0.3">
      <c r="A398" s="2">
        <v>45814</v>
      </c>
      <c r="B398" s="3">
        <f t="shared" si="18"/>
        <v>2025</v>
      </c>
      <c r="C398" t="str">
        <f t="shared" si="19"/>
        <v>2024-2025</v>
      </c>
      <c r="D398" t="s">
        <v>120</v>
      </c>
      <c r="E398" t="s">
        <v>25</v>
      </c>
      <c r="F398" t="str">
        <f t="shared" si="20"/>
        <v>Victoria</v>
      </c>
      <c r="G398" t="s">
        <v>26</v>
      </c>
      <c r="H398">
        <v>3066</v>
      </c>
      <c r="I398" t="s">
        <v>11</v>
      </c>
      <c r="J398" t="s">
        <v>128</v>
      </c>
      <c r="K398" t="s">
        <v>142</v>
      </c>
      <c r="L398" t="s">
        <v>153</v>
      </c>
      <c r="M398" s="6">
        <v>650</v>
      </c>
    </row>
    <row r="399" spans="1:13" x14ac:dyDescent="0.3">
      <c r="A399" s="2">
        <v>45745</v>
      </c>
      <c r="B399" s="3">
        <f t="shared" si="18"/>
        <v>2025</v>
      </c>
      <c r="C399" t="str">
        <f t="shared" si="19"/>
        <v>2024-2025</v>
      </c>
      <c r="D399" t="s">
        <v>120</v>
      </c>
      <c r="E399" t="s">
        <v>9</v>
      </c>
      <c r="F399" t="str">
        <f t="shared" si="20"/>
        <v>New South Wales</v>
      </c>
      <c r="G399" t="s">
        <v>10</v>
      </c>
      <c r="H399">
        <v>2067</v>
      </c>
      <c r="I399" t="s">
        <v>11</v>
      </c>
      <c r="J399" t="s">
        <v>126</v>
      </c>
      <c r="K399" t="s">
        <v>147</v>
      </c>
      <c r="L399" t="s">
        <v>158</v>
      </c>
      <c r="M399" s="6">
        <v>102</v>
      </c>
    </row>
    <row r="400" spans="1:13" x14ac:dyDescent="0.3">
      <c r="A400" s="2">
        <v>45792</v>
      </c>
      <c r="B400" s="3">
        <f t="shared" si="18"/>
        <v>2025</v>
      </c>
      <c r="C400" t="str">
        <f t="shared" si="19"/>
        <v>2024-2025</v>
      </c>
      <c r="D400" t="s">
        <v>119</v>
      </c>
      <c r="E400" t="s">
        <v>54</v>
      </c>
      <c r="F400" t="str">
        <f t="shared" si="20"/>
        <v>New South Wales</v>
      </c>
      <c r="G400" t="s">
        <v>10</v>
      </c>
      <c r="H400">
        <v>2750</v>
      </c>
      <c r="I400" t="s">
        <v>11</v>
      </c>
      <c r="J400" t="s">
        <v>132</v>
      </c>
      <c r="K400" t="s">
        <v>147</v>
      </c>
      <c r="L400" t="s">
        <v>158</v>
      </c>
      <c r="M400" s="6">
        <v>298</v>
      </c>
    </row>
    <row r="401" spans="1:13" x14ac:dyDescent="0.3">
      <c r="A401" s="2">
        <v>45965</v>
      </c>
      <c r="B401" s="3">
        <f t="shared" si="18"/>
        <v>2026</v>
      </c>
      <c r="C401" t="str">
        <f t="shared" si="19"/>
        <v>2025-2026</v>
      </c>
      <c r="D401" t="s">
        <v>120</v>
      </c>
      <c r="E401" t="s">
        <v>106</v>
      </c>
      <c r="F401" t="str">
        <f t="shared" si="20"/>
        <v>Queensland</v>
      </c>
      <c r="G401" t="s">
        <v>19</v>
      </c>
      <c r="H401">
        <v>4558</v>
      </c>
      <c r="I401" t="s">
        <v>11</v>
      </c>
      <c r="J401" t="s">
        <v>136</v>
      </c>
      <c r="K401" t="s">
        <v>146</v>
      </c>
      <c r="L401" t="s">
        <v>157</v>
      </c>
      <c r="M401" s="6">
        <v>709</v>
      </c>
    </row>
    <row r="402" spans="1:13" x14ac:dyDescent="0.3">
      <c r="A402" s="2">
        <v>45431</v>
      </c>
      <c r="B402" s="3">
        <f t="shared" si="18"/>
        <v>2024</v>
      </c>
      <c r="C402" t="str">
        <f t="shared" si="19"/>
        <v>2023-2024</v>
      </c>
      <c r="D402" t="s">
        <v>120</v>
      </c>
      <c r="E402" t="s">
        <v>22</v>
      </c>
      <c r="F402" t="str">
        <f t="shared" si="20"/>
        <v>New South Wales</v>
      </c>
      <c r="G402" t="s">
        <v>10</v>
      </c>
      <c r="H402">
        <v>2116</v>
      </c>
      <c r="I402" t="s">
        <v>11</v>
      </c>
      <c r="J402" t="s">
        <v>125</v>
      </c>
      <c r="K402" t="s">
        <v>146</v>
      </c>
      <c r="L402" t="s">
        <v>157</v>
      </c>
      <c r="M402" s="6">
        <v>192</v>
      </c>
    </row>
    <row r="403" spans="1:13" x14ac:dyDescent="0.3">
      <c r="A403" s="2">
        <v>45459</v>
      </c>
      <c r="B403" s="3">
        <f t="shared" si="18"/>
        <v>2024</v>
      </c>
      <c r="C403" t="str">
        <f t="shared" si="19"/>
        <v>2023-2024</v>
      </c>
      <c r="D403" t="s">
        <v>120</v>
      </c>
      <c r="E403" t="s">
        <v>56</v>
      </c>
      <c r="F403" t="str">
        <f t="shared" si="20"/>
        <v>Queensland</v>
      </c>
      <c r="G403" t="s">
        <v>19</v>
      </c>
      <c r="H403">
        <v>4883</v>
      </c>
      <c r="I403" t="s">
        <v>11</v>
      </c>
      <c r="J403" t="s">
        <v>133</v>
      </c>
      <c r="K403" t="s">
        <v>147</v>
      </c>
      <c r="L403" t="s">
        <v>158</v>
      </c>
      <c r="M403" s="6">
        <v>409</v>
      </c>
    </row>
    <row r="404" spans="1:13" x14ac:dyDescent="0.3">
      <c r="A404" s="2">
        <v>45391</v>
      </c>
      <c r="B404" s="3">
        <f t="shared" si="18"/>
        <v>2024</v>
      </c>
      <c r="C404" t="str">
        <f t="shared" si="19"/>
        <v>2023-2024</v>
      </c>
      <c r="D404" t="s">
        <v>120</v>
      </c>
      <c r="E404" t="s">
        <v>103</v>
      </c>
      <c r="F404" t="str">
        <f t="shared" si="20"/>
        <v>Victoria</v>
      </c>
      <c r="G404" t="s">
        <v>26</v>
      </c>
      <c r="H404">
        <v>3550</v>
      </c>
      <c r="I404" t="s">
        <v>11</v>
      </c>
      <c r="J404" t="s">
        <v>129</v>
      </c>
      <c r="K404" t="s">
        <v>146</v>
      </c>
      <c r="L404" t="s">
        <v>157</v>
      </c>
      <c r="M404" s="6">
        <v>190</v>
      </c>
    </row>
    <row r="405" spans="1:13" x14ac:dyDescent="0.3">
      <c r="A405" s="2">
        <v>45720</v>
      </c>
      <c r="B405" s="3">
        <f t="shared" si="18"/>
        <v>2025</v>
      </c>
      <c r="C405" t="str">
        <f t="shared" si="19"/>
        <v>2024-2025</v>
      </c>
      <c r="D405" t="s">
        <v>120</v>
      </c>
      <c r="E405" t="s">
        <v>103</v>
      </c>
      <c r="F405" t="str">
        <f t="shared" si="20"/>
        <v>Victoria</v>
      </c>
      <c r="G405" t="s">
        <v>26</v>
      </c>
      <c r="H405">
        <v>3550</v>
      </c>
      <c r="I405" t="s">
        <v>11</v>
      </c>
      <c r="J405" t="s">
        <v>129</v>
      </c>
      <c r="K405" t="s">
        <v>145</v>
      </c>
      <c r="L405" t="s">
        <v>156</v>
      </c>
      <c r="M405" s="6">
        <v>69</v>
      </c>
    </row>
    <row r="406" spans="1:13" x14ac:dyDescent="0.3">
      <c r="A406" s="2">
        <v>45787</v>
      </c>
      <c r="B406" s="3">
        <f t="shared" si="18"/>
        <v>2025</v>
      </c>
      <c r="C406" t="str">
        <f t="shared" si="19"/>
        <v>2024-2025</v>
      </c>
      <c r="D406" t="s">
        <v>120</v>
      </c>
      <c r="E406" t="s">
        <v>108</v>
      </c>
      <c r="F406" t="str">
        <f t="shared" si="20"/>
        <v>Tasmania</v>
      </c>
      <c r="G406" t="s">
        <v>43</v>
      </c>
      <c r="H406">
        <v>7320</v>
      </c>
      <c r="I406" t="s">
        <v>11</v>
      </c>
      <c r="J406" t="s">
        <v>130</v>
      </c>
      <c r="K406" t="s">
        <v>148</v>
      </c>
      <c r="L406" t="s">
        <v>159</v>
      </c>
      <c r="M406" s="6">
        <v>415</v>
      </c>
    </row>
    <row r="407" spans="1:13" x14ac:dyDescent="0.3">
      <c r="A407" s="2">
        <v>46015</v>
      </c>
      <c r="B407" s="3">
        <f t="shared" si="18"/>
        <v>2026</v>
      </c>
      <c r="C407" t="str">
        <f t="shared" si="19"/>
        <v>2025-2026</v>
      </c>
      <c r="D407" t="s">
        <v>119</v>
      </c>
      <c r="E407" t="s">
        <v>69</v>
      </c>
      <c r="F407" t="str">
        <f t="shared" si="20"/>
        <v>Victoria</v>
      </c>
      <c r="G407" t="s">
        <v>26</v>
      </c>
      <c r="H407">
        <v>3148</v>
      </c>
      <c r="I407" t="s">
        <v>11</v>
      </c>
      <c r="J407" t="s">
        <v>127</v>
      </c>
      <c r="K407" t="s">
        <v>146</v>
      </c>
      <c r="L407" t="s">
        <v>157</v>
      </c>
      <c r="M407" s="6">
        <v>467</v>
      </c>
    </row>
    <row r="408" spans="1:13" x14ac:dyDescent="0.3">
      <c r="A408" s="2">
        <v>45861</v>
      </c>
      <c r="B408" s="3">
        <f t="shared" si="18"/>
        <v>2026</v>
      </c>
      <c r="C408" t="str">
        <f t="shared" si="19"/>
        <v>2025-2026</v>
      </c>
      <c r="D408" t="s">
        <v>119</v>
      </c>
      <c r="E408" t="s">
        <v>9</v>
      </c>
      <c r="F408" t="str">
        <f t="shared" si="20"/>
        <v>New South Wales</v>
      </c>
      <c r="G408" t="s">
        <v>10</v>
      </c>
      <c r="H408">
        <v>2067</v>
      </c>
      <c r="I408" t="s">
        <v>11</v>
      </c>
      <c r="J408" t="s">
        <v>126</v>
      </c>
      <c r="K408" t="s">
        <v>146</v>
      </c>
      <c r="L408" t="s">
        <v>157</v>
      </c>
      <c r="M408" s="6">
        <v>171</v>
      </c>
    </row>
    <row r="409" spans="1:13" x14ac:dyDescent="0.3">
      <c r="A409" s="2">
        <v>45744</v>
      </c>
      <c r="B409" s="3">
        <f t="shared" si="18"/>
        <v>2025</v>
      </c>
      <c r="C409" t="str">
        <f t="shared" si="19"/>
        <v>2024-2025</v>
      </c>
      <c r="D409" t="s">
        <v>120</v>
      </c>
      <c r="E409" t="s">
        <v>87</v>
      </c>
      <c r="F409" t="str">
        <f t="shared" si="20"/>
        <v>New South Wales</v>
      </c>
      <c r="G409" t="s">
        <v>10</v>
      </c>
      <c r="H409">
        <v>2158</v>
      </c>
      <c r="I409" t="s">
        <v>11</v>
      </c>
      <c r="J409" t="s">
        <v>125</v>
      </c>
      <c r="K409" t="s">
        <v>144</v>
      </c>
      <c r="L409" t="s">
        <v>155</v>
      </c>
      <c r="M409" s="6">
        <v>432</v>
      </c>
    </row>
    <row r="410" spans="1:13" x14ac:dyDescent="0.3">
      <c r="A410" s="2">
        <v>45704</v>
      </c>
      <c r="B410" s="3">
        <f t="shared" si="18"/>
        <v>2025</v>
      </c>
      <c r="C410" t="str">
        <f t="shared" si="19"/>
        <v>2024-2025</v>
      </c>
      <c r="D410" t="s">
        <v>120</v>
      </c>
      <c r="E410" t="s">
        <v>99</v>
      </c>
      <c r="F410" t="str">
        <f t="shared" si="20"/>
        <v>Western Australia</v>
      </c>
      <c r="G410" t="s">
        <v>28</v>
      </c>
      <c r="H410">
        <v>6530</v>
      </c>
      <c r="I410" t="s">
        <v>11</v>
      </c>
      <c r="J410" t="s">
        <v>141</v>
      </c>
      <c r="K410" t="s">
        <v>143</v>
      </c>
      <c r="L410" t="s">
        <v>154</v>
      </c>
      <c r="M410" s="6">
        <v>72</v>
      </c>
    </row>
    <row r="411" spans="1:13" x14ac:dyDescent="0.3">
      <c r="A411" s="2">
        <v>45568</v>
      </c>
      <c r="B411" s="3">
        <f t="shared" si="18"/>
        <v>2025</v>
      </c>
      <c r="C411" t="str">
        <f t="shared" si="19"/>
        <v>2024-2025</v>
      </c>
      <c r="D411" t="s">
        <v>120</v>
      </c>
      <c r="E411" t="s">
        <v>88</v>
      </c>
      <c r="F411" t="str">
        <f t="shared" si="20"/>
        <v>Queensland</v>
      </c>
      <c r="G411" t="s">
        <v>19</v>
      </c>
      <c r="H411">
        <v>4570</v>
      </c>
      <c r="I411" t="s">
        <v>11</v>
      </c>
      <c r="J411" t="s">
        <v>136</v>
      </c>
      <c r="K411" t="s">
        <v>147</v>
      </c>
      <c r="L411" t="s">
        <v>158</v>
      </c>
      <c r="M411" s="6">
        <v>366</v>
      </c>
    </row>
    <row r="412" spans="1:13" x14ac:dyDescent="0.3">
      <c r="A412" s="2">
        <v>45539</v>
      </c>
      <c r="B412" s="3">
        <f t="shared" si="18"/>
        <v>2025</v>
      </c>
      <c r="C412" t="str">
        <f t="shared" si="19"/>
        <v>2024-2025</v>
      </c>
      <c r="D412" t="s">
        <v>120</v>
      </c>
      <c r="E412" t="s">
        <v>46</v>
      </c>
      <c r="F412" t="str">
        <f t="shared" si="20"/>
        <v>South Australia</v>
      </c>
      <c r="G412" t="s">
        <v>17</v>
      </c>
      <c r="H412">
        <v>5043</v>
      </c>
      <c r="I412" t="s">
        <v>11</v>
      </c>
      <c r="J412" t="s">
        <v>134</v>
      </c>
      <c r="K412" t="s">
        <v>142</v>
      </c>
      <c r="L412" t="s">
        <v>153</v>
      </c>
      <c r="M412" s="6">
        <v>185</v>
      </c>
    </row>
    <row r="413" spans="1:13" x14ac:dyDescent="0.3">
      <c r="A413" s="2">
        <v>45811</v>
      </c>
      <c r="B413" s="3">
        <f t="shared" si="18"/>
        <v>2025</v>
      </c>
      <c r="C413" t="str">
        <f t="shared" si="19"/>
        <v>2024-2025</v>
      </c>
      <c r="D413" t="s">
        <v>120</v>
      </c>
      <c r="E413" t="s">
        <v>46</v>
      </c>
      <c r="F413" t="str">
        <f t="shared" si="20"/>
        <v>South Australia</v>
      </c>
      <c r="G413" t="s">
        <v>17</v>
      </c>
      <c r="H413">
        <v>5043</v>
      </c>
      <c r="I413" t="s">
        <v>11</v>
      </c>
      <c r="J413" t="s">
        <v>134</v>
      </c>
      <c r="K413" t="s">
        <v>146</v>
      </c>
      <c r="L413" t="s">
        <v>157</v>
      </c>
      <c r="M413" s="6">
        <v>576</v>
      </c>
    </row>
    <row r="414" spans="1:13" x14ac:dyDescent="0.3">
      <c r="A414" s="2">
        <v>45797</v>
      </c>
      <c r="B414" s="3">
        <f t="shared" si="18"/>
        <v>2025</v>
      </c>
      <c r="C414" t="str">
        <f t="shared" si="19"/>
        <v>2024-2025</v>
      </c>
      <c r="D414" t="s">
        <v>119</v>
      </c>
      <c r="E414" t="s">
        <v>20</v>
      </c>
      <c r="F414" t="str">
        <f t="shared" si="20"/>
        <v>South Australia</v>
      </c>
      <c r="G414" t="s">
        <v>17</v>
      </c>
      <c r="H414">
        <v>5607</v>
      </c>
      <c r="I414" t="s">
        <v>11</v>
      </c>
      <c r="J414" t="s">
        <v>139</v>
      </c>
      <c r="K414" t="s">
        <v>146</v>
      </c>
      <c r="L414" t="s">
        <v>157</v>
      </c>
      <c r="M414" s="6">
        <v>428</v>
      </c>
    </row>
    <row r="415" spans="1:13" x14ac:dyDescent="0.3">
      <c r="A415" s="2">
        <v>45941</v>
      </c>
      <c r="B415" s="3">
        <f t="shared" si="18"/>
        <v>2026</v>
      </c>
      <c r="C415" t="str">
        <f t="shared" si="19"/>
        <v>2025-2026</v>
      </c>
      <c r="D415" t="s">
        <v>120</v>
      </c>
      <c r="E415" t="s">
        <v>89</v>
      </c>
      <c r="F415" t="str">
        <f t="shared" si="20"/>
        <v>Queensland</v>
      </c>
      <c r="G415" t="s">
        <v>19</v>
      </c>
      <c r="H415">
        <v>4700</v>
      </c>
      <c r="I415" t="s">
        <v>11</v>
      </c>
      <c r="J415" t="s">
        <v>138</v>
      </c>
      <c r="K415" t="s">
        <v>146</v>
      </c>
      <c r="L415" t="s">
        <v>157</v>
      </c>
      <c r="M415" s="6">
        <v>145</v>
      </c>
    </row>
    <row r="416" spans="1:13" x14ac:dyDescent="0.3">
      <c r="A416" s="2">
        <v>46021</v>
      </c>
      <c r="B416" s="3">
        <f t="shared" si="18"/>
        <v>2026</v>
      </c>
      <c r="C416" t="str">
        <f t="shared" si="19"/>
        <v>2025-2026</v>
      </c>
      <c r="D416" t="s">
        <v>120</v>
      </c>
      <c r="E416" t="s">
        <v>61</v>
      </c>
      <c r="F416" t="str">
        <f t="shared" si="20"/>
        <v>Victoria</v>
      </c>
      <c r="G416" t="s">
        <v>26</v>
      </c>
      <c r="H416">
        <v>3179</v>
      </c>
      <c r="I416" t="s">
        <v>11</v>
      </c>
      <c r="J416" t="s">
        <v>127</v>
      </c>
      <c r="K416" t="s">
        <v>142</v>
      </c>
      <c r="L416" t="s">
        <v>153</v>
      </c>
      <c r="M416" s="6">
        <v>346</v>
      </c>
    </row>
    <row r="417" spans="1:13" x14ac:dyDescent="0.3">
      <c r="A417" s="2">
        <v>45983</v>
      </c>
      <c r="B417" s="3">
        <f t="shared" si="18"/>
        <v>2026</v>
      </c>
      <c r="C417" t="str">
        <f t="shared" si="19"/>
        <v>2025-2026</v>
      </c>
      <c r="D417" t="s">
        <v>119</v>
      </c>
      <c r="E417" t="s">
        <v>82</v>
      </c>
      <c r="F417" t="str">
        <f t="shared" si="20"/>
        <v>Queensland</v>
      </c>
      <c r="G417" t="s">
        <v>19</v>
      </c>
      <c r="H417">
        <v>4215</v>
      </c>
      <c r="I417" t="s">
        <v>11</v>
      </c>
      <c r="J417" t="s">
        <v>124</v>
      </c>
      <c r="K417" t="s">
        <v>146</v>
      </c>
      <c r="L417" t="s">
        <v>157</v>
      </c>
      <c r="M417" s="6">
        <v>566</v>
      </c>
    </row>
    <row r="418" spans="1:13" x14ac:dyDescent="0.3">
      <c r="A418" s="2">
        <v>45293</v>
      </c>
      <c r="B418" s="3">
        <f t="shared" si="18"/>
        <v>2024</v>
      </c>
      <c r="C418" t="str">
        <f t="shared" si="19"/>
        <v>2023-2024</v>
      </c>
      <c r="D418" t="s">
        <v>120</v>
      </c>
      <c r="E418" t="s">
        <v>29</v>
      </c>
      <c r="F418" t="str">
        <f t="shared" si="20"/>
        <v>Queensland</v>
      </c>
      <c r="G418" t="s">
        <v>19</v>
      </c>
      <c r="H418">
        <v>4703</v>
      </c>
      <c r="I418" t="s">
        <v>11</v>
      </c>
      <c r="J418" t="s">
        <v>138</v>
      </c>
      <c r="K418" t="s">
        <v>146</v>
      </c>
      <c r="L418" t="s">
        <v>157</v>
      </c>
      <c r="M418" s="6">
        <v>552</v>
      </c>
    </row>
    <row r="419" spans="1:13" x14ac:dyDescent="0.3">
      <c r="A419" s="2">
        <v>45587</v>
      </c>
      <c r="B419" s="3">
        <f t="shared" si="18"/>
        <v>2025</v>
      </c>
      <c r="C419" t="str">
        <f t="shared" si="19"/>
        <v>2024-2025</v>
      </c>
      <c r="D419" t="s">
        <v>120</v>
      </c>
      <c r="E419" t="s">
        <v>66</v>
      </c>
      <c r="F419" t="str">
        <f t="shared" si="20"/>
        <v>Western Australia</v>
      </c>
      <c r="G419" t="s">
        <v>28</v>
      </c>
      <c r="H419">
        <v>6330</v>
      </c>
      <c r="I419" t="s">
        <v>11</v>
      </c>
      <c r="J419" t="s">
        <v>135</v>
      </c>
      <c r="K419" t="s">
        <v>145</v>
      </c>
      <c r="L419" t="s">
        <v>156</v>
      </c>
      <c r="M419" s="6">
        <v>480</v>
      </c>
    </row>
    <row r="420" spans="1:13" x14ac:dyDescent="0.3">
      <c r="A420" s="2">
        <v>45857</v>
      </c>
      <c r="B420" s="3">
        <f t="shared" si="18"/>
        <v>2026</v>
      </c>
      <c r="C420" t="str">
        <f t="shared" si="19"/>
        <v>2025-2026</v>
      </c>
      <c r="D420" t="s">
        <v>120</v>
      </c>
      <c r="E420" t="s">
        <v>66</v>
      </c>
      <c r="F420" t="str">
        <f t="shared" si="20"/>
        <v>Western Australia</v>
      </c>
      <c r="G420" t="s">
        <v>28</v>
      </c>
      <c r="H420">
        <v>6330</v>
      </c>
      <c r="I420" t="s">
        <v>11</v>
      </c>
      <c r="J420" t="s">
        <v>135</v>
      </c>
      <c r="K420" t="s">
        <v>150</v>
      </c>
      <c r="L420" t="s">
        <v>161</v>
      </c>
      <c r="M420" s="6">
        <v>410</v>
      </c>
    </row>
    <row r="421" spans="1:13" x14ac:dyDescent="0.3">
      <c r="A421" s="2">
        <v>45956</v>
      </c>
      <c r="B421" s="3">
        <f t="shared" si="18"/>
        <v>2026</v>
      </c>
      <c r="C421" t="str">
        <f t="shared" si="19"/>
        <v>2025-2026</v>
      </c>
      <c r="D421" t="s">
        <v>120</v>
      </c>
      <c r="E421" t="s">
        <v>114</v>
      </c>
      <c r="F421" t="str">
        <f t="shared" si="20"/>
        <v>Victoria</v>
      </c>
      <c r="G421" t="s">
        <v>26</v>
      </c>
      <c r="H421">
        <v>3353</v>
      </c>
      <c r="I421" t="s">
        <v>11</v>
      </c>
      <c r="J421" t="s">
        <v>129</v>
      </c>
      <c r="K421" t="s">
        <v>145</v>
      </c>
      <c r="L421" t="s">
        <v>156</v>
      </c>
      <c r="M421" s="6">
        <v>140</v>
      </c>
    </row>
    <row r="422" spans="1:13" x14ac:dyDescent="0.3">
      <c r="A422" s="2">
        <v>45328</v>
      </c>
      <c r="B422" s="3">
        <f t="shared" si="18"/>
        <v>2024</v>
      </c>
      <c r="C422" t="str">
        <f t="shared" si="19"/>
        <v>2023-2024</v>
      </c>
      <c r="D422" t="s">
        <v>119</v>
      </c>
      <c r="E422" t="s">
        <v>12</v>
      </c>
      <c r="F422" t="str">
        <f t="shared" si="20"/>
        <v>New South Wales</v>
      </c>
      <c r="G422" t="s">
        <v>10</v>
      </c>
      <c r="H422">
        <v>2795</v>
      </c>
      <c r="I422" t="s">
        <v>11</v>
      </c>
      <c r="J422" t="s">
        <v>132</v>
      </c>
      <c r="K422" t="s">
        <v>144</v>
      </c>
      <c r="L422" t="s">
        <v>155</v>
      </c>
      <c r="M422" s="6">
        <v>383</v>
      </c>
    </row>
    <row r="423" spans="1:13" x14ac:dyDescent="0.3">
      <c r="A423" s="2">
        <v>45531</v>
      </c>
      <c r="B423" s="3">
        <f t="shared" si="18"/>
        <v>2025</v>
      </c>
      <c r="C423" t="str">
        <f t="shared" si="19"/>
        <v>2024-2025</v>
      </c>
      <c r="D423" t="s">
        <v>120</v>
      </c>
      <c r="E423" t="s">
        <v>85</v>
      </c>
      <c r="F423" t="str">
        <f t="shared" si="20"/>
        <v>Western Australia</v>
      </c>
      <c r="G423" t="s">
        <v>28</v>
      </c>
      <c r="H423">
        <v>6725</v>
      </c>
      <c r="I423" t="s">
        <v>11</v>
      </c>
      <c r="J423" t="s">
        <v>141</v>
      </c>
      <c r="K423" t="s">
        <v>148</v>
      </c>
      <c r="L423" t="s">
        <v>159</v>
      </c>
      <c r="M423" s="6">
        <v>402</v>
      </c>
    </row>
    <row r="424" spans="1:13" x14ac:dyDescent="0.3">
      <c r="A424" s="2">
        <v>45827</v>
      </c>
      <c r="B424" s="3">
        <f t="shared" si="18"/>
        <v>2025</v>
      </c>
      <c r="C424" t="str">
        <f t="shared" si="19"/>
        <v>2024-2025</v>
      </c>
      <c r="D424" t="s">
        <v>119</v>
      </c>
      <c r="E424" t="s">
        <v>72</v>
      </c>
      <c r="F424" t="str">
        <f t="shared" si="20"/>
        <v>Queensland</v>
      </c>
      <c r="G424" t="s">
        <v>19</v>
      </c>
      <c r="H424">
        <v>4870</v>
      </c>
      <c r="I424" t="s">
        <v>11</v>
      </c>
      <c r="J424" t="s">
        <v>133</v>
      </c>
      <c r="K424" t="s">
        <v>151</v>
      </c>
      <c r="L424" t="s">
        <v>152</v>
      </c>
      <c r="M424" s="6">
        <v>331</v>
      </c>
    </row>
    <row r="425" spans="1:13" x14ac:dyDescent="0.3">
      <c r="A425" s="2">
        <v>45614</v>
      </c>
      <c r="B425" s="3">
        <f t="shared" si="18"/>
        <v>2025</v>
      </c>
      <c r="C425" t="str">
        <f t="shared" si="19"/>
        <v>2024-2025</v>
      </c>
      <c r="D425" t="s">
        <v>119</v>
      </c>
      <c r="E425" t="s">
        <v>94</v>
      </c>
      <c r="F425" t="str">
        <f t="shared" si="20"/>
        <v>Queensland</v>
      </c>
      <c r="G425" t="s">
        <v>19</v>
      </c>
      <c r="H425">
        <v>4551</v>
      </c>
      <c r="I425" t="s">
        <v>11</v>
      </c>
      <c r="J425" t="s">
        <v>136</v>
      </c>
      <c r="K425" t="s">
        <v>143</v>
      </c>
      <c r="L425" t="s">
        <v>154</v>
      </c>
      <c r="M425" s="6">
        <v>291</v>
      </c>
    </row>
    <row r="426" spans="1:13" x14ac:dyDescent="0.3">
      <c r="A426" s="2">
        <v>45576</v>
      </c>
      <c r="B426" s="3">
        <f t="shared" si="18"/>
        <v>2025</v>
      </c>
      <c r="C426" t="str">
        <f t="shared" si="19"/>
        <v>2024-2025</v>
      </c>
      <c r="D426" t="s">
        <v>120</v>
      </c>
      <c r="E426" t="s">
        <v>34</v>
      </c>
      <c r="F426" t="str">
        <f t="shared" si="20"/>
        <v>New South Wales</v>
      </c>
      <c r="G426" t="s">
        <v>10</v>
      </c>
      <c r="H426">
        <v>2560</v>
      </c>
      <c r="I426" t="s">
        <v>11</v>
      </c>
      <c r="J426" t="s">
        <v>123</v>
      </c>
      <c r="K426" t="s">
        <v>143</v>
      </c>
      <c r="L426" t="s">
        <v>154</v>
      </c>
      <c r="M426" s="6">
        <v>644</v>
      </c>
    </row>
    <row r="427" spans="1:13" x14ac:dyDescent="0.3">
      <c r="A427" s="2">
        <v>45333</v>
      </c>
      <c r="B427" s="3">
        <f t="shared" si="18"/>
        <v>2024</v>
      </c>
      <c r="C427" t="str">
        <f t="shared" si="19"/>
        <v>2023-2024</v>
      </c>
      <c r="D427" t="s">
        <v>120</v>
      </c>
      <c r="E427" t="s">
        <v>111</v>
      </c>
      <c r="F427" t="str">
        <f t="shared" si="20"/>
        <v>New South Wales</v>
      </c>
      <c r="G427" t="s">
        <v>10</v>
      </c>
      <c r="H427">
        <v>2154</v>
      </c>
      <c r="I427" t="s">
        <v>11</v>
      </c>
      <c r="J427" t="s">
        <v>125</v>
      </c>
      <c r="K427" t="s">
        <v>145</v>
      </c>
      <c r="L427" t="s">
        <v>156</v>
      </c>
      <c r="M427" s="6">
        <v>467</v>
      </c>
    </row>
    <row r="428" spans="1:13" x14ac:dyDescent="0.3">
      <c r="A428" s="2">
        <v>45837</v>
      </c>
      <c r="B428" s="3">
        <f t="shared" si="18"/>
        <v>2025</v>
      </c>
      <c r="C428" t="str">
        <f t="shared" si="19"/>
        <v>2024-2025</v>
      </c>
      <c r="D428" t="s">
        <v>120</v>
      </c>
      <c r="E428" t="s">
        <v>14</v>
      </c>
      <c r="F428" t="str">
        <f t="shared" si="20"/>
        <v>Northern Territory</v>
      </c>
      <c r="G428" t="s">
        <v>15</v>
      </c>
      <c r="H428">
        <v>800</v>
      </c>
      <c r="I428" t="s">
        <v>11</v>
      </c>
      <c r="J428" t="s">
        <v>140</v>
      </c>
      <c r="K428" t="s">
        <v>144</v>
      </c>
      <c r="L428" t="s">
        <v>155</v>
      </c>
      <c r="M428" s="6">
        <v>185</v>
      </c>
    </row>
    <row r="429" spans="1:13" x14ac:dyDescent="0.3">
      <c r="A429" s="2">
        <v>45889</v>
      </c>
      <c r="B429" s="3">
        <f t="shared" si="18"/>
        <v>2026</v>
      </c>
      <c r="C429" t="str">
        <f t="shared" si="19"/>
        <v>2025-2026</v>
      </c>
      <c r="D429" t="s">
        <v>120</v>
      </c>
      <c r="E429" t="s">
        <v>87</v>
      </c>
      <c r="F429" t="str">
        <f t="shared" si="20"/>
        <v>New South Wales</v>
      </c>
      <c r="G429" t="s">
        <v>10</v>
      </c>
      <c r="H429">
        <v>2158</v>
      </c>
      <c r="I429" t="s">
        <v>11</v>
      </c>
      <c r="J429" t="s">
        <v>125</v>
      </c>
      <c r="K429" t="s">
        <v>144</v>
      </c>
      <c r="L429" t="s">
        <v>155</v>
      </c>
      <c r="M429" s="6">
        <v>625</v>
      </c>
    </row>
    <row r="430" spans="1:13" x14ac:dyDescent="0.3">
      <c r="A430" s="2">
        <v>45715</v>
      </c>
      <c r="B430" s="3">
        <f t="shared" si="18"/>
        <v>2025</v>
      </c>
      <c r="C430" t="str">
        <f t="shared" si="19"/>
        <v>2024-2025</v>
      </c>
      <c r="D430" t="s">
        <v>119</v>
      </c>
      <c r="E430" t="s">
        <v>83</v>
      </c>
      <c r="F430" t="str">
        <f t="shared" si="20"/>
        <v>Victoria</v>
      </c>
      <c r="G430" t="s">
        <v>26</v>
      </c>
      <c r="H430">
        <v>3551</v>
      </c>
      <c r="I430" t="s">
        <v>11</v>
      </c>
      <c r="J430" t="s">
        <v>129</v>
      </c>
      <c r="K430" t="s">
        <v>150</v>
      </c>
      <c r="L430" t="s">
        <v>161</v>
      </c>
      <c r="M430" s="6">
        <v>137</v>
      </c>
    </row>
    <row r="431" spans="1:13" x14ac:dyDescent="0.3">
      <c r="A431" s="2">
        <v>45866</v>
      </c>
      <c r="B431" s="3">
        <f t="shared" si="18"/>
        <v>2026</v>
      </c>
      <c r="C431" t="str">
        <f t="shared" si="19"/>
        <v>2025-2026</v>
      </c>
      <c r="D431" t="s">
        <v>119</v>
      </c>
      <c r="E431" t="s">
        <v>64</v>
      </c>
      <c r="F431" t="str">
        <f t="shared" si="20"/>
        <v>Western Australia</v>
      </c>
      <c r="G431" t="s">
        <v>28</v>
      </c>
      <c r="H431">
        <v>6112</v>
      </c>
      <c r="I431" t="s">
        <v>11</v>
      </c>
      <c r="J431" t="s">
        <v>135</v>
      </c>
      <c r="K431" t="s">
        <v>145</v>
      </c>
      <c r="L431" t="s">
        <v>156</v>
      </c>
      <c r="M431" s="6">
        <v>585</v>
      </c>
    </row>
    <row r="432" spans="1:13" x14ac:dyDescent="0.3">
      <c r="A432" s="2">
        <v>45574</v>
      </c>
      <c r="B432" s="3">
        <f t="shared" si="18"/>
        <v>2025</v>
      </c>
      <c r="C432" t="str">
        <f t="shared" si="19"/>
        <v>2024-2025</v>
      </c>
      <c r="D432" t="s">
        <v>120</v>
      </c>
      <c r="E432" t="s">
        <v>93</v>
      </c>
      <c r="F432" t="str">
        <f t="shared" si="20"/>
        <v>Victoria</v>
      </c>
      <c r="G432" t="s">
        <v>26</v>
      </c>
      <c r="H432">
        <v>3400</v>
      </c>
      <c r="I432" t="s">
        <v>11</v>
      </c>
      <c r="J432" t="s">
        <v>129</v>
      </c>
      <c r="K432" t="s">
        <v>144</v>
      </c>
      <c r="L432" t="s">
        <v>155</v>
      </c>
      <c r="M432" s="6">
        <v>307</v>
      </c>
    </row>
    <row r="433" spans="1:13" x14ac:dyDescent="0.3">
      <c r="A433" s="2">
        <v>45894</v>
      </c>
      <c r="B433" s="3">
        <f t="shared" si="18"/>
        <v>2026</v>
      </c>
      <c r="C433" t="str">
        <f t="shared" si="19"/>
        <v>2025-2026</v>
      </c>
      <c r="D433" t="s">
        <v>120</v>
      </c>
      <c r="E433" t="s">
        <v>67</v>
      </c>
      <c r="F433" t="str">
        <f t="shared" si="20"/>
        <v>Tasmania</v>
      </c>
      <c r="G433" t="s">
        <v>43</v>
      </c>
      <c r="H433">
        <v>7250</v>
      </c>
      <c r="I433" t="s">
        <v>11</v>
      </c>
      <c r="J433" t="s">
        <v>130</v>
      </c>
      <c r="K433" t="s">
        <v>146</v>
      </c>
      <c r="L433" t="s">
        <v>157</v>
      </c>
      <c r="M433" s="6">
        <v>538</v>
      </c>
    </row>
    <row r="434" spans="1:13" x14ac:dyDescent="0.3">
      <c r="A434" s="2">
        <v>45898</v>
      </c>
      <c r="B434" s="3">
        <f t="shared" si="18"/>
        <v>2026</v>
      </c>
      <c r="C434" t="str">
        <f t="shared" si="19"/>
        <v>2025-2026</v>
      </c>
      <c r="D434" t="s">
        <v>119</v>
      </c>
      <c r="E434" t="s">
        <v>27</v>
      </c>
      <c r="F434" t="str">
        <f t="shared" si="20"/>
        <v>Western Australia</v>
      </c>
      <c r="G434" t="s">
        <v>28</v>
      </c>
      <c r="H434">
        <v>6030</v>
      </c>
      <c r="I434" t="s">
        <v>11</v>
      </c>
      <c r="J434" t="s">
        <v>121</v>
      </c>
      <c r="K434" t="s">
        <v>144</v>
      </c>
      <c r="L434" t="s">
        <v>155</v>
      </c>
      <c r="M434" s="6">
        <v>681</v>
      </c>
    </row>
    <row r="435" spans="1:13" x14ac:dyDescent="0.3">
      <c r="A435" s="2">
        <v>45442</v>
      </c>
      <c r="B435" s="3">
        <f t="shared" si="18"/>
        <v>2024</v>
      </c>
      <c r="C435" t="str">
        <f t="shared" si="19"/>
        <v>2023-2024</v>
      </c>
      <c r="D435" t="s">
        <v>120</v>
      </c>
      <c r="E435" t="s">
        <v>61</v>
      </c>
      <c r="F435" t="str">
        <f t="shared" si="20"/>
        <v>Victoria</v>
      </c>
      <c r="G435" t="s">
        <v>26</v>
      </c>
      <c r="H435">
        <v>3179</v>
      </c>
      <c r="I435" t="s">
        <v>11</v>
      </c>
      <c r="J435" t="s">
        <v>127</v>
      </c>
      <c r="K435" t="s">
        <v>146</v>
      </c>
      <c r="L435" t="s">
        <v>157</v>
      </c>
      <c r="M435" s="6">
        <v>223</v>
      </c>
    </row>
    <row r="436" spans="1:13" x14ac:dyDescent="0.3">
      <c r="A436" s="2">
        <v>45591</v>
      </c>
      <c r="B436" s="3">
        <f t="shared" si="18"/>
        <v>2025</v>
      </c>
      <c r="C436" t="str">
        <f t="shared" si="19"/>
        <v>2024-2025</v>
      </c>
      <c r="D436" t="s">
        <v>120</v>
      </c>
      <c r="E436" t="s">
        <v>40</v>
      </c>
      <c r="F436" t="str">
        <f t="shared" si="20"/>
        <v>South Australia</v>
      </c>
      <c r="G436" t="s">
        <v>17</v>
      </c>
      <c r="H436">
        <v>5169</v>
      </c>
      <c r="I436" t="s">
        <v>11</v>
      </c>
      <c r="J436" t="s">
        <v>134</v>
      </c>
      <c r="K436" t="s">
        <v>142</v>
      </c>
      <c r="L436" t="s">
        <v>153</v>
      </c>
      <c r="M436" s="6">
        <v>416</v>
      </c>
    </row>
    <row r="437" spans="1:13" x14ac:dyDescent="0.3">
      <c r="A437" s="2">
        <v>45784</v>
      </c>
      <c r="B437" s="3">
        <f t="shared" si="18"/>
        <v>2025</v>
      </c>
      <c r="C437" t="str">
        <f t="shared" si="19"/>
        <v>2024-2025</v>
      </c>
      <c r="D437" t="s">
        <v>119</v>
      </c>
      <c r="E437" t="s">
        <v>86</v>
      </c>
      <c r="F437" t="str">
        <f t="shared" si="20"/>
        <v>Queensland</v>
      </c>
      <c r="G437" t="s">
        <v>19</v>
      </c>
      <c r="H437">
        <v>4119</v>
      </c>
      <c r="I437" t="s">
        <v>11</v>
      </c>
      <c r="J437" t="s">
        <v>131</v>
      </c>
      <c r="K437" t="s">
        <v>142</v>
      </c>
      <c r="L437" t="s">
        <v>153</v>
      </c>
      <c r="M437" s="6">
        <v>725</v>
      </c>
    </row>
    <row r="438" spans="1:13" x14ac:dyDescent="0.3">
      <c r="A438" s="2">
        <v>45449</v>
      </c>
      <c r="B438" s="3">
        <f t="shared" si="18"/>
        <v>2024</v>
      </c>
      <c r="C438" t="str">
        <f t="shared" si="19"/>
        <v>2023-2024</v>
      </c>
      <c r="D438" t="s">
        <v>120</v>
      </c>
      <c r="E438" t="s">
        <v>35</v>
      </c>
      <c r="F438" t="str">
        <f t="shared" si="20"/>
        <v>Victoria</v>
      </c>
      <c r="G438" t="s">
        <v>26</v>
      </c>
      <c r="H438">
        <v>3280</v>
      </c>
      <c r="I438" t="s">
        <v>11</v>
      </c>
      <c r="J438" t="s">
        <v>129</v>
      </c>
      <c r="K438" t="s">
        <v>146</v>
      </c>
      <c r="L438" t="s">
        <v>157</v>
      </c>
      <c r="M438" s="6">
        <v>676</v>
      </c>
    </row>
    <row r="439" spans="1:13" x14ac:dyDescent="0.3">
      <c r="A439" s="2">
        <v>45755</v>
      </c>
      <c r="B439" s="3">
        <f t="shared" si="18"/>
        <v>2025</v>
      </c>
      <c r="C439" t="str">
        <f t="shared" si="19"/>
        <v>2024-2025</v>
      </c>
      <c r="D439" t="s">
        <v>120</v>
      </c>
      <c r="E439" t="s">
        <v>30</v>
      </c>
      <c r="F439" t="str">
        <f t="shared" si="20"/>
        <v>Victoria</v>
      </c>
      <c r="G439" t="s">
        <v>26</v>
      </c>
      <c r="H439">
        <v>3030</v>
      </c>
      <c r="I439" t="s">
        <v>11</v>
      </c>
      <c r="J439" t="s">
        <v>128</v>
      </c>
      <c r="K439" t="s">
        <v>148</v>
      </c>
      <c r="L439" t="s">
        <v>159</v>
      </c>
      <c r="M439" s="6">
        <v>226</v>
      </c>
    </row>
    <row r="440" spans="1:13" x14ac:dyDescent="0.3">
      <c r="A440" s="2">
        <v>45808</v>
      </c>
      <c r="B440" s="3">
        <f t="shared" si="18"/>
        <v>2025</v>
      </c>
      <c r="C440" t="str">
        <f t="shared" si="19"/>
        <v>2024-2025</v>
      </c>
      <c r="D440" t="s">
        <v>120</v>
      </c>
      <c r="E440" t="s">
        <v>18</v>
      </c>
      <c r="F440" t="str">
        <f t="shared" si="20"/>
        <v>Queensland</v>
      </c>
      <c r="G440" t="s">
        <v>19</v>
      </c>
      <c r="H440">
        <v>4802</v>
      </c>
      <c r="I440" t="s">
        <v>11</v>
      </c>
      <c r="J440" t="s">
        <v>133</v>
      </c>
      <c r="K440" t="s">
        <v>144</v>
      </c>
      <c r="L440" t="s">
        <v>155</v>
      </c>
      <c r="M440" s="6">
        <v>399</v>
      </c>
    </row>
    <row r="441" spans="1:13" x14ac:dyDescent="0.3">
      <c r="A441" s="2">
        <v>45368</v>
      </c>
      <c r="B441" s="3">
        <f t="shared" si="18"/>
        <v>2024</v>
      </c>
      <c r="C441" t="str">
        <f t="shared" si="19"/>
        <v>2023-2024</v>
      </c>
      <c r="D441" t="s">
        <v>120</v>
      </c>
      <c r="E441" t="s">
        <v>70</v>
      </c>
      <c r="F441" t="str">
        <f t="shared" si="20"/>
        <v>Western Australia</v>
      </c>
      <c r="G441" t="s">
        <v>28</v>
      </c>
      <c r="H441">
        <v>6021</v>
      </c>
      <c r="I441" t="s">
        <v>11</v>
      </c>
      <c r="J441" t="s">
        <v>121</v>
      </c>
      <c r="K441" t="s">
        <v>145</v>
      </c>
      <c r="L441" t="s">
        <v>156</v>
      </c>
      <c r="M441" s="6">
        <v>463</v>
      </c>
    </row>
    <row r="442" spans="1:13" x14ac:dyDescent="0.3">
      <c r="A442" s="2">
        <v>45332</v>
      </c>
      <c r="B442" s="3">
        <f t="shared" si="18"/>
        <v>2024</v>
      </c>
      <c r="C442" t="str">
        <f t="shared" si="19"/>
        <v>2023-2024</v>
      </c>
      <c r="D442" t="s">
        <v>120</v>
      </c>
      <c r="E442" t="s">
        <v>104</v>
      </c>
      <c r="F442" t="str">
        <f t="shared" si="20"/>
        <v>Victoria</v>
      </c>
      <c r="G442" t="s">
        <v>26</v>
      </c>
      <c r="H442">
        <v>3175</v>
      </c>
      <c r="I442" t="s">
        <v>11</v>
      </c>
      <c r="J442" t="s">
        <v>127</v>
      </c>
      <c r="K442" t="s">
        <v>151</v>
      </c>
      <c r="L442" t="s">
        <v>152</v>
      </c>
      <c r="M442" s="6">
        <v>703</v>
      </c>
    </row>
    <row r="443" spans="1:13" x14ac:dyDescent="0.3">
      <c r="A443" s="2">
        <v>45393</v>
      </c>
      <c r="B443" s="3">
        <f t="shared" si="18"/>
        <v>2024</v>
      </c>
      <c r="C443" t="str">
        <f t="shared" si="19"/>
        <v>2023-2024</v>
      </c>
      <c r="D443" t="s">
        <v>120</v>
      </c>
      <c r="E443" t="s">
        <v>97</v>
      </c>
      <c r="F443" t="str">
        <f t="shared" si="20"/>
        <v>Tasmania</v>
      </c>
      <c r="G443" t="s">
        <v>43</v>
      </c>
      <c r="H443">
        <v>7010</v>
      </c>
      <c r="I443" t="s">
        <v>11</v>
      </c>
      <c r="J443" t="s">
        <v>130</v>
      </c>
      <c r="K443" t="s">
        <v>144</v>
      </c>
      <c r="L443" t="s">
        <v>155</v>
      </c>
      <c r="M443" s="6">
        <v>177</v>
      </c>
    </row>
    <row r="444" spans="1:13" x14ac:dyDescent="0.3">
      <c r="A444" s="2">
        <v>45640</v>
      </c>
      <c r="B444" s="3">
        <f t="shared" si="18"/>
        <v>2025</v>
      </c>
      <c r="C444" t="str">
        <f t="shared" si="19"/>
        <v>2024-2025</v>
      </c>
      <c r="D444" t="s">
        <v>120</v>
      </c>
      <c r="E444" t="s">
        <v>96</v>
      </c>
      <c r="F444" t="str">
        <f t="shared" si="20"/>
        <v>Western Australia</v>
      </c>
      <c r="G444" t="s">
        <v>28</v>
      </c>
      <c r="H444">
        <v>6027</v>
      </c>
      <c r="I444" t="s">
        <v>11</v>
      </c>
      <c r="J444" t="s">
        <v>121</v>
      </c>
      <c r="K444" t="s">
        <v>144</v>
      </c>
      <c r="L444" t="s">
        <v>155</v>
      </c>
      <c r="M444" s="6">
        <v>579</v>
      </c>
    </row>
    <row r="445" spans="1:13" x14ac:dyDescent="0.3">
      <c r="A445" s="2">
        <v>45356</v>
      </c>
      <c r="B445" s="3">
        <f t="shared" si="18"/>
        <v>2024</v>
      </c>
      <c r="C445" t="str">
        <f t="shared" si="19"/>
        <v>2023-2024</v>
      </c>
      <c r="D445" t="s">
        <v>120</v>
      </c>
      <c r="E445" t="s">
        <v>13</v>
      </c>
      <c r="F445" t="str">
        <f t="shared" si="20"/>
        <v>New South Wales</v>
      </c>
      <c r="G445" t="s">
        <v>10</v>
      </c>
      <c r="H445">
        <v>2141</v>
      </c>
      <c r="I445" t="s">
        <v>11</v>
      </c>
      <c r="J445" t="s">
        <v>125</v>
      </c>
      <c r="K445" t="s">
        <v>144</v>
      </c>
      <c r="L445" t="s">
        <v>155</v>
      </c>
      <c r="M445" s="6">
        <v>279</v>
      </c>
    </row>
    <row r="446" spans="1:13" x14ac:dyDescent="0.3">
      <c r="A446" s="2">
        <v>45772</v>
      </c>
      <c r="B446" s="3">
        <f t="shared" si="18"/>
        <v>2025</v>
      </c>
      <c r="C446" t="str">
        <f t="shared" si="19"/>
        <v>2024-2025</v>
      </c>
      <c r="D446" t="s">
        <v>120</v>
      </c>
      <c r="E446" t="s">
        <v>74</v>
      </c>
      <c r="F446" t="str">
        <f t="shared" si="20"/>
        <v>Victoria</v>
      </c>
      <c r="G446" t="s">
        <v>26</v>
      </c>
      <c r="H446">
        <v>3500</v>
      </c>
      <c r="I446" t="s">
        <v>11</v>
      </c>
      <c r="J446" t="s">
        <v>129</v>
      </c>
      <c r="K446" t="s">
        <v>144</v>
      </c>
      <c r="L446" t="s">
        <v>155</v>
      </c>
      <c r="M446" s="6">
        <v>387</v>
      </c>
    </row>
    <row r="447" spans="1:13" x14ac:dyDescent="0.3">
      <c r="A447" s="2">
        <v>45629</v>
      </c>
      <c r="B447" s="3">
        <f t="shared" si="18"/>
        <v>2025</v>
      </c>
      <c r="C447" t="str">
        <f t="shared" si="19"/>
        <v>2024-2025</v>
      </c>
      <c r="D447" t="s">
        <v>120</v>
      </c>
      <c r="E447" t="s">
        <v>16</v>
      </c>
      <c r="F447" t="str">
        <f t="shared" si="20"/>
        <v>South Australia</v>
      </c>
      <c r="G447" t="s">
        <v>17</v>
      </c>
      <c r="H447">
        <v>5168</v>
      </c>
      <c r="I447" t="s">
        <v>11</v>
      </c>
      <c r="J447" t="s">
        <v>134</v>
      </c>
      <c r="K447" t="s">
        <v>144</v>
      </c>
      <c r="L447" t="s">
        <v>155</v>
      </c>
      <c r="M447" s="6">
        <v>286</v>
      </c>
    </row>
    <row r="448" spans="1:13" x14ac:dyDescent="0.3">
      <c r="A448" s="2">
        <v>45310</v>
      </c>
      <c r="B448" s="3">
        <f t="shared" si="18"/>
        <v>2024</v>
      </c>
      <c r="C448" t="str">
        <f t="shared" si="19"/>
        <v>2023-2024</v>
      </c>
      <c r="D448" t="s">
        <v>119</v>
      </c>
      <c r="E448" t="s">
        <v>39</v>
      </c>
      <c r="F448" t="str">
        <f t="shared" si="20"/>
        <v>New South Wales</v>
      </c>
      <c r="G448" t="s">
        <v>10</v>
      </c>
      <c r="H448">
        <v>2541</v>
      </c>
      <c r="I448" t="s">
        <v>11</v>
      </c>
      <c r="J448" t="s">
        <v>123</v>
      </c>
      <c r="K448" t="s">
        <v>143</v>
      </c>
      <c r="L448" t="s">
        <v>154</v>
      </c>
      <c r="M448" s="6">
        <v>744</v>
      </c>
    </row>
    <row r="449" spans="1:13" x14ac:dyDescent="0.3">
      <c r="A449" s="2">
        <v>45396</v>
      </c>
      <c r="B449" s="3">
        <f t="shared" si="18"/>
        <v>2024</v>
      </c>
      <c r="C449" t="str">
        <f t="shared" si="19"/>
        <v>2023-2024</v>
      </c>
      <c r="D449" t="s">
        <v>120</v>
      </c>
      <c r="E449" t="s">
        <v>61</v>
      </c>
      <c r="F449" t="str">
        <f t="shared" si="20"/>
        <v>Victoria</v>
      </c>
      <c r="G449" t="s">
        <v>26</v>
      </c>
      <c r="H449">
        <v>3179</v>
      </c>
      <c r="I449" t="s">
        <v>11</v>
      </c>
      <c r="J449" t="s">
        <v>127</v>
      </c>
      <c r="K449" t="s">
        <v>142</v>
      </c>
      <c r="L449" t="s">
        <v>153</v>
      </c>
      <c r="M449" s="6">
        <v>376</v>
      </c>
    </row>
    <row r="450" spans="1:13" x14ac:dyDescent="0.3">
      <c r="A450" s="2">
        <v>45881</v>
      </c>
      <c r="B450" s="3">
        <f t="shared" ref="B450:B513" si="21">IF(MONTH(A450)&gt;=7,YEAR(A450)+1,YEAR(A450))</f>
        <v>2026</v>
      </c>
      <c r="C450" t="str">
        <f t="shared" ref="C450:C513" si="22">IF(MONTH(A450) &gt;= 7, YEAR(A450) &amp; "-" &amp; YEAR(A450) + 1, YEAR(A450) - 1 &amp; "-" &amp; YEAR(A450))</f>
        <v>2025-2026</v>
      </c>
      <c r="D450" t="s">
        <v>120</v>
      </c>
      <c r="E450" t="s">
        <v>52</v>
      </c>
      <c r="F450" t="str">
        <f t="shared" ref="F450:F513" si="23">IF(G450="WA","Western Australia",
IF(G450="NSW","New South Wales",
IF(G450="QLD","Queensland",
IF(G450="VIC","Victoria",
IF(G450="TAS","Tasmania",
IF(G450="SA","South Australia",
IF(G450="NT","Northern Territory",
IF(G450="ACT","Australian Capital Territory",G450))))))))</f>
        <v>New South Wales</v>
      </c>
      <c r="G450" t="s">
        <v>10</v>
      </c>
      <c r="H450">
        <v>2485</v>
      </c>
      <c r="I450" t="s">
        <v>11</v>
      </c>
      <c r="J450" t="s">
        <v>122</v>
      </c>
      <c r="K450" t="s">
        <v>145</v>
      </c>
      <c r="L450" t="s">
        <v>156</v>
      </c>
      <c r="M450" s="6">
        <v>545</v>
      </c>
    </row>
    <row r="451" spans="1:13" x14ac:dyDescent="0.3">
      <c r="A451" s="2">
        <v>45847</v>
      </c>
      <c r="B451" s="3">
        <f t="shared" si="21"/>
        <v>2026</v>
      </c>
      <c r="C451" t="str">
        <f t="shared" si="22"/>
        <v>2025-2026</v>
      </c>
      <c r="D451" t="s">
        <v>119</v>
      </c>
      <c r="E451" t="s">
        <v>82</v>
      </c>
      <c r="F451" t="str">
        <f t="shared" si="23"/>
        <v>Queensland</v>
      </c>
      <c r="G451" t="s">
        <v>19</v>
      </c>
      <c r="H451">
        <v>4215</v>
      </c>
      <c r="I451" t="s">
        <v>11</v>
      </c>
      <c r="J451" t="s">
        <v>124</v>
      </c>
      <c r="K451" t="s">
        <v>144</v>
      </c>
      <c r="L451" t="s">
        <v>155</v>
      </c>
      <c r="M451" s="6">
        <v>671</v>
      </c>
    </row>
    <row r="452" spans="1:13" x14ac:dyDescent="0.3">
      <c r="A452" s="2">
        <v>45528</v>
      </c>
      <c r="B452" s="3">
        <f t="shared" si="21"/>
        <v>2025</v>
      </c>
      <c r="C452" t="str">
        <f t="shared" si="22"/>
        <v>2024-2025</v>
      </c>
      <c r="D452" t="s">
        <v>120</v>
      </c>
      <c r="E452" t="s">
        <v>23</v>
      </c>
      <c r="F452" t="str">
        <f t="shared" si="23"/>
        <v>New South Wales</v>
      </c>
      <c r="G452" t="s">
        <v>10</v>
      </c>
      <c r="H452">
        <v>2830</v>
      </c>
      <c r="I452" t="s">
        <v>11</v>
      </c>
      <c r="J452" t="s">
        <v>132</v>
      </c>
      <c r="K452" t="s">
        <v>144</v>
      </c>
      <c r="L452" t="s">
        <v>155</v>
      </c>
      <c r="M452" s="6">
        <v>608</v>
      </c>
    </row>
    <row r="453" spans="1:13" x14ac:dyDescent="0.3">
      <c r="A453" s="2">
        <v>45465</v>
      </c>
      <c r="B453" s="3">
        <f t="shared" si="21"/>
        <v>2024</v>
      </c>
      <c r="C453" t="str">
        <f t="shared" si="22"/>
        <v>2023-2024</v>
      </c>
      <c r="D453" t="s">
        <v>120</v>
      </c>
      <c r="E453" t="s">
        <v>106</v>
      </c>
      <c r="F453" t="str">
        <f t="shared" si="23"/>
        <v>Queensland</v>
      </c>
      <c r="G453" t="s">
        <v>19</v>
      </c>
      <c r="H453">
        <v>4558</v>
      </c>
      <c r="I453" t="s">
        <v>11</v>
      </c>
      <c r="J453" t="s">
        <v>136</v>
      </c>
      <c r="K453" t="s">
        <v>144</v>
      </c>
      <c r="L453" t="s">
        <v>155</v>
      </c>
      <c r="M453" s="6">
        <v>688</v>
      </c>
    </row>
    <row r="454" spans="1:13" x14ac:dyDescent="0.3">
      <c r="A454" s="2">
        <v>45380</v>
      </c>
      <c r="B454" s="3">
        <f t="shared" si="21"/>
        <v>2024</v>
      </c>
      <c r="C454" t="str">
        <f t="shared" si="22"/>
        <v>2023-2024</v>
      </c>
      <c r="D454" t="s">
        <v>120</v>
      </c>
      <c r="E454" t="s">
        <v>75</v>
      </c>
      <c r="F454" t="str">
        <f t="shared" si="23"/>
        <v>Victoria</v>
      </c>
      <c r="G454" t="s">
        <v>26</v>
      </c>
      <c r="H454">
        <v>3915</v>
      </c>
      <c r="I454" t="s">
        <v>11</v>
      </c>
      <c r="J454" t="s">
        <v>137</v>
      </c>
      <c r="K454" t="s">
        <v>143</v>
      </c>
      <c r="L454" t="s">
        <v>154</v>
      </c>
      <c r="M454" s="6">
        <v>740</v>
      </c>
    </row>
    <row r="455" spans="1:13" x14ac:dyDescent="0.3">
      <c r="A455" s="2">
        <v>45804</v>
      </c>
      <c r="B455" s="3">
        <f t="shared" si="21"/>
        <v>2025</v>
      </c>
      <c r="C455" t="str">
        <f t="shared" si="22"/>
        <v>2024-2025</v>
      </c>
      <c r="D455" t="s">
        <v>120</v>
      </c>
      <c r="E455" t="s">
        <v>39</v>
      </c>
      <c r="F455" t="str">
        <f t="shared" si="23"/>
        <v>New South Wales</v>
      </c>
      <c r="G455" t="s">
        <v>10</v>
      </c>
      <c r="H455">
        <v>2541</v>
      </c>
      <c r="I455" t="s">
        <v>11</v>
      </c>
      <c r="J455" t="s">
        <v>123</v>
      </c>
      <c r="K455" t="s">
        <v>148</v>
      </c>
      <c r="L455" t="s">
        <v>159</v>
      </c>
      <c r="M455" s="6">
        <v>406</v>
      </c>
    </row>
    <row r="456" spans="1:13" x14ac:dyDescent="0.3">
      <c r="A456" s="2">
        <v>45569</v>
      </c>
      <c r="B456" s="3">
        <f t="shared" si="21"/>
        <v>2025</v>
      </c>
      <c r="C456" t="str">
        <f t="shared" si="22"/>
        <v>2024-2025</v>
      </c>
      <c r="D456" t="s">
        <v>120</v>
      </c>
      <c r="E456" t="s">
        <v>78</v>
      </c>
      <c r="F456" t="str">
        <f t="shared" si="23"/>
        <v>New South Wales</v>
      </c>
      <c r="G456" t="s">
        <v>10</v>
      </c>
      <c r="H456">
        <v>2480</v>
      </c>
      <c r="I456" t="s">
        <v>11</v>
      </c>
      <c r="J456" t="s">
        <v>122</v>
      </c>
      <c r="K456" t="s">
        <v>142</v>
      </c>
      <c r="L456" t="s">
        <v>153</v>
      </c>
      <c r="M456" s="6">
        <v>323</v>
      </c>
    </row>
    <row r="457" spans="1:13" x14ac:dyDescent="0.3">
      <c r="A457" s="2">
        <v>45652</v>
      </c>
      <c r="B457" s="3">
        <f t="shared" si="21"/>
        <v>2025</v>
      </c>
      <c r="C457" t="str">
        <f t="shared" si="22"/>
        <v>2024-2025</v>
      </c>
      <c r="D457" t="s">
        <v>120</v>
      </c>
      <c r="E457" t="s">
        <v>60</v>
      </c>
      <c r="F457" t="str">
        <f t="shared" si="23"/>
        <v>Queensland</v>
      </c>
      <c r="G457" t="s">
        <v>19</v>
      </c>
      <c r="H457">
        <v>4655</v>
      </c>
      <c r="I457" t="s">
        <v>11</v>
      </c>
      <c r="J457" t="s">
        <v>138</v>
      </c>
      <c r="K457" t="s">
        <v>145</v>
      </c>
      <c r="L457" t="s">
        <v>156</v>
      </c>
      <c r="M457" s="6">
        <v>582</v>
      </c>
    </row>
    <row r="458" spans="1:13" x14ac:dyDescent="0.3">
      <c r="A458" s="2">
        <v>45718</v>
      </c>
      <c r="B458" s="3">
        <f t="shared" si="21"/>
        <v>2025</v>
      </c>
      <c r="C458" t="str">
        <f t="shared" si="22"/>
        <v>2024-2025</v>
      </c>
      <c r="D458" t="s">
        <v>119</v>
      </c>
      <c r="E458" t="s">
        <v>12</v>
      </c>
      <c r="F458" t="str">
        <f t="shared" si="23"/>
        <v>New South Wales</v>
      </c>
      <c r="G458" t="s">
        <v>10</v>
      </c>
      <c r="H458">
        <v>2795</v>
      </c>
      <c r="I458" t="s">
        <v>11</v>
      </c>
      <c r="J458" t="s">
        <v>132</v>
      </c>
      <c r="K458" t="s">
        <v>146</v>
      </c>
      <c r="L458" t="s">
        <v>157</v>
      </c>
      <c r="M458" s="6">
        <v>153</v>
      </c>
    </row>
    <row r="459" spans="1:13" x14ac:dyDescent="0.3">
      <c r="A459" s="2">
        <v>45308</v>
      </c>
      <c r="B459" s="3">
        <f t="shared" si="21"/>
        <v>2024</v>
      </c>
      <c r="C459" t="str">
        <f t="shared" si="22"/>
        <v>2023-2024</v>
      </c>
      <c r="D459" t="s">
        <v>119</v>
      </c>
      <c r="E459" t="s">
        <v>78</v>
      </c>
      <c r="F459" t="str">
        <f t="shared" si="23"/>
        <v>New South Wales</v>
      </c>
      <c r="G459" t="s">
        <v>10</v>
      </c>
      <c r="H459">
        <v>2480</v>
      </c>
      <c r="I459" t="s">
        <v>11</v>
      </c>
      <c r="J459" t="s">
        <v>122</v>
      </c>
      <c r="K459" t="s">
        <v>144</v>
      </c>
      <c r="L459" t="s">
        <v>155</v>
      </c>
      <c r="M459" s="6">
        <v>285</v>
      </c>
    </row>
    <row r="460" spans="1:13" x14ac:dyDescent="0.3">
      <c r="A460" s="2">
        <v>45451</v>
      </c>
      <c r="B460" s="3">
        <f t="shared" si="21"/>
        <v>2024</v>
      </c>
      <c r="C460" t="str">
        <f t="shared" si="22"/>
        <v>2023-2024</v>
      </c>
      <c r="D460" t="s">
        <v>120</v>
      </c>
      <c r="E460" t="s">
        <v>39</v>
      </c>
      <c r="F460" t="str">
        <f t="shared" si="23"/>
        <v>New South Wales</v>
      </c>
      <c r="G460" t="s">
        <v>10</v>
      </c>
      <c r="H460">
        <v>2541</v>
      </c>
      <c r="I460" t="s">
        <v>11</v>
      </c>
      <c r="J460" t="s">
        <v>123</v>
      </c>
      <c r="K460" t="s">
        <v>144</v>
      </c>
      <c r="L460" t="s">
        <v>155</v>
      </c>
      <c r="M460" s="6">
        <v>238</v>
      </c>
    </row>
    <row r="461" spans="1:13" x14ac:dyDescent="0.3">
      <c r="A461" s="2">
        <v>45692</v>
      </c>
      <c r="B461" s="3">
        <f t="shared" si="21"/>
        <v>2025</v>
      </c>
      <c r="C461" t="str">
        <f t="shared" si="22"/>
        <v>2024-2025</v>
      </c>
      <c r="D461" t="s">
        <v>120</v>
      </c>
      <c r="E461" t="s">
        <v>57</v>
      </c>
      <c r="F461" t="str">
        <f t="shared" si="23"/>
        <v>New South Wales</v>
      </c>
      <c r="G461" t="s">
        <v>10</v>
      </c>
      <c r="H461">
        <v>2064</v>
      </c>
      <c r="I461" t="s">
        <v>11</v>
      </c>
      <c r="J461" t="s">
        <v>126</v>
      </c>
      <c r="K461" t="s">
        <v>148</v>
      </c>
      <c r="L461" t="s">
        <v>159</v>
      </c>
      <c r="M461" s="6">
        <v>723</v>
      </c>
    </row>
    <row r="462" spans="1:13" x14ac:dyDescent="0.3">
      <c r="A462" s="2">
        <v>45639</v>
      </c>
      <c r="B462" s="3">
        <f t="shared" si="21"/>
        <v>2025</v>
      </c>
      <c r="C462" t="str">
        <f t="shared" si="22"/>
        <v>2024-2025</v>
      </c>
      <c r="D462" t="s">
        <v>119</v>
      </c>
      <c r="E462" t="s">
        <v>85</v>
      </c>
      <c r="F462" t="str">
        <f t="shared" si="23"/>
        <v>Western Australia</v>
      </c>
      <c r="G462" t="s">
        <v>28</v>
      </c>
      <c r="H462">
        <v>6725</v>
      </c>
      <c r="I462" t="s">
        <v>11</v>
      </c>
      <c r="J462" t="s">
        <v>141</v>
      </c>
      <c r="K462" t="s">
        <v>145</v>
      </c>
      <c r="L462" t="s">
        <v>156</v>
      </c>
      <c r="M462" s="6">
        <v>147</v>
      </c>
    </row>
    <row r="463" spans="1:13" x14ac:dyDescent="0.3">
      <c r="A463" s="2">
        <v>45666</v>
      </c>
      <c r="B463" s="3">
        <f t="shared" si="21"/>
        <v>2025</v>
      </c>
      <c r="C463" t="str">
        <f t="shared" si="22"/>
        <v>2024-2025</v>
      </c>
      <c r="D463" t="s">
        <v>120</v>
      </c>
      <c r="E463" t="s">
        <v>58</v>
      </c>
      <c r="F463" t="str">
        <f t="shared" si="23"/>
        <v>New South Wales</v>
      </c>
      <c r="G463" t="s">
        <v>10</v>
      </c>
      <c r="H463">
        <v>2790</v>
      </c>
      <c r="I463" t="s">
        <v>11</v>
      </c>
      <c r="J463" t="s">
        <v>132</v>
      </c>
      <c r="K463" t="s">
        <v>143</v>
      </c>
      <c r="L463" t="s">
        <v>154</v>
      </c>
      <c r="M463" s="6">
        <v>742</v>
      </c>
    </row>
    <row r="464" spans="1:13" x14ac:dyDescent="0.3">
      <c r="A464" s="2">
        <v>45771</v>
      </c>
      <c r="B464" s="3">
        <f t="shared" si="21"/>
        <v>2025</v>
      </c>
      <c r="C464" t="str">
        <f t="shared" si="22"/>
        <v>2024-2025</v>
      </c>
      <c r="D464" t="s">
        <v>119</v>
      </c>
      <c r="E464" t="s">
        <v>20</v>
      </c>
      <c r="F464" t="str">
        <f t="shared" si="23"/>
        <v>South Australia</v>
      </c>
      <c r="G464" t="s">
        <v>17</v>
      </c>
      <c r="H464">
        <v>5607</v>
      </c>
      <c r="I464" t="s">
        <v>11</v>
      </c>
      <c r="J464" t="s">
        <v>139</v>
      </c>
      <c r="K464" t="s">
        <v>146</v>
      </c>
      <c r="L464" t="s">
        <v>157</v>
      </c>
      <c r="M464" s="6">
        <v>72</v>
      </c>
    </row>
    <row r="465" spans="1:13" x14ac:dyDescent="0.3">
      <c r="A465" s="2">
        <v>45471</v>
      </c>
      <c r="B465" s="3">
        <f t="shared" si="21"/>
        <v>2024</v>
      </c>
      <c r="C465" t="str">
        <f t="shared" si="22"/>
        <v>2023-2024</v>
      </c>
      <c r="D465" t="s">
        <v>120</v>
      </c>
      <c r="E465" t="s">
        <v>89</v>
      </c>
      <c r="F465" t="str">
        <f t="shared" si="23"/>
        <v>Queensland</v>
      </c>
      <c r="G465" t="s">
        <v>19</v>
      </c>
      <c r="H465">
        <v>4700</v>
      </c>
      <c r="I465" t="s">
        <v>11</v>
      </c>
      <c r="J465" t="s">
        <v>138</v>
      </c>
      <c r="K465" t="s">
        <v>142</v>
      </c>
      <c r="L465" t="s">
        <v>153</v>
      </c>
      <c r="M465" s="6">
        <v>622</v>
      </c>
    </row>
    <row r="466" spans="1:13" x14ac:dyDescent="0.3">
      <c r="A466" s="2">
        <v>45995</v>
      </c>
      <c r="B466" s="3">
        <f t="shared" si="21"/>
        <v>2026</v>
      </c>
      <c r="C466" t="str">
        <f t="shared" si="22"/>
        <v>2025-2026</v>
      </c>
      <c r="D466" t="s">
        <v>119</v>
      </c>
      <c r="E466" t="s">
        <v>9</v>
      </c>
      <c r="F466" t="str">
        <f t="shared" si="23"/>
        <v>New South Wales</v>
      </c>
      <c r="G466" t="s">
        <v>10</v>
      </c>
      <c r="H466">
        <v>2067</v>
      </c>
      <c r="I466" t="s">
        <v>11</v>
      </c>
      <c r="J466" t="s">
        <v>126</v>
      </c>
      <c r="K466" t="s">
        <v>142</v>
      </c>
      <c r="L466" t="s">
        <v>153</v>
      </c>
      <c r="M466" s="6">
        <v>651</v>
      </c>
    </row>
    <row r="467" spans="1:13" x14ac:dyDescent="0.3">
      <c r="A467" s="2">
        <v>45334</v>
      </c>
      <c r="B467" s="3">
        <f t="shared" si="21"/>
        <v>2024</v>
      </c>
      <c r="C467" t="str">
        <f t="shared" si="22"/>
        <v>2023-2024</v>
      </c>
      <c r="D467" t="s">
        <v>120</v>
      </c>
      <c r="E467" t="s">
        <v>99</v>
      </c>
      <c r="F467" t="str">
        <f t="shared" si="23"/>
        <v>Western Australia</v>
      </c>
      <c r="G467" t="s">
        <v>28</v>
      </c>
      <c r="H467">
        <v>6530</v>
      </c>
      <c r="I467" t="s">
        <v>11</v>
      </c>
      <c r="J467" t="s">
        <v>141</v>
      </c>
      <c r="K467" t="s">
        <v>150</v>
      </c>
      <c r="L467" t="s">
        <v>161</v>
      </c>
      <c r="M467" s="6">
        <v>519</v>
      </c>
    </row>
    <row r="468" spans="1:13" x14ac:dyDescent="0.3">
      <c r="A468" s="2">
        <v>45484</v>
      </c>
      <c r="B468" s="3">
        <f t="shared" si="21"/>
        <v>2025</v>
      </c>
      <c r="C468" t="str">
        <f t="shared" si="22"/>
        <v>2024-2025</v>
      </c>
      <c r="D468" t="s">
        <v>120</v>
      </c>
      <c r="E468" t="s">
        <v>57</v>
      </c>
      <c r="F468" t="str">
        <f t="shared" si="23"/>
        <v>New South Wales</v>
      </c>
      <c r="G468" t="s">
        <v>10</v>
      </c>
      <c r="H468">
        <v>2064</v>
      </c>
      <c r="I468" t="s">
        <v>11</v>
      </c>
      <c r="J468" t="s">
        <v>126</v>
      </c>
      <c r="K468" t="s">
        <v>143</v>
      </c>
      <c r="L468" t="s">
        <v>154</v>
      </c>
      <c r="M468" s="6">
        <v>158</v>
      </c>
    </row>
    <row r="469" spans="1:13" x14ac:dyDescent="0.3">
      <c r="A469" s="2">
        <v>45413</v>
      </c>
      <c r="B469" s="3">
        <f t="shared" si="21"/>
        <v>2024</v>
      </c>
      <c r="C469" t="str">
        <f t="shared" si="22"/>
        <v>2023-2024</v>
      </c>
      <c r="D469" t="s">
        <v>120</v>
      </c>
      <c r="E469" t="s">
        <v>93</v>
      </c>
      <c r="F469" t="str">
        <f t="shared" si="23"/>
        <v>Victoria</v>
      </c>
      <c r="G469" t="s">
        <v>26</v>
      </c>
      <c r="H469">
        <v>3400</v>
      </c>
      <c r="I469" t="s">
        <v>11</v>
      </c>
      <c r="J469" t="s">
        <v>129</v>
      </c>
      <c r="K469" t="s">
        <v>144</v>
      </c>
      <c r="L469" t="s">
        <v>155</v>
      </c>
      <c r="M469" s="6">
        <v>281</v>
      </c>
    </row>
    <row r="470" spans="1:13" x14ac:dyDescent="0.3">
      <c r="A470" s="2">
        <v>45683</v>
      </c>
      <c r="B470" s="3">
        <f t="shared" si="21"/>
        <v>2025</v>
      </c>
      <c r="C470" t="str">
        <f t="shared" si="22"/>
        <v>2024-2025</v>
      </c>
      <c r="D470" t="s">
        <v>119</v>
      </c>
      <c r="E470" t="s">
        <v>109</v>
      </c>
      <c r="F470" t="str">
        <f t="shared" si="23"/>
        <v>Western Australia</v>
      </c>
      <c r="G470" t="s">
        <v>28</v>
      </c>
      <c r="H470">
        <v>6052</v>
      </c>
      <c r="I470" t="s">
        <v>11</v>
      </c>
      <c r="J470" t="s">
        <v>121</v>
      </c>
      <c r="K470" t="s">
        <v>145</v>
      </c>
      <c r="L470" t="s">
        <v>156</v>
      </c>
      <c r="M470" s="6">
        <v>118</v>
      </c>
    </row>
    <row r="471" spans="1:13" x14ac:dyDescent="0.3">
      <c r="A471" s="2">
        <v>45740</v>
      </c>
      <c r="B471" s="3">
        <f t="shared" si="21"/>
        <v>2025</v>
      </c>
      <c r="C471" t="str">
        <f t="shared" si="22"/>
        <v>2024-2025</v>
      </c>
      <c r="D471" t="s">
        <v>120</v>
      </c>
      <c r="E471" t="s">
        <v>40</v>
      </c>
      <c r="F471" t="str">
        <f t="shared" si="23"/>
        <v>South Australia</v>
      </c>
      <c r="G471" t="s">
        <v>17</v>
      </c>
      <c r="H471">
        <v>5169</v>
      </c>
      <c r="I471" t="s">
        <v>11</v>
      </c>
      <c r="J471" t="s">
        <v>134</v>
      </c>
      <c r="K471" t="s">
        <v>144</v>
      </c>
      <c r="L471" t="s">
        <v>155</v>
      </c>
      <c r="M471" s="6">
        <v>354</v>
      </c>
    </row>
    <row r="472" spans="1:13" x14ac:dyDescent="0.3">
      <c r="A472" s="2">
        <v>45445</v>
      </c>
      <c r="B472" s="3">
        <f t="shared" si="21"/>
        <v>2024</v>
      </c>
      <c r="C472" t="str">
        <f t="shared" si="22"/>
        <v>2023-2024</v>
      </c>
      <c r="D472" t="s">
        <v>120</v>
      </c>
      <c r="E472" t="s">
        <v>100</v>
      </c>
      <c r="F472" t="str">
        <f t="shared" si="23"/>
        <v>New South Wales</v>
      </c>
      <c r="G472" t="s">
        <v>10</v>
      </c>
      <c r="H472">
        <v>2800</v>
      </c>
      <c r="I472" t="s">
        <v>11</v>
      </c>
      <c r="J472" t="s">
        <v>132</v>
      </c>
      <c r="K472" t="s">
        <v>145</v>
      </c>
      <c r="L472" t="s">
        <v>156</v>
      </c>
      <c r="M472" s="6">
        <v>39</v>
      </c>
    </row>
    <row r="473" spans="1:13" x14ac:dyDescent="0.3">
      <c r="A473" s="2">
        <v>45947</v>
      </c>
      <c r="B473" s="3">
        <f t="shared" si="21"/>
        <v>2026</v>
      </c>
      <c r="C473" t="str">
        <f t="shared" si="22"/>
        <v>2025-2026</v>
      </c>
      <c r="D473" t="s">
        <v>119</v>
      </c>
      <c r="E473" t="s">
        <v>83</v>
      </c>
      <c r="F473" t="str">
        <f t="shared" si="23"/>
        <v>Victoria</v>
      </c>
      <c r="G473" t="s">
        <v>26</v>
      </c>
      <c r="H473">
        <v>3551</v>
      </c>
      <c r="I473" t="s">
        <v>11</v>
      </c>
      <c r="J473" t="s">
        <v>129</v>
      </c>
      <c r="K473" t="s">
        <v>144</v>
      </c>
      <c r="L473" t="s">
        <v>155</v>
      </c>
      <c r="M473" s="6">
        <v>788</v>
      </c>
    </row>
    <row r="474" spans="1:13" x14ac:dyDescent="0.3">
      <c r="A474" s="2">
        <v>45651</v>
      </c>
      <c r="B474" s="3">
        <f t="shared" si="21"/>
        <v>2025</v>
      </c>
      <c r="C474" t="str">
        <f t="shared" si="22"/>
        <v>2024-2025</v>
      </c>
      <c r="D474" t="s">
        <v>120</v>
      </c>
      <c r="E474" t="s">
        <v>108</v>
      </c>
      <c r="F474" t="str">
        <f t="shared" si="23"/>
        <v>Tasmania</v>
      </c>
      <c r="G474" t="s">
        <v>43</v>
      </c>
      <c r="H474">
        <v>7320</v>
      </c>
      <c r="I474" t="s">
        <v>11</v>
      </c>
      <c r="J474" t="s">
        <v>130</v>
      </c>
      <c r="K474" t="s">
        <v>144</v>
      </c>
      <c r="L474" t="s">
        <v>155</v>
      </c>
      <c r="M474" s="6">
        <v>42</v>
      </c>
    </row>
    <row r="475" spans="1:13" x14ac:dyDescent="0.3">
      <c r="A475" s="2">
        <v>45868</v>
      </c>
      <c r="B475" s="3">
        <f t="shared" si="21"/>
        <v>2026</v>
      </c>
      <c r="C475" t="str">
        <f t="shared" si="22"/>
        <v>2025-2026</v>
      </c>
      <c r="D475" t="s">
        <v>120</v>
      </c>
      <c r="E475" t="s">
        <v>61</v>
      </c>
      <c r="F475" t="str">
        <f t="shared" si="23"/>
        <v>Victoria</v>
      </c>
      <c r="G475" t="s">
        <v>26</v>
      </c>
      <c r="H475">
        <v>3179</v>
      </c>
      <c r="I475" t="s">
        <v>11</v>
      </c>
      <c r="J475" t="s">
        <v>127</v>
      </c>
      <c r="K475" t="s">
        <v>144</v>
      </c>
      <c r="L475" t="s">
        <v>155</v>
      </c>
      <c r="M475" s="6">
        <v>206</v>
      </c>
    </row>
    <row r="476" spans="1:13" x14ac:dyDescent="0.3">
      <c r="A476" s="2">
        <v>45501</v>
      </c>
      <c r="B476" s="3">
        <f t="shared" si="21"/>
        <v>2025</v>
      </c>
      <c r="C476" t="str">
        <f t="shared" si="22"/>
        <v>2024-2025</v>
      </c>
      <c r="D476" t="s">
        <v>120</v>
      </c>
      <c r="E476" t="s">
        <v>45</v>
      </c>
      <c r="F476" t="str">
        <f t="shared" si="23"/>
        <v>Victoria</v>
      </c>
      <c r="G476" t="s">
        <v>26</v>
      </c>
      <c r="H476">
        <v>3136</v>
      </c>
      <c r="I476" t="s">
        <v>11</v>
      </c>
      <c r="J476" t="s">
        <v>127</v>
      </c>
      <c r="K476" t="s">
        <v>144</v>
      </c>
      <c r="L476" t="s">
        <v>155</v>
      </c>
      <c r="M476" s="6">
        <v>493</v>
      </c>
    </row>
    <row r="477" spans="1:13" x14ac:dyDescent="0.3">
      <c r="A477" s="2">
        <v>45977</v>
      </c>
      <c r="B477" s="3">
        <f t="shared" si="21"/>
        <v>2026</v>
      </c>
      <c r="C477" t="str">
        <f t="shared" si="22"/>
        <v>2025-2026</v>
      </c>
      <c r="D477" t="s">
        <v>120</v>
      </c>
      <c r="E477" t="s">
        <v>104</v>
      </c>
      <c r="F477" t="str">
        <f t="shared" si="23"/>
        <v>Victoria</v>
      </c>
      <c r="G477" t="s">
        <v>26</v>
      </c>
      <c r="H477">
        <v>3175</v>
      </c>
      <c r="I477" t="s">
        <v>11</v>
      </c>
      <c r="J477" t="s">
        <v>127</v>
      </c>
      <c r="K477" t="s">
        <v>149</v>
      </c>
      <c r="L477" t="s">
        <v>160</v>
      </c>
      <c r="M477" s="6">
        <v>589</v>
      </c>
    </row>
    <row r="478" spans="1:13" x14ac:dyDescent="0.3">
      <c r="A478" s="2">
        <v>45621</v>
      </c>
      <c r="B478" s="3">
        <f t="shared" si="21"/>
        <v>2025</v>
      </c>
      <c r="C478" t="str">
        <f t="shared" si="22"/>
        <v>2024-2025</v>
      </c>
      <c r="D478" t="s">
        <v>119</v>
      </c>
      <c r="E478" t="s">
        <v>105</v>
      </c>
      <c r="F478" t="str">
        <f t="shared" si="23"/>
        <v>New South Wales</v>
      </c>
      <c r="G478" t="s">
        <v>10</v>
      </c>
      <c r="H478">
        <v>2031</v>
      </c>
      <c r="I478" t="s">
        <v>11</v>
      </c>
      <c r="J478" t="s">
        <v>126</v>
      </c>
      <c r="K478" t="s">
        <v>142</v>
      </c>
      <c r="L478" t="s">
        <v>153</v>
      </c>
      <c r="M478" s="6">
        <v>670</v>
      </c>
    </row>
    <row r="479" spans="1:13" x14ac:dyDescent="0.3">
      <c r="A479" s="2">
        <v>45953</v>
      </c>
      <c r="B479" s="3">
        <f t="shared" si="21"/>
        <v>2026</v>
      </c>
      <c r="C479" t="str">
        <f t="shared" si="22"/>
        <v>2025-2026</v>
      </c>
      <c r="D479" t="s">
        <v>119</v>
      </c>
      <c r="E479" t="s">
        <v>9</v>
      </c>
      <c r="F479" t="str">
        <f t="shared" si="23"/>
        <v>New South Wales</v>
      </c>
      <c r="G479" t="s">
        <v>10</v>
      </c>
      <c r="H479">
        <v>2067</v>
      </c>
      <c r="I479" t="s">
        <v>11</v>
      </c>
      <c r="J479" t="s">
        <v>126</v>
      </c>
      <c r="K479" t="s">
        <v>148</v>
      </c>
      <c r="L479" t="s">
        <v>159</v>
      </c>
      <c r="M479" s="6">
        <v>441</v>
      </c>
    </row>
    <row r="480" spans="1:13" x14ac:dyDescent="0.3">
      <c r="A480" s="2">
        <v>45750</v>
      </c>
      <c r="B480" s="3">
        <f t="shared" si="21"/>
        <v>2025</v>
      </c>
      <c r="C480" t="str">
        <f t="shared" si="22"/>
        <v>2024-2025</v>
      </c>
      <c r="D480" t="s">
        <v>119</v>
      </c>
      <c r="E480" t="s">
        <v>50</v>
      </c>
      <c r="F480" t="str">
        <f t="shared" si="23"/>
        <v>Australian Capital Territory</v>
      </c>
      <c r="G480" t="s">
        <v>51</v>
      </c>
      <c r="H480">
        <v>2617</v>
      </c>
      <c r="I480" t="s">
        <v>11</v>
      </c>
      <c r="J480" t="s">
        <v>123</v>
      </c>
      <c r="K480" t="s">
        <v>144</v>
      </c>
      <c r="L480" t="s">
        <v>155</v>
      </c>
      <c r="M480" s="6">
        <v>735</v>
      </c>
    </row>
    <row r="481" spans="1:13" x14ac:dyDescent="0.3">
      <c r="A481" s="2">
        <v>45806</v>
      </c>
      <c r="B481" s="3">
        <f t="shared" si="21"/>
        <v>2025</v>
      </c>
      <c r="C481" t="str">
        <f t="shared" si="22"/>
        <v>2024-2025</v>
      </c>
      <c r="D481" t="s">
        <v>120</v>
      </c>
      <c r="E481" t="s">
        <v>111</v>
      </c>
      <c r="F481" t="str">
        <f t="shared" si="23"/>
        <v>New South Wales</v>
      </c>
      <c r="G481" t="s">
        <v>10</v>
      </c>
      <c r="H481">
        <v>2154</v>
      </c>
      <c r="I481" t="s">
        <v>11</v>
      </c>
      <c r="J481" t="s">
        <v>125</v>
      </c>
      <c r="K481" t="s">
        <v>144</v>
      </c>
      <c r="L481" t="s">
        <v>155</v>
      </c>
      <c r="M481" s="6">
        <v>72</v>
      </c>
    </row>
    <row r="482" spans="1:13" x14ac:dyDescent="0.3">
      <c r="A482" s="2">
        <v>45354</v>
      </c>
      <c r="B482" s="3">
        <f t="shared" si="21"/>
        <v>2024</v>
      </c>
      <c r="C482" t="str">
        <f t="shared" si="22"/>
        <v>2023-2024</v>
      </c>
      <c r="D482" t="s">
        <v>119</v>
      </c>
      <c r="E482" t="s">
        <v>73</v>
      </c>
      <c r="F482" t="str">
        <f t="shared" si="23"/>
        <v>Queensland</v>
      </c>
      <c r="G482" t="s">
        <v>19</v>
      </c>
      <c r="H482">
        <v>4509</v>
      </c>
      <c r="I482" t="s">
        <v>11</v>
      </c>
      <c r="J482" t="s">
        <v>124</v>
      </c>
      <c r="K482" t="s">
        <v>146</v>
      </c>
      <c r="L482" t="s">
        <v>157</v>
      </c>
      <c r="M482" s="6">
        <v>610</v>
      </c>
    </row>
    <row r="483" spans="1:13" x14ac:dyDescent="0.3">
      <c r="A483" s="2">
        <v>45650</v>
      </c>
      <c r="B483" s="3">
        <f t="shared" si="21"/>
        <v>2025</v>
      </c>
      <c r="C483" t="str">
        <f t="shared" si="22"/>
        <v>2024-2025</v>
      </c>
      <c r="D483" t="s">
        <v>119</v>
      </c>
      <c r="E483" t="s">
        <v>20</v>
      </c>
      <c r="F483" t="str">
        <f t="shared" si="23"/>
        <v>South Australia</v>
      </c>
      <c r="G483" t="s">
        <v>17</v>
      </c>
      <c r="H483">
        <v>5607</v>
      </c>
      <c r="I483" t="s">
        <v>11</v>
      </c>
      <c r="J483" t="s">
        <v>139</v>
      </c>
      <c r="K483" t="s">
        <v>147</v>
      </c>
      <c r="L483" t="s">
        <v>158</v>
      </c>
      <c r="M483" s="6">
        <v>58</v>
      </c>
    </row>
    <row r="484" spans="1:13" x14ac:dyDescent="0.3">
      <c r="A484" s="2">
        <v>45339</v>
      </c>
      <c r="B484" s="3">
        <f t="shared" si="21"/>
        <v>2024</v>
      </c>
      <c r="C484" t="str">
        <f t="shared" si="22"/>
        <v>2023-2024</v>
      </c>
      <c r="D484" t="s">
        <v>120</v>
      </c>
      <c r="E484" t="s">
        <v>66</v>
      </c>
      <c r="F484" t="str">
        <f t="shared" si="23"/>
        <v>Western Australia</v>
      </c>
      <c r="G484" t="s">
        <v>28</v>
      </c>
      <c r="H484">
        <v>6330</v>
      </c>
      <c r="I484" t="s">
        <v>11</v>
      </c>
      <c r="J484" t="s">
        <v>135</v>
      </c>
      <c r="K484" t="s">
        <v>147</v>
      </c>
      <c r="L484" t="s">
        <v>158</v>
      </c>
      <c r="M484" s="6">
        <v>526</v>
      </c>
    </row>
    <row r="485" spans="1:13" x14ac:dyDescent="0.3">
      <c r="A485" s="2">
        <v>45609</v>
      </c>
      <c r="B485" s="3">
        <f t="shared" si="21"/>
        <v>2025</v>
      </c>
      <c r="C485" t="str">
        <f t="shared" si="22"/>
        <v>2024-2025</v>
      </c>
      <c r="D485" t="s">
        <v>120</v>
      </c>
      <c r="E485" t="s">
        <v>50</v>
      </c>
      <c r="F485" t="str">
        <f t="shared" si="23"/>
        <v>Australian Capital Territory</v>
      </c>
      <c r="G485" t="s">
        <v>51</v>
      </c>
      <c r="H485">
        <v>2617</v>
      </c>
      <c r="I485" t="s">
        <v>11</v>
      </c>
      <c r="J485" t="s">
        <v>123</v>
      </c>
      <c r="K485" t="s">
        <v>146</v>
      </c>
      <c r="L485" t="s">
        <v>157</v>
      </c>
      <c r="M485" s="6">
        <v>138</v>
      </c>
    </row>
    <row r="486" spans="1:13" x14ac:dyDescent="0.3">
      <c r="A486" s="2">
        <v>45618</v>
      </c>
      <c r="B486" s="3">
        <f t="shared" si="21"/>
        <v>2025</v>
      </c>
      <c r="C486" t="str">
        <f t="shared" si="22"/>
        <v>2024-2025</v>
      </c>
      <c r="D486" t="s">
        <v>120</v>
      </c>
      <c r="E486" t="s">
        <v>50</v>
      </c>
      <c r="F486" t="str">
        <f t="shared" si="23"/>
        <v>Australian Capital Territory</v>
      </c>
      <c r="G486" t="s">
        <v>51</v>
      </c>
      <c r="H486">
        <v>2617</v>
      </c>
      <c r="I486" t="s">
        <v>11</v>
      </c>
      <c r="J486" t="s">
        <v>123</v>
      </c>
      <c r="K486" t="s">
        <v>142</v>
      </c>
      <c r="L486" t="s">
        <v>153</v>
      </c>
      <c r="M486" s="6">
        <v>92</v>
      </c>
    </row>
    <row r="487" spans="1:13" x14ac:dyDescent="0.3">
      <c r="A487" s="2">
        <v>45716</v>
      </c>
      <c r="B487" s="3">
        <f t="shared" si="21"/>
        <v>2025</v>
      </c>
      <c r="C487" t="str">
        <f t="shared" si="22"/>
        <v>2024-2025</v>
      </c>
      <c r="D487" t="s">
        <v>120</v>
      </c>
      <c r="E487" t="s">
        <v>103</v>
      </c>
      <c r="F487" t="str">
        <f t="shared" si="23"/>
        <v>Victoria</v>
      </c>
      <c r="G487" t="s">
        <v>26</v>
      </c>
      <c r="H487">
        <v>3550</v>
      </c>
      <c r="I487" t="s">
        <v>11</v>
      </c>
      <c r="J487" t="s">
        <v>129</v>
      </c>
      <c r="K487" t="s">
        <v>147</v>
      </c>
      <c r="L487" t="s">
        <v>158</v>
      </c>
      <c r="M487" s="6">
        <v>305</v>
      </c>
    </row>
    <row r="488" spans="1:13" x14ac:dyDescent="0.3">
      <c r="A488" s="2">
        <v>45704</v>
      </c>
      <c r="B488" s="3">
        <f t="shared" si="21"/>
        <v>2025</v>
      </c>
      <c r="C488" t="str">
        <f t="shared" si="22"/>
        <v>2024-2025</v>
      </c>
      <c r="D488" t="s">
        <v>119</v>
      </c>
      <c r="E488" t="s">
        <v>72</v>
      </c>
      <c r="F488" t="str">
        <f t="shared" si="23"/>
        <v>Queensland</v>
      </c>
      <c r="G488" t="s">
        <v>19</v>
      </c>
      <c r="H488">
        <v>4870</v>
      </c>
      <c r="I488" t="s">
        <v>11</v>
      </c>
      <c r="J488" t="s">
        <v>133</v>
      </c>
      <c r="K488" t="s">
        <v>146</v>
      </c>
      <c r="L488" t="s">
        <v>157</v>
      </c>
      <c r="M488" s="6">
        <v>413</v>
      </c>
    </row>
    <row r="489" spans="1:13" x14ac:dyDescent="0.3">
      <c r="A489" s="2">
        <v>45920</v>
      </c>
      <c r="B489" s="3">
        <f t="shared" si="21"/>
        <v>2026</v>
      </c>
      <c r="C489" t="str">
        <f t="shared" si="22"/>
        <v>2025-2026</v>
      </c>
      <c r="D489" t="s">
        <v>120</v>
      </c>
      <c r="E489" t="s">
        <v>32</v>
      </c>
      <c r="F489" t="str">
        <f t="shared" si="23"/>
        <v>Victoria</v>
      </c>
      <c r="G489" t="s">
        <v>26</v>
      </c>
      <c r="H489">
        <v>3977</v>
      </c>
      <c r="I489" t="s">
        <v>11</v>
      </c>
      <c r="J489" t="s">
        <v>137</v>
      </c>
      <c r="K489" t="s">
        <v>145</v>
      </c>
      <c r="L489" t="s">
        <v>156</v>
      </c>
      <c r="M489" s="6">
        <v>214</v>
      </c>
    </row>
    <row r="490" spans="1:13" x14ac:dyDescent="0.3">
      <c r="A490" s="2">
        <v>45479</v>
      </c>
      <c r="B490" s="3">
        <f t="shared" si="21"/>
        <v>2025</v>
      </c>
      <c r="C490" t="str">
        <f t="shared" si="22"/>
        <v>2024-2025</v>
      </c>
      <c r="D490" t="s">
        <v>120</v>
      </c>
      <c r="E490" t="s">
        <v>79</v>
      </c>
      <c r="F490" t="str">
        <f t="shared" si="23"/>
        <v>Queensland</v>
      </c>
      <c r="G490" t="s">
        <v>19</v>
      </c>
      <c r="H490">
        <v>4680</v>
      </c>
      <c r="I490" t="s">
        <v>11</v>
      </c>
      <c r="J490" t="s">
        <v>138</v>
      </c>
      <c r="K490" t="s">
        <v>145</v>
      </c>
      <c r="L490" t="s">
        <v>156</v>
      </c>
      <c r="M490" s="6">
        <v>579</v>
      </c>
    </row>
    <row r="491" spans="1:13" x14ac:dyDescent="0.3">
      <c r="A491" s="2">
        <v>45445</v>
      </c>
      <c r="B491" s="3">
        <f t="shared" si="21"/>
        <v>2024</v>
      </c>
      <c r="C491" t="str">
        <f t="shared" si="22"/>
        <v>2023-2024</v>
      </c>
      <c r="D491" t="s">
        <v>119</v>
      </c>
      <c r="E491" t="s">
        <v>64</v>
      </c>
      <c r="F491" t="str">
        <f t="shared" si="23"/>
        <v>Western Australia</v>
      </c>
      <c r="G491" t="s">
        <v>28</v>
      </c>
      <c r="H491">
        <v>6112</v>
      </c>
      <c r="I491" t="s">
        <v>11</v>
      </c>
      <c r="J491" t="s">
        <v>135</v>
      </c>
      <c r="K491" t="s">
        <v>143</v>
      </c>
      <c r="L491" t="s">
        <v>154</v>
      </c>
      <c r="M491" s="6">
        <v>698</v>
      </c>
    </row>
    <row r="492" spans="1:13" x14ac:dyDescent="0.3">
      <c r="A492" s="2">
        <v>45807</v>
      </c>
      <c r="B492" s="3">
        <f t="shared" si="21"/>
        <v>2025</v>
      </c>
      <c r="C492" t="str">
        <f t="shared" si="22"/>
        <v>2024-2025</v>
      </c>
      <c r="D492" t="s">
        <v>120</v>
      </c>
      <c r="E492" t="s">
        <v>60</v>
      </c>
      <c r="F492" t="str">
        <f t="shared" si="23"/>
        <v>Queensland</v>
      </c>
      <c r="G492" t="s">
        <v>19</v>
      </c>
      <c r="H492">
        <v>4655</v>
      </c>
      <c r="I492" t="s">
        <v>11</v>
      </c>
      <c r="J492" t="s">
        <v>138</v>
      </c>
      <c r="K492" t="s">
        <v>146</v>
      </c>
      <c r="L492" t="s">
        <v>157</v>
      </c>
      <c r="M492" s="6">
        <v>405</v>
      </c>
    </row>
    <row r="493" spans="1:13" x14ac:dyDescent="0.3">
      <c r="A493" s="2">
        <v>45551</v>
      </c>
      <c r="B493" s="3">
        <f t="shared" si="21"/>
        <v>2025</v>
      </c>
      <c r="C493" t="str">
        <f t="shared" si="22"/>
        <v>2024-2025</v>
      </c>
      <c r="D493" t="s">
        <v>120</v>
      </c>
      <c r="E493" t="s">
        <v>63</v>
      </c>
      <c r="F493" t="str">
        <f t="shared" si="23"/>
        <v>Queensland</v>
      </c>
      <c r="G493" t="s">
        <v>19</v>
      </c>
      <c r="H493">
        <v>4068</v>
      </c>
      <c r="I493" t="s">
        <v>11</v>
      </c>
      <c r="J493" t="s">
        <v>131</v>
      </c>
      <c r="K493" t="s">
        <v>146</v>
      </c>
      <c r="L493" t="s">
        <v>157</v>
      </c>
      <c r="M493" s="6">
        <v>69</v>
      </c>
    </row>
    <row r="494" spans="1:13" x14ac:dyDescent="0.3">
      <c r="A494" s="2">
        <v>45886</v>
      </c>
      <c r="B494" s="3">
        <f t="shared" si="21"/>
        <v>2026</v>
      </c>
      <c r="C494" t="str">
        <f t="shared" si="22"/>
        <v>2025-2026</v>
      </c>
      <c r="D494" t="s">
        <v>119</v>
      </c>
      <c r="E494" t="s">
        <v>54</v>
      </c>
      <c r="F494" t="str">
        <f t="shared" si="23"/>
        <v>New South Wales</v>
      </c>
      <c r="G494" t="s">
        <v>10</v>
      </c>
      <c r="H494">
        <v>2750</v>
      </c>
      <c r="I494" t="s">
        <v>11</v>
      </c>
      <c r="J494" t="s">
        <v>132</v>
      </c>
      <c r="K494" t="s">
        <v>146</v>
      </c>
      <c r="L494" t="s">
        <v>157</v>
      </c>
      <c r="M494" s="6">
        <v>797</v>
      </c>
    </row>
    <row r="495" spans="1:13" x14ac:dyDescent="0.3">
      <c r="A495" s="2">
        <v>45988</v>
      </c>
      <c r="B495" s="3">
        <f t="shared" si="21"/>
        <v>2026</v>
      </c>
      <c r="C495" t="str">
        <f t="shared" si="22"/>
        <v>2025-2026</v>
      </c>
      <c r="D495" t="s">
        <v>120</v>
      </c>
      <c r="E495" t="s">
        <v>68</v>
      </c>
      <c r="F495" t="str">
        <f t="shared" si="23"/>
        <v>Victoria</v>
      </c>
      <c r="G495" t="s">
        <v>26</v>
      </c>
      <c r="H495">
        <v>3429</v>
      </c>
      <c r="I495" t="s">
        <v>11</v>
      </c>
      <c r="J495" t="s">
        <v>129</v>
      </c>
      <c r="K495" t="s">
        <v>146</v>
      </c>
      <c r="L495" t="s">
        <v>157</v>
      </c>
      <c r="M495" s="6">
        <v>160</v>
      </c>
    </row>
    <row r="496" spans="1:13" x14ac:dyDescent="0.3">
      <c r="A496" s="2">
        <v>45380</v>
      </c>
      <c r="B496" s="3">
        <f t="shared" si="21"/>
        <v>2024</v>
      </c>
      <c r="C496" t="str">
        <f t="shared" si="22"/>
        <v>2023-2024</v>
      </c>
      <c r="D496" t="s">
        <v>120</v>
      </c>
      <c r="E496" t="s">
        <v>29</v>
      </c>
      <c r="F496" t="str">
        <f t="shared" si="23"/>
        <v>Queensland</v>
      </c>
      <c r="G496" t="s">
        <v>19</v>
      </c>
      <c r="H496">
        <v>4703</v>
      </c>
      <c r="I496" t="s">
        <v>11</v>
      </c>
      <c r="J496" t="s">
        <v>138</v>
      </c>
      <c r="K496" t="s">
        <v>146</v>
      </c>
      <c r="L496" t="s">
        <v>157</v>
      </c>
      <c r="M496" s="6">
        <v>290</v>
      </c>
    </row>
    <row r="497" spans="1:13" x14ac:dyDescent="0.3">
      <c r="A497" s="2">
        <v>45586</v>
      </c>
      <c r="B497" s="3">
        <f t="shared" si="21"/>
        <v>2025</v>
      </c>
      <c r="C497" t="str">
        <f t="shared" si="22"/>
        <v>2024-2025</v>
      </c>
      <c r="D497" t="s">
        <v>120</v>
      </c>
      <c r="E497" t="s">
        <v>18</v>
      </c>
      <c r="F497" t="str">
        <f t="shared" si="23"/>
        <v>Queensland</v>
      </c>
      <c r="G497" t="s">
        <v>19</v>
      </c>
      <c r="H497">
        <v>4802</v>
      </c>
      <c r="I497" t="s">
        <v>11</v>
      </c>
      <c r="J497" t="s">
        <v>133</v>
      </c>
      <c r="K497" t="s">
        <v>151</v>
      </c>
      <c r="L497" t="s">
        <v>152</v>
      </c>
      <c r="M497" s="6">
        <v>108</v>
      </c>
    </row>
    <row r="498" spans="1:13" x14ac:dyDescent="0.3">
      <c r="A498" s="2">
        <v>45706</v>
      </c>
      <c r="B498" s="3">
        <f t="shared" si="21"/>
        <v>2025</v>
      </c>
      <c r="C498" t="str">
        <f t="shared" si="22"/>
        <v>2024-2025</v>
      </c>
      <c r="D498" t="s">
        <v>120</v>
      </c>
      <c r="E498" t="s">
        <v>21</v>
      </c>
      <c r="F498" t="str">
        <f t="shared" si="23"/>
        <v>South Australia</v>
      </c>
      <c r="G498" t="s">
        <v>17</v>
      </c>
      <c r="H498">
        <v>5343</v>
      </c>
      <c r="I498" t="s">
        <v>11</v>
      </c>
      <c r="J498" t="s">
        <v>139</v>
      </c>
      <c r="K498" t="s">
        <v>145</v>
      </c>
      <c r="L498" t="s">
        <v>156</v>
      </c>
      <c r="M498" s="6">
        <v>189</v>
      </c>
    </row>
    <row r="499" spans="1:13" x14ac:dyDescent="0.3">
      <c r="A499" s="2">
        <v>45425</v>
      </c>
      <c r="B499" s="3">
        <f t="shared" si="21"/>
        <v>2024</v>
      </c>
      <c r="C499" t="str">
        <f t="shared" si="22"/>
        <v>2023-2024</v>
      </c>
      <c r="D499" t="s">
        <v>119</v>
      </c>
      <c r="E499" t="s">
        <v>85</v>
      </c>
      <c r="F499" t="str">
        <f t="shared" si="23"/>
        <v>Western Australia</v>
      </c>
      <c r="G499" t="s">
        <v>28</v>
      </c>
      <c r="H499">
        <v>6725</v>
      </c>
      <c r="I499" t="s">
        <v>11</v>
      </c>
      <c r="J499" t="s">
        <v>141</v>
      </c>
      <c r="K499" t="s">
        <v>147</v>
      </c>
      <c r="L499" t="s">
        <v>158</v>
      </c>
      <c r="M499" s="6">
        <v>308</v>
      </c>
    </row>
    <row r="500" spans="1:13" x14ac:dyDescent="0.3">
      <c r="A500" s="2">
        <v>45420</v>
      </c>
      <c r="B500" s="3">
        <f t="shared" si="21"/>
        <v>2024</v>
      </c>
      <c r="C500" t="str">
        <f t="shared" si="22"/>
        <v>2023-2024</v>
      </c>
      <c r="D500" t="s">
        <v>120</v>
      </c>
      <c r="E500" t="s">
        <v>108</v>
      </c>
      <c r="F500" t="str">
        <f t="shared" si="23"/>
        <v>Tasmania</v>
      </c>
      <c r="G500" t="s">
        <v>43</v>
      </c>
      <c r="H500">
        <v>7320</v>
      </c>
      <c r="I500" t="s">
        <v>11</v>
      </c>
      <c r="J500" t="s">
        <v>130</v>
      </c>
      <c r="K500" t="s">
        <v>150</v>
      </c>
      <c r="L500" t="s">
        <v>161</v>
      </c>
      <c r="M500" s="6">
        <v>512</v>
      </c>
    </row>
    <row r="501" spans="1:13" x14ac:dyDescent="0.3">
      <c r="A501" s="2">
        <v>45679</v>
      </c>
      <c r="B501" s="3">
        <f t="shared" si="21"/>
        <v>2025</v>
      </c>
      <c r="C501" t="str">
        <f t="shared" si="22"/>
        <v>2024-2025</v>
      </c>
      <c r="D501" t="s">
        <v>120</v>
      </c>
      <c r="E501" t="s">
        <v>97</v>
      </c>
      <c r="F501" t="str">
        <f t="shared" si="23"/>
        <v>Tasmania</v>
      </c>
      <c r="G501" t="s">
        <v>43</v>
      </c>
      <c r="H501">
        <v>7010</v>
      </c>
      <c r="I501" t="s">
        <v>11</v>
      </c>
      <c r="J501" t="s">
        <v>130</v>
      </c>
      <c r="K501" t="s">
        <v>147</v>
      </c>
      <c r="L501" t="s">
        <v>158</v>
      </c>
      <c r="M501" s="6">
        <v>303</v>
      </c>
    </row>
    <row r="502" spans="1:13" x14ac:dyDescent="0.3">
      <c r="A502" s="2">
        <v>45546</v>
      </c>
      <c r="B502" s="3">
        <f t="shared" si="21"/>
        <v>2025</v>
      </c>
      <c r="C502" t="str">
        <f t="shared" si="22"/>
        <v>2024-2025</v>
      </c>
      <c r="D502" t="s">
        <v>120</v>
      </c>
      <c r="E502" t="s">
        <v>93</v>
      </c>
      <c r="F502" t="str">
        <f t="shared" si="23"/>
        <v>Victoria</v>
      </c>
      <c r="G502" t="s">
        <v>26</v>
      </c>
      <c r="H502">
        <v>3400</v>
      </c>
      <c r="I502" t="s">
        <v>11</v>
      </c>
      <c r="J502" t="s">
        <v>129</v>
      </c>
      <c r="K502" t="s">
        <v>142</v>
      </c>
      <c r="L502" t="s">
        <v>153</v>
      </c>
      <c r="M502" s="6">
        <v>718</v>
      </c>
    </row>
    <row r="503" spans="1:13" x14ac:dyDescent="0.3">
      <c r="A503" s="2">
        <v>45368</v>
      </c>
      <c r="B503" s="3">
        <f t="shared" si="21"/>
        <v>2024</v>
      </c>
      <c r="C503" t="str">
        <f t="shared" si="22"/>
        <v>2023-2024</v>
      </c>
      <c r="D503" t="s">
        <v>120</v>
      </c>
      <c r="E503" t="s">
        <v>63</v>
      </c>
      <c r="F503" t="str">
        <f t="shared" si="23"/>
        <v>Queensland</v>
      </c>
      <c r="G503" t="s">
        <v>19</v>
      </c>
      <c r="H503">
        <v>4068</v>
      </c>
      <c r="I503" t="s">
        <v>11</v>
      </c>
      <c r="J503" t="s">
        <v>131</v>
      </c>
      <c r="K503" t="s">
        <v>144</v>
      </c>
      <c r="L503" t="s">
        <v>155</v>
      </c>
      <c r="M503" s="6">
        <v>125</v>
      </c>
    </row>
    <row r="504" spans="1:13" x14ac:dyDescent="0.3">
      <c r="A504" s="2">
        <v>45341</v>
      </c>
      <c r="B504" s="3">
        <f t="shared" si="21"/>
        <v>2024</v>
      </c>
      <c r="C504" t="str">
        <f t="shared" si="22"/>
        <v>2023-2024</v>
      </c>
      <c r="D504" t="s">
        <v>120</v>
      </c>
      <c r="E504" t="s">
        <v>101</v>
      </c>
      <c r="F504" t="str">
        <f t="shared" si="23"/>
        <v>Queensland</v>
      </c>
      <c r="G504" t="s">
        <v>19</v>
      </c>
      <c r="H504">
        <v>4305</v>
      </c>
      <c r="I504" t="s">
        <v>11</v>
      </c>
      <c r="J504" t="s">
        <v>124</v>
      </c>
      <c r="K504" t="s">
        <v>148</v>
      </c>
      <c r="L504" t="s">
        <v>159</v>
      </c>
      <c r="M504" s="6">
        <v>708</v>
      </c>
    </row>
    <row r="505" spans="1:13" x14ac:dyDescent="0.3">
      <c r="A505" s="2">
        <v>45666</v>
      </c>
      <c r="B505" s="3">
        <f t="shared" si="21"/>
        <v>2025</v>
      </c>
      <c r="C505" t="str">
        <f t="shared" si="22"/>
        <v>2024-2025</v>
      </c>
      <c r="D505" t="s">
        <v>120</v>
      </c>
      <c r="E505" t="s">
        <v>61</v>
      </c>
      <c r="F505" t="str">
        <f t="shared" si="23"/>
        <v>Victoria</v>
      </c>
      <c r="G505" t="s">
        <v>26</v>
      </c>
      <c r="H505">
        <v>3179</v>
      </c>
      <c r="I505" t="s">
        <v>11</v>
      </c>
      <c r="J505" t="s">
        <v>127</v>
      </c>
      <c r="K505" t="s">
        <v>145</v>
      </c>
      <c r="L505" t="s">
        <v>156</v>
      </c>
      <c r="M505" s="6">
        <v>406</v>
      </c>
    </row>
    <row r="506" spans="1:13" x14ac:dyDescent="0.3">
      <c r="A506" s="2">
        <v>45773</v>
      </c>
      <c r="B506" s="3">
        <f t="shared" si="21"/>
        <v>2025</v>
      </c>
      <c r="C506" t="str">
        <f t="shared" si="22"/>
        <v>2024-2025</v>
      </c>
      <c r="D506" t="s">
        <v>120</v>
      </c>
      <c r="E506" t="s">
        <v>36</v>
      </c>
      <c r="F506" t="str">
        <f t="shared" si="23"/>
        <v>New South Wales</v>
      </c>
      <c r="G506" t="s">
        <v>10</v>
      </c>
      <c r="H506">
        <v>2539</v>
      </c>
      <c r="I506" t="s">
        <v>11</v>
      </c>
      <c r="J506" t="s">
        <v>123</v>
      </c>
      <c r="K506" t="s">
        <v>142</v>
      </c>
      <c r="L506" t="s">
        <v>153</v>
      </c>
      <c r="M506" s="6">
        <v>441</v>
      </c>
    </row>
    <row r="507" spans="1:13" x14ac:dyDescent="0.3">
      <c r="A507" s="2">
        <v>45771</v>
      </c>
      <c r="B507" s="3">
        <f t="shared" si="21"/>
        <v>2025</v>
      </c>
      <c r="C507" t="str">
        <f t="shared" si="22"/>
        <v>2024-2025</v>
      </c>
      <c r="D507" t="s">
        <v>120</v>
      </c>
      <c r="E507" t="s">
        <v>33</v>
      </c>
      <c r="F507" t="str">
        <f t="shared" si="23"/>
        <v>Northern Territory</v>
      </c>
      <c r="G507" t="s">
        <v>15</v>
      </c>
      <c r="H507">
        <v>870</v>
      </c>
      <c r="I507" t="s">
        <v>11</v>
      </c>
      <c r="J507" t="s">
        <v>140</v>
      </c>
      <c r="K507" t="s">
        <v>144</v>
      </c>
      <c r="L507" t="s">
        <v>155</v>
      </c>
      <c r="M507" s="6">
        <v>268</v>
      </c>
    </row>
    <row r="508" spans="1:13" x14ac:dyDescent="0.3">
      <c r="A508" s="2">
        <v>45439</v>
      </c>
      <c r="B508" s="3">
        <f t="shared" si="21"/>
        <v>2024</v>
      </c>
      <c r="C508" t="str">
        <f t="shared" si="22"/>
        <v>2023-2024</v>
      </c>
      <c r="D508" t="s">
        <v>120</v>
      </c>
      <c r="E508" t="s">
        <v>77</v>
      </c>
      <c r="F508" t="str">
        <f t="shared" si="23"/>
        <v>Victoria</v>
      </c>
      <c r="G508" t="s">
        <v>26</v>
      </c>
      <c r="H508">
        <v>3018</v>
      </c>
      <c r="I508" t="s">
        <v>11</v>
      </c>
      <c r="J508" t="s">
        <v>128</v>
      </c>
      <c r="K508" t="s">
        <v>142</v>
      </c>
      <c r="L508" t="s">
        <v>153</v>
      </c>
      <c r="M508" s="6">
        <v>294</v>
      </c>
    </row>
    <row r="509" spans="1:13" x14ac:dyDescent="0.3">
      <c r="A509" s="2">
        <v>45936</v>
      </c>
      <c r="B509" s="3">
        <f t="shared" si="21"/>
        <v>2026</v>
      </c>
      <c r="C509" t="str">
        <f t="shared" si="22"/>
        <v>2025-2026</v>
      </c>
      <c r="D509" t="s">
        <v>120</v>
      </c>
      <c r="E509" t="s">
        <v>71</v>
      </c>
      <c r="F509" t="str">
        <f t="shared" si="23"/>
        <v>Victoria</v>
      </c>
      <c r="G509" t="s">
        <v>26</v>
      </c>
      <c r="H509">
        <v>3131</v>
      </c>
      <c r="I509" t="s">
        <v>11</v>
      </c>
      <c r="J509" t="s">
        <v>127</v>
      </c>
      <c r="K509" t="s">
        <v>144</v>
      </c>
      <c r="L509" t="s">
        <v>155</v>
      </c>
      <c r="M509" s="6">
        <v>588</v>
      </c>
    </row>
    <row r="510" spans="1:13" x14ac:dyDescent="0.3">
      <c r="A510" s="2">
        <v>45531</v>
      </c>
      <c r="B510" s="3">
        <f t="shared" si="21"/>
        <v>2025</v>
      </c>
      <c r="C510" t="str">
        <f t="shared" si="22"/>
        <v>2024-2025</v>
      </c>
      <c r="D510" t="s">
        <v>119</v>
      </c>
      <c r="E510" t="s">
        <v>90</v>
      </c>
      <c r="F510" t="str">
        <f t="shared" si="23"/>
        <v>New South Wales</v>
      </c>
      <c r="G510" t="s">
        <v>10</v>
      </c>
      <c r="H510">
        <v>2650</v>
      </c>
      <c r="I510" t="s">
        <v>11</v>
      </c>
      <c r="J510" t="s">
        <v>132</v>
      </c>
      <c r="K510" t="s">
        <v>151</v>
      </c>
      <c r="L510" t="s">
        <v>152</v>
      </c>
      <c r="M510" s="6">
        <v>132</v>
      </c>
    </row>
    <row r="511" spans="1:13" x14ac:dyDescent="0.3">
      <c r="A511" s="2">
        <v>45760</v>
      </c>
      <c r="B511" s="3">
        <f t="shared" si="21"/>
        <v>2025</v>
      </c>
      <c r="C511" t="str">
        <f t="shared" si="22"/>
        <v>2024-2025</v>
      </c>
      <c r="D511" t="s">
        <v>120</v>
      </c>
      <c r="E511" t="s">
        <v>63</v>
      </c>
      <c r="F511" t="str">
        <f t="shared" si="23"/>
        <v>Queensland</v>
      </c>
      <c r="G511" t="s">
        <v>19</v>
      </c>
      <c r="H511">
        <v>4068</v>
      </c>
      <c r="I511" t="s">
        <v>11</v>
      </c>
      <c r="J511" t="s">
        <v>131</v>
      </c>
      <c r="K511" t="s">
        <v>148</v>
      </c>
      <c r="L511" t="s">
        <v>159</v>
      </c>
      <c r="M511" s="6">
        <v>69</v>
      </c>
    </row>
    <row r="512" spans="1:13" x14ac:dyDescent="0.3">
      <c r="A512" s="2">
        <v>45564</v>
      </c>
      <c r="B512" s="3">
        <f t="shared" si="21"/>
        <v>2025</v>
      </c>
      <c r="C512" t="str">
        <f t="shared" si="22"/>
        <v>2024-2025</v>
      </c>
      <c r="D512" t="s">
        <v>120</v>
      </c>
      <c r="E512" t="s">
        <v>99</v>
      </c>
      <c r="F512" t="str">
        <f t="shared" si="23"/>
        <v>Western Australia</v>
      </c>
      <c r="G512" t="s">
        <v>28</v>
      </c>
      <c r="H512">
        <v>6530</v>
      </c>
      <c r="I512" t="s">
        <v>11</v>
      </c>
      <c r="J512" t="s">
        <v>141</v>
      </c>
      <c r="K512" t="s">
        <v>144</v>
      </c>
      <c r="L512" t="s">
        <v>155</v>
      </c>
      <c r="M512" s="6">
        <v>788</v>
      </c>
    </row>
    <row r="513" spans="1:13" x14ac:dyDescent="0.3">
      <c r="A513" s="2">
        <v>45739</v>
      </c>
      <c r="B513" s="3">
        <f t="shared" si="21"/>
        <v>2025</v>
      </c>
      <c r="C513" t="str">
        <f t="shared" si="22"/>
        <v>2024-2025</v>
      </c>
      <c r="D513" t="s">
        <v>119</v>
      </c>
      <c r="E513" t="s">
        <v>50</v>
      </c>
      <c r="F513" t="str">
        <f t="shared" si="23"/>
        <v>Australian Capital Territory</v>
      </c>
      <c r="G513" t="s">
        <v>51</v>
      </c>
      <c r="H513">
        <v>2617</v>
      </c>
      <c r="I513" t="s">
        <v>11</v>
      </c>
      <c r="J513" t="s">
        <v>123</v>
      </c>
      <c r="K513" t="s">
        <v>145</v>
      </c>
      <c r="L513" t="s">
        <v>156</v>
      </c>
      <c r="M513" s="6">
        <v>27</v>
      </c>
    </row>
    <row r="514" spans="1:13" x14ac:dyDescent="0.3">
      <c r="A514" s="2">
        <v>45746</v>
      </c>
      <c r="B514" s="3">
        <f t="shared" ref="B514:B577" si="24">IF(MONTH(A514)&gt;=7,YEAR(A514)+1,YEAR(A514))</f>
        <v>2025</v>
      </c>
      <c r="C514" t="str">
        <f t="shared" ref="C514:C577" si="25">IF(MONTH(A514) &gt;= 7, YEAR(A514) &amp; "-" &amp; YEAR(A514) + 1, YEAR(A514) - 1 &amp; "-" &amp; YEAR(A514))</f>
        <v>2024-2025</v>
      </c>
      <c r="D514" t="s">
        <v>119</v>
      </c>
      <c r="E514" t="s">
        <v>70</v>
      </c>
      <c r="F514" t="str">
        <f t="shared" ref="F514:F577" si="26">IF(G514="WA","Western Australia",
IF(G514="NSW","New South Wales",
IF(G514="QLD","Queensland",
IF(G514="VIC","Victoria",
IF(G514="TAS","Tasmania",
IF(G514="SA","South Australia",
IF(G514="NT","Northern Territory",
IF(G514="ACT","Australian Capital Territory",G514))))))))</f>
        <v>Western Australia</v>
      </c>
      <c r="G514" t="s">
        <v>28</v>
      </c>
      <c r="H514">
        <v>6021</v>
      </c>
      <c r="I514" t="s">
        <v>11</v>
      </c>
      <c r="J514" t="s">
        <v>121</v>
      </c>
      <c r="K514" t="s">
        <v>146</v>
      </c>
      <c r="L514" t="s">
        <v>157</v>
      </c>
      <c r="M514" s="6">
        <v>26</v>
      </c>
    </row>
    <row r="515" spans="1:13" x14ac:dyDescent="0.3">
      <c r="A515" s="2">
        <v>45761</v>
      </c>
      <c r="B515" s="3">
        <f t="shared" si="24"/>
        <v>2025</v>
      </c>
      <c r="C515" t="str">
        <f t="shared" si="25"/>
        <v>2024-2025</v>
      </c>
      <c r="D515" t="s">
        <v>120</v>
      </c>
      <c r="E515" t="s">
        <v>34</v>
      </c>
      <c r="F515" t="str">
        <f t="shared" si="26"/>
        <v>New South Wales</v>
      </c>
      <c r="G515" t="s">
        <v>10</v>
      </c>
      <c r="H515">
        <v>2560</v>
      </c>
      <c r="I515" t="s">
        <v>11</v>
      </c>
      <c r="J515" t="s">
        <v>123</v>
      </c>
      <c r="K515" t="s">
        <v>142</v>
      </c>
      <c r="L515" t="s">
        <v>153</v>
      </c>
      <c r="M515" s="6">
        <v>714</v>
      </c>
    </row>
    <row r="516" spans="1:13" x14ac:dyDescent="0.3">
      <c r="A516" s="2">
        <v>45823</v>
      </c>
      <c r="B516" s="3">
        <f t="shared" si="24"/>
        <v>2025</v>
      </c>
      <c r="C516" t="str">
        <f t="shared" si="25"/>
        <v>2024-2025</v>
      </c>
      <c r="D516" t="s">
        <v>120</v>
      </c>
      <c r="E516" t="s">
        <v>70</v>
      </c>
      <c r="F516" t="str">
        <f t="shared" si="26"/>
        <v>Western Australia</v>
      </c>
      <c r="G516" t="s">
        <v>28</v>
      </c>
      <c r="H516">
        <v>6021</v>
      </c>
      <c r="I516" t="s">
        <v>11</v>
      </c>
      <c r="J516" t="s">
        <v>121</v>
      </c>
      <c r="K516" t="s">
        <v>144</v>
      </c>
      <c r="L516" t="s">
        <v>155</v>
      </c>
      <c r="M516" s="6">
        <v>484</v>
      </c>
    </row>
    <row r="517" spans="1:13" x14ac:dyDescent="0.3">
      <c r="A517" s="2">
        <v>45394</v>
      </c>
      <c r="B517" s="3">
        <f t="shared" si="24"/>
        <v>2024</v>
      </c>
      <c r="C517" t="str">
        <f t="shared" si="25"/>
        <v>2023-2024</v>
      </c>
      <c r="D517" t="s">
        <v>120</v>
      </c>
      <c r="E517" t="s">
        <v>108</v>
      </c>
      <c r="F517" t="str">
        <f t="shared" si="26"/>
        <v>Tasmania</v>
      </c>
      <c r="G517" t="s">
        <v>43</v>
      </c>
      <c r="H517">
        <v>7320</v>
      </c>
      <c r="I517" t="s">
        <v>11</v>
      </c>
      <c r="J517" t="s">
        <v>130</v>
      </c>
      <c r="K517" t="s">
        <v>151</v>
      </c>
      <c r="L517" t="s">
        <v>152</v>
      </c>
      <c r="M517" s="6">
        <v>756</v>
      </c>
    </row>
    <row r="518" spans="1:13" x14ac:dyDescent="0.3">
      <c r="A518" s="2">
        <v>45663</v>
      </c>
      <c r="B518" s="3">
        <f t="shared" si="24"/>
        <v>2025</v>
      </c>
      <c r="C518" t="str">
        <f t="shared" si="25"/>
        <v>2024-2025</v>
      </c>
      <c r="D518" t="s">
        <v>120</v>
      </c>
      <c r="E518" t="s">
        <v>45</v>
      </c>
      <c r="F518" t="str">
        <f t="shared" si="26"/>
        <v>Victoria</v>
      </c>
      <c r="G518" t="s">
        <v>26</v>
      </c>
      <c r="H518">
        <v>3136</v>
      </c>
      <c r="I518" t="s">
        <v>11</v>
      </c>
      <c r="J518" t="s">
        <v>127</v>
      </c>
      <c r="K518" t="s">
        <v>151</v>
      </c>
      <c r="L518" t="s">
        <v>152</v>
      </c>
      <c r="M518" s="6">
        <v>449</v>
      </c>
    </row>
    <row r="519" spans="1:13" x14ac:dyDescent="0.3">
      <c r="A519" s="2">
        <v>45331</v>
      </c>
      <c r="B519" s="3">
        <f t="shared" si="24"/>
        <v>2024</v>
      </c>
      <c r="C519" t="str">
        <f t="shared" si="25"/>
        <v>2023-2024</v>
      </c>
      <c r="D519" t="s">
        <v>120</v>
      </c>
      <c r="E519" t="s">
        <v>14</v>
      </c>
      <c r="F519" t="str">
        <f t="shared" si="26"/>
        <v>Northern Territory</v>
      </c>
      <c r="G519" t="s">
        <v>15</v>
      </c>
      <c r="H519">
        <v>800</v>
      </c>
      <c r="I519" t="s">
        <v>11</v>
      </c>
      <c r="J519" t="s">
        <v>140</v>
      </c>
      <c r="K519" t="s">
        <v>144</v>
      </c>
      <c r="L519" t="s">
        <v>155</v>
      </c>
      <c r="M519" s="6">
        <v>471</v>
      </c>
    </row>
    <row r="520" spans="1:13" x14ac:dyDescent="0.3">
      <c r="A520" s="2">
        <v>45306</v>
      </c>
      <c r="B520" s="3">
        <f t="shared" si="24"/>
        <v>2024</v>
      </c>
      <c r="C520" t="str">
        <f t="shared" si="25"/>
        <v>2023-2024</v>
      </c>
      <c r="D520" t="s">
        <v>120</v>
      </c>
      <c r="E520" t="s">
        <v>81</v>
      </c>
      <c r="F520" t="str">
        <f t="shared" si="26"/>
        <v>Victoria</v>
      </c>
      <c r="G520" t="s">
        <v>26</v>
      </c>
      <c r="H520">
        <v>3076</v>
      </c>
      <c r="I520" t="s">
        <v>11</v>
      </c>
      <c r="J520" t="s">
        <v>128</v>
      </c>
      <c r="K520" t="s">
        <v>151</v>
      </c>
      <c r="L520" t="s">
        <v>152</v>
      </c>
      <c r="M520" s="6">
        <v>144</v>
      </c>
    </row>
    <row r="521" spans="1:13" x14ac:dyDescent="0.3">
      <c r="A521" s="2">
        <v>45294</v>
      </c>
      <c r="B521" s="3">
        <f t="shared" si="24"/>
        <v>2024</v>
      </c>
      <c r="C521" t="str">
        <f t="shared" si="25"/>
        <v>2023-2024</v>
      </c>
      <c r="D521" t="s">
        <v>120</v>
      </c>
      <c r="E521" t="s">
        <v>99</v>
      </c>
      <c r="F521" t="str">
        <f t="shared" si="26"/>
        <v>Western Australia</v>
      </c>
      <c r="G521" t="s">
        <v>28</v>
      </c>
      <c r="H521">
        <v>6530</v>
      </c>
      <c r="I521" t="s">
        <v>11</v>
      </c>
      <c r="J521" t="s">
        <v>141</v>
      </c>
      <c r="K521" t="s">
        <v>151</v>
      </c>
      <c r="L521" t="s">
        <v>152</v>
      </c>
      <c r="M521" s="6">
        <v>132</v>
      </c>
    </row>
    <row r="522" spans="1:13" x14ac:dyDescent="0.3">
      <c r="A522" s="2">
        <v>45851</v>
      </c>
      <c r="B522" s="3">
        <f t="shared" si="24"/>
        <v>2026</v>
      </c>
      <c r="C522" t="str">
        <f t="shared" si="25"/>
        <v>2025-2026</v>
      </c>
      <c r="D522" t="s">
        <v>120</v>
      </c>
      <c r="E522" t="s">
        <v>88</v>
      </c>
      <c r="F522" t="str">
        <f t="shared" si="26"/>
        <v>Queensland</v>
      </c>
      <c r="G522" t="s">
        <v>19</v>
      </c>
      <c r="H522">
        <v>4570</v>
      </c>
      <c r="I522" t="s">
        <v>11</v>
      </c>
      <c r="J522" t="s">
        <v>136</v>
      </c>
      <c r="K522" t="s">
        <v>146</v>
      </c>
      <c r="L522" t="s">
        <v>157</v>
      </c>
      <c r="M522" s="6">
        <v>336</v>
      </c>
    </row>
    <row r="523" spans="1:13" x14ac:dyDescent="0.3">
      <c r="A523" s="2">
        <v>45577</v>
      </c>
      <c r="B523" s="3">
        <f t="shared" si="24"/>
        <v>2025</v>
      </c>
      <c r="C523" t="str">
        <f t="shared" si="25"/>
        <v>2024-2025</v>
      </c>
      <c r="D523" t="s">
        <v>120</v>
      </c>
      <c r="E523" t="s">
        <v>13</v>
      </c>
      <c r="F523" t="str">
        <f t="shared" si="26"/>
        <v>New South Wales</v>
      </c>
      <c r="G523" t="s">
        <v>10</v>
      </c>
      <c r="H523">
        <v>2141</v>
      </c>
      <c r="I523" t="s">
        <v>11</v>
      </c>
      <c r="J523" t="s">
        <v>125</v>
      </c>
      <c r="K523" t="s">
        <v>145</v>
      </c>
      <c r="L523" t="s">
        <v>156</v>
      </c>
      <c r="M523" s="6">
        <v>377</v>
      </c>
    </row>
    <row r="524" spans="1:13" x14ac:dyDescent="0.3">
      <c r="A524" s="2">
        <v>45913</v>
      </c>
      <c r="B524" s="3">
        <f t="shared" si="24"/>
        <v>2026</v>
      </c>
      <c r="C524" t="str">
        <f t="shared" si="25"/>
        <v>2025-2026</v>
      </c>
      <c r="D524" t="s">
        <v>119</v>
      </c>
      <c r="E524" t="s">
        <v>78</v>
      </c>
      <c r="F524" t="str">
        <f t="shared" si="26"/>
        <v>New South Wales</v>
      </c>
      <c r="G524" t="s">
        <v>10</v>
      </c>
      <c r="H524">
        <v>2480</v>
      </c>
      <c r="I524" t="s">
        <v>11</v>
      </c>
      <c r="J524" t="s">
        <v>122</v>
      </c>
      <c r="K524" t="s">
        <v>151</v>
      </c>
      <c r="L524" t="s">
        <v>152</v>
      </c>
      <c r="M524" s="6">
        <v>254</v>
      </c>
    </row>
    <row r="525" spans="1:13" x14ac:dyDescent="0.3">
      <c r="A525" s="2">
        <v>45506</v>
      </c>
      <c r="B525" s="3">
        <f t="shared" si="24"/>
        <v>2025</v>
      </c>
      <c r="C525" t="str">
        <f t="shared" si="25"/>
        <v>2024-2025</v>
      </c>
      <c r="D525" t="s">
        <v>119</v>
      </c>
      <c r="E525" t="s">
        <v>107</v>
      </c>
      <c r="F525" t="str">
        <f t="shared" si="26"/>
        <v>New South Wales</v>
      </c>
      <c r="G525" t="s">
        <v>10</v>
      </c>
      <c r="H525">
        <v>2020</v>
      </c>
      <c r="I525" t="s">
        <v>11</v>
      </c>
      <c r="J525" t="s">
        <v>126</v>
      </c>
      <c r="K525" t="s">
        <v>151</v>
      </c>
      <c r="L525" t="s">
        <v>152</v>
      </c>
      <c r="M525" s="6">
        <v>483</v>
      </c>
    </row>
    <row r="526" spans="1:13" x14ac:dyDescent="0.3">
      <c r="A526" s="2">
        <v>45537</v>
      </c>
      <c r="B526" s="3">
        <f t="shared" si="24"/>
        <v>2025</v>
      </c>
      <c r="C526" t="str">
        <f t="shared" si="25"/>
        <v>2024-2025</v>
      </c>
      <c r="D526" t="s">
        <v>120</v>
      </c>
      <c r="E526" t="s">
        <v>74</v>
      </c>
      <c r="F526" t="str">
        <f t="shared" si="26"/>
        <v>Victoria</v>
      </c>
      <c r="G526" t="s">
        <v>26</v>
      </c>
      <c r="H526">
        <v>3500</v>
      </c>
      <c r="I526" t="s">
        <v>11</v>
      </c>
      <c r="J526" t="s">
        <v>129</v>
      </c>
      <c r="K526" t="s">
        <v>151</v>
      </c>
      <c r="L526" t="s">
        <v>152</v>
      </c>
      <c r="M526" s="6">
        <v>408</v>
      </c>
    </row>
    <row r="527" spans="1:13" x14ac:dyDescent="0.3">
      <c r="A527" s="2">
        <v>45337</v>
      </c>
      <c r="B527" s="3">
        <f t="shared" si="24"/>
        <v>2024</v>
      </c>
      <c r="C527" t="str">
        <f t="shared" si="25"/>
        <v>2023-2024</v>
      </c>
      <c r="D527" t="s">
        <v>119</v>
      </c>
      <c r="E527" t="s">
        <v>65</v>
      </c>
      <c r="F527" t="str">
        <f t="shared" si="26"/>
        <v>Victoria</v>
      </c>
      <c r="G527" t="s">
        <v>26</v>
      </c>
      <c r="H527">
        <v>3931</v>
      </c>
      <c r="I527" t="s">
        <v>11</v>
      </c>
      <c r="J527" t="s">
        <v>137</v>
      </c>
      <c r="K527" t="s">
        <v>151</v>
      </c>
      <c r="L527" t="s">
        <v>152</v>
      </c>
      <c r="M527" s="6">
        <v>415</v>
      </c>
    </row>
    <row r="528" spans="1:13" x14ac:dyDescent="0.3">
      <c r="A528" s="2">
        <v>45834</v>
      </c>
      <c r="B528" s="3">
        <f t="shared" si="24"/>
        <v>2025</v>
      </c>
      <c r="C528" t="str">
        <f t="shared" si="25"/>
        <v>2024-2025</v>
      </c>
      <c r="D528" t="s">
        <v>119</v>
      </c>
      <c r="E528" t="s">
        <v>54</v>
      </c>
      <c r="F528" t="str">
        <f t="shared" si="26"/>
        <v>New South Wales</v>
      </c>
      <c r="G528" t="s">
        <v>10</v>
      </c>
      <c r="H528">
        <v>2750</v>
      </c>
      <c r="I528" t="s">
        <v>11</v>
      </c>
      <c r="J528" t="s">
        <v>132</v>
      </c>
      <c r="K528" t="s">
        <v>143</v>
      </c>
      <c r="L528" t="s">
        <v>154</v>
      </c>
      <c r="M528" s="6">
        <v>263</v>
      </c>
    </row>
    <row r="529" spans="1:13" x14ac:dyDescent="0.3">
      <c r="A529" s="2">
        <v>45389</v>
      </c>
      <c r="B529" s="3">
        <f t="shared" si="24"/>
        <v>2024</v>
      </c>
      <c r="C529" t="str">
        <f t="shared" si="25"/>
        <v>2023-2024</v>
      </c>
      <c r="D529" t="s">
        <v>119</v>
      </c>
      <c r="E529" t="s">
        <v>105</v>
      </c>
      <c r="F529" t="str">
        <f t="shared" si="26"/>
        <v>New South Wales</v>
      </c>
      <c r="G529" t="s">
        <v>10</v>
      </c>
      <c r="H529">
        <v>2031</v>
      </c>
      <c r="I529" t="s">
        <v>11</v>
      </c>
      <c r="J529" t="s">
        <v>126</v>
      </c>
      <c r="K529" t="s">
        <v>151</v>
      </c>
      <c r="L529" t="s">
        <v>152</v>
      </c>
      <c r="M529" s="6">
        <v>345</v>
      </c>
    </row>
    <row r="530" spans="1:13" x14ac:dyDescent="0.3">
      <c r="A530" s="2">
        <v>45782</v>
      </c>
      <c r="B530" s="3">
        <f t="shared" si="24"/>
        <v>2025</v>
      </c>
      <c r="C530" t="str">
        <f t="shared" si="25"/>
        <v>2024-2025</v>
      </c>
      <c r="D530" t="s">
        <v>119</v>
      </c>
      <c r="E530" t="s">
        <v>90</v>
      </c>
      <c r="F530" t="str">
        <f t="shared" si="26"/>
        <v>New South Wales</v>
      </c>
      <c r="G530" t="s">
        <v>10</v>
      </c>
      <c r="H530">
        <v>2650</v>
      </c>
      <c r="I530" t="s">
        <v>11</v>
      </c>
      <c r="J530" t="s">
        <v>132</v>
      </c>
      <c r="K530" t="s">
        <v>142</v>
      </c>
      <c r="L530" t="s">
        <v>153</v>
      </c>
      <c r="M530" s="6">
        <v>410</v>
      </c>
    </row>
    <row r="531" spans="1:13" x14ac:dyDescent="0.3">
      <c r="A531" s="2">
        <v>45696</v>
      </c>
      <c r="B531" s="3">
        <f t="shared" si="24"/>
        <v>2025</v>
      </c>
      <c r="C531" t="str">
        <f t="shared" si="25"/>
        <v>2024-2025</v>
      </c>
      <c r="D531" t="s">
        <v>120</v>
      </c>
      <c r="E531" t="s">
        <v>35</v>
      </c>
      <c r="F531" t="str">
        <f t="shared" si="26"/>
        <v>Victoria</v>
      </c>
      <c r="G531" t="s">
        <v>26</v>
      </c>
      <c r="H531">
        <v>3280</v>
      </c>
      <c r="I531" t="s">
        <v>11</v>
      </c>
      <c r="J531" t="s">
        <v>129</v>
      </c>
      <c r="K531" t="s">
        <v>151</v>
      </c>
      <c r="L531" t="s">
        <v>152</v>
      </c>
      <c r="M531" s="6">
        <v>141</v>
      </c>
    </row>
    <row r="532" spans="1:13" x14ac:dyDescent="0.3">
      <c r="A532" s="2">
        <v>45879</v>
      </c>
      <c r="B532" s="3">
        <f t="shared" si="24"/>
        <v>2026</v>
      </c>
      <c r="C532" t="str">
        <f t="shared" si="25"/>
        <v>2025-2026</v>
      </c>
      <c r="D532" t="s">
        <v>120</v>
      </c>
      <c r="E532" t="s">
        <v>35</v>
      </c>
      <c r="F532" t="str">
        <f t="shared" si="26"/>
        <v>Victoria</v>
      </c>
      <c r="G532" t="s">
        <v>26</v>
      </c>
      <c r="H532">
        <v>3280</v>
      </c>
      <c r="I532" t="s">
        <v>11</v>
      </c>
      <c r="J532" t="s">
        <v>129</v>
      </c>
      <c r="K532" t="s">
        <v>150</v>
      </c>
      <c r="L532" t="s">
        <v>161</v>
      </c>
      <c r="M532" s="6">
        <v>684</v>
      </c>
    </row>
    <row r="533" spans="1:13" x14ac:dyDescent="0.3">
      <c r="A533" s="2">
        <v>45874</v>
      </c>
      <c r="B533" s="3">
        <f t="shared" si="24"/>
        <v>2026</v>
      </c>
      <c r="C533" t="str">
        <f t="shared" si="25"/>
        <v>2025-2026</v>
      </c>
      <c r="D533" t="s">
        <v>120</v>
      </c>
      <c r="E533" t="s">
        <v>62</v>
      </c>
      <c r="F533" t="str">
        <f t="shared" si="26"/>
        <v>Victoria</v>
      </c>
      <c r="G533" t="s">
        <v>26</v>
      </c>
      <c r="H533">
        <v>3690</v>
      </c>
      <c r="I533" t="s">
        <v>11</v>
      </c>
      <c r="J533" t="s">
        <v>137</v>
      </c>
      <c r="K533" t="s">
        <v>144</v>
      </c>
      <c r="L533" t="s">
        <v>155</v>
      </c>
      <c r="M533" s="6">
        <v>613</v>
      </c>
    </row>
    <row r="534" spans="1:13" x14ac:dyDescent="0.3">
      <c r="A534" s="2">
        <v>45310</v>
      </c>
      <c r="B534" s="3">
        <f t="shared" si="24"/>
        <v>2024</v>
      </c>
      <c r="C534" t="str">
        <f t="shared" si="25"/>
        <v>2023-2024</v>
      </c>
      <c r="D534" t="s">
        <v>120</v>
      </c>
      <c r="E534" t="s">
        <v>23</v>
      </c>
      <c r="F534" t="str">
        <f t="shared" si="26"/>
        <v>New South Wales</v>
      </c>
      <c r="G534" t="s">
        <v>10</v>
      </c>
      <c r="H534">
        <v>2830</v>
      </c>
      <c r="I534" t="s">
        <v>11</v>
      </c>
      <c r="J534" t="s">
        <v>132</v>
      </c>
      <c r="K534" t="s">
        <v>143</v>
      </c>
      <c r="L534" t="s">
        <v>154</v>
      </c>
      <c r="M534" s="6">
        <v>522</v>
      </c>
    </row>
    <row r="535" spans="1:13" x14ac:dyDescent="0.3">
      <c r="A535" s="2">
        <v>45507</v>
      </c>
      <c r="B535" s="3">
        <f t="shared" si="24"/>
        <v>2025</v>
      </c>
      <c r="C535" t="str">
        <f t="shared" si="25"/>
        <v>2024-2025</v>
      </c>
      <c r="D535" t="s">
        <v>120</v>
      </c>
      <c r="E535" t="s">
        <v>101</v>
      </c>
      <c r="F535" t="str">
        <f t="shared" si="26"/>
        <v>Queensland</v>
      </c>
      <c r="G535" t="s">
        <v>19</v>
      </c>
      <c r="H535">
        <v>4305</v>
      </c>
      <c r="I535" t="s">
        <v>11</v>
      </c>
      <c r="J535" t="s">
        <v>124</v>
      </c>
      <c r="K535" t="s">
        <v>143</v>
      </c>
      <c r="L535" t="s">
        <v>154</v>
      </c>
      <c r="M535" s="6">
        <v>94</v>
      </c>
    </row>
    <row r="536" spans="1:13" x14ac:dyDescent="0.3">
      <c r="A536" s="2">
        <v>45788</v>
      </c>
      <c r="B536" s="3">
        <f t="shared" si="24"/>
        <v>2025</v>
      </c>
      <c r="C536" t="str">
        <f t="shared" si="25"/>
        <v>2024-2025</v>
      </c>
      <c r="D536" t="s">
        <v>120</v>
      </c>
      <c r="E536" t="s">
        <v>36</v>
      </c>
      <c r="F536" t="str">
        <f t="shared" si="26"/>
        <v>New South Wales</v>
      </c>
      <c r="G536" t="s">
        <v>10</v>
      </c>
      <c r="H536">
        <v>2539</v>
      </c>
      <c r="I536" t="s">
        <v>11</v>
      </c>
      <c r="J536" t="s">
        <v>123</v>
      </c>
      <c r="K536" t="s">
        <v>144</v>
      </c>
      <c r="L536" t="s">
        <v>155</v>
      </c>
      <c r="M536" s="6">
        <v>481</v>
      </c>
    </row>
    <row r="537" spans="1:13" x14ac:dyDescent="0.3">
      <c r="A537" s="2">
        <v>45472</v>
      </c>
      <c r="B537" s="3">
        <f t="shared" si="24"/>
        <v>2024</v>
      </c>
      <c r="C537" t="str">
        <f t="shared" si="25"/>
        <v>2023-2024</v>
      </c>
      <c r="D537" t="s">
        <v>120</v>
      </c>
      <c r="E537" t="s">
        <v>95</v>
      </c>
      <c r="F537" t="str">
        <f t="shared" si="26"/>
        <v>New South Wales</v>
      </c>
      <c r="G537" t="s">
        <v>10</v>
      </c>
      <c r="H537">
        <v>2131</v>
      </c>
      <c r="I537" t="s">
        <v>11</v>
      </c>
      <c r="J537" t="s">
        <v>125</v>
      </c>
      <c r="K537" t="s">
        <v>151</v>
      </c>
      <c r="L537" t="s">
        <v>152</v>
      </c>
      <c r="M537" s="6">
        <v>314</v>
      </c>
    </row>
    <row r="538" spans="1:13" x14ac:dyDescent="0.3">
      <c r="A538" s="2">
        <v>45911</v>
      </c>
      <c r="B538" s="3">
        <f t="shared" si="24"/>
        <v>2026</v>
      </c>
      <c r="C538" t="str">
        <f t="shared" si="25"/>
        <v>2025-2026</v>
      </c>
      <c r="D538" t="s">
        <v>120</v>
      </c>
      <c r="E538" t="s">
        <v>77</v>
      </c>
      <c r="F538" t="str">
        <f t="shared" si="26"/>
        <v>Victoria</v>
      </c>
      <c r="G538" t="s">
        <v>26</v>
      </c>
      <c r="H538">
        <v>3018</v>
      </c>
      <c r="I538" t="s">
        <v>11</v>
      </c>
      <c r="J538" t="s">
        <v>128</v>
      </c>
      <c r="K538" t="s">
        <v>144</v>
      </c>
      <c r="L538" t="s">
        <v>155</v>
      </c>
      <c r="M538" s="6">
        <v>601</v>
      </c>
    </row>
    <row r="539" spans="1:13" x14ac:dyDescent="0.3">
      <c r="A539" s="2">
        <v>45735</v>
      </c>
      <c r="B539" s="3">
        <f t="shared" si="24"/>
        <v>2025</v>
      </c>
      <c r="C539" t="str">
        <f t="shared" si="25"/>
        <v>2024-2025</v>
      </c>
      <c r="D539" t="s">
        <v>120</v>
      </c>
      <c r="E539" t="s">
        <v>33</v>
      </c>
      <c r="F539" t="str">
        <f t="shared" si="26"/>
        <v>Northern Territory</v>
      </c>
      <c r="G539" t="s">
        <v>15</v>
      </c>
      <c r="H539">
        <v>870</v>
      </c>
      <c r="I539" t="s">
        <v>11</v>
      </c>
      <c r="J539" t="s">
        <v>140</v>
      </c>
      <c r="K539" t="s">
        <v>146</v>
      </c>
      <c r="L539" t="s">
        <v>157</v>
      </c>
      <c r="M539" s="6">
        <v>161</v>
      </c>
    </row>
    <row r="540" spans="1:13" x14ac:dyDescent="0.3">
      <c r="A540" s="2">
        <v>45581</v>
      </c>
      <c r="B540" s="3">
        <f t="shared" si="24"/>
        <v>2025</v>
      </c>
      <c r="C540" t="str">
        <f t="shared" si="25"/>
        <v>2024-2025</v>
      </c>
      <c r="D540" t="s">
        <v>120</v>
      </c>
      <c r="E540" t="s">
        <v>68</v>
      </c>
      <c r="F540" t="str">
        <f t="shared" si="26"/>
        <v>Victoria</v>
      </c>
      <c r="G540" t="s">
        <v>26</v>
      </c>
      <c r="H540">
        <v>3429</v>
      </c>
      <c r="I540" t="s">
        <v>11</v>
      </c>
      <c r="J540" t="s">
        <v>129</v>
      </c>
      <c r="K540" t="s">
        <v>142</v>
      </c>
      <c r="L540" t="s">
        <v>153</v>
      </c>
      <c r="M540" s="6">
        <v>496</v>
      </c>
    </row>
    <row r="541" spans="1:13" x14ac:dyDescent="0.3">
      <c r="A541" s="2">
        <v>45947</v>
      </c>
      <c r="B541" s="3">
        <f t="shared" si="24"/>
        <v>2026</v>
      </c>
      <c r="C541" t="str">
        <f t="shared" si="25"/>
        <v>2025-2026</v>
      </c>
      <c r="D541" t="s">
        <v>120</v>
      </c>
      <c r="E541" t="s">
        <v>50</v>
      </c>
      <c r="F541" t="str">
        <f t="shared" si="26"/>
        <v>Australian Capital Territory</v>
      </c>
      <c r="G541" t="s">
        <v>51</v>
      </c>
      <c r="H541">
        <v>2617</v>
      </c>
      <c r="I541" t="s">
        <v>11</v>
      </c>
      <c r="J541" t="s">
        <v>123</v>
      </c>
      <c r="K541" t="s">
        <v>142</v>
      </c>
      <c r="L541" t="s">
        <v>153</v>
      </c>
      <c r="M541" s="6">
        <v>586</v>
      </c>
    </row>
    <row r="542" spans="1:13" x14ac:dyDescent="0.3">
      <c r="A542" s="2">
        <v>45539</v>
      </c>
      <c r="B542" s="3">
        <f t="shared" si="24"/>
        <v>2025</v>
      </c>
      <c r="C542" t="str">
        <f t="shared" si="25"/>
        <v>2024-2025</v>
      </c>
      <c r="D542" t="s">
        <v>120</v>
      </c>
      <c r="E542" t="s">
        <v>65</v>
      </c>
      <c r="F542" t="str">
        <f t="shared" si="26"/>
        <v>Victoria</v>
      </c>
      <c r="G542" t="s">
        <v>26</v>
      </c>
      <c r="H542">
        <v>3931</v>
      </c>
      <c r="I542" t="s">
        <v>11</v>
      </c>
      <c r="J542" t="s">
        <v>137</v>
      </c>
      <c r="K542" t="s">
        <v>143</v>
      </c>
      <c r="L542" t="s">
        <v>154</v>
      </c>
      <c r="M542" s="6">
        <v>127</v>
      </c>
    </row>
    <row r="543" spans="1:13" x14ac:dyDescent="0.3">
      <c r="A543" s="2">
        <v>46002</v>
      </c>
      <c r="B543" s="3">
        <f t="shared" si="24"/>
        <v>2026</v>
      </c>
      <c r="C543" t="str">
        <f t="shared" si="25"/>
        <v>2025-2026</v>
      </c>
      <c r="D543" t="s">
        <v>120</v>
      </c>
      <c r="E543" t="s">
        <v>24</v>
      </c>
      <c r="F543" t="str">
        <f t="shared" si="26"/>
        <v>Queensland</v>
      </c>
      <c r="G543" t="s">
        <v>19</v>
      </c>
      <c r="H543">
        <v>4053</v>
      </c>
      <c r="I543" t="s">
        <v>11</v>
      </c>
      <c r="J543" t="s">
        <v>131</v>
      </c>
      <c r="K543" t="s">
        <v>144</v>
      </c>
      <c r="L543" t="s">
        <v>155</v>
      </c>
      <c r="M543" s="6">
        <v>495</v>
      </c>
    </row>
    <row r="544" spans="1:13" x14ac:dyDescent="0.3">
      <c r="A544" s="2">
        <v>45512</v>
      </c>
      <c r="B544" s="3">
        <f t="shared" si="24"/>
        <v>2025</v>
      </c>
      <c r="C544" t="str">
        <f t="shared" si="25"/>
        <v>2024-2025</v>
      </c>
      <c r="D544" t="s">
        <v>120</v>
      </c>
      <c r="E544" t="s">
        <v>38</v>
      </c>
      <c r="F544" t="str">
        <f t="shared" si="26"/>
        <v>Victoria</v>
      </c>
      <c r="G544" t="s">
        <v>26</v>
      </c>
      <c r="H544">
        <v>3199</v>
      </c>
      <c r="I544" t="s">
        <v>11</v>
      </c>
      <c r="J544" t="s">
        <v>127</v>
      </c>
      <c r="K544" t="s">
        <v>147</v>
      </c>
      <c r="L544" t="s">
        <v>158</v>
      </c>
      <c r="M544" s="6">
        <v>790</v>
      </c>
    </row>
    <row r="545" spans="1:13" x14ac:dyDescent="0.3">
      <c r="A545" s="2">
        <v>45983</v>
      </c>
      <c r="B545" s="3">
        <f t="shared" si="24"/>
        <v>2026</v>
      </c>
      <c r="C545" t="str">
        <f t="shared" si="25"/>
        <v>2025-2026</v>
      </c>
      <c r="D545" t="s">
        <v>120</v>
      </c>
      <c r="E545" t="s">
        <v>25</v>
      </c>
      <c r="F545" t="str">
        <f t="shared" si="26"/>
        <v>Victoria</v>
      </c>
      <c r="G545" t="s">
        <v>26</v>
      </c>
      <c r="H545">
        <v>3066</v>
      </c>
      <c r="I545" t="s">
        <v>11</v>
      </c>
      <c r="J545" t="s">
        <v>128</v>
      </c>
      <c r="K545" t="s">
        <v>151</v>
      </c>
      <c r="L545" t="s">
        <v>152</v>
      </c>
      <c r="M545" s="6">
        <v>595</v>
      </c>
    </row>
    <row r="546" spans="1:13" x14ac:dyDescent="0.3">
      <c r="A546" s="2">
        <v>45681</v>
      </c>
      <c r="B546" s="3">
        <f t="shared" si="24"/>
        <v>2025</v>
      </c>
      <c r="C546" t="str">
        <f t="shared" si="25"/>
        <v>2024-2025</v>
      </c>
      <c r="D546" t="s">
        <v>119</v>
      </c>
      <c r="E546" t="s">
        <v>20</v>
      </c>
      <c r="F546" t="str">
        <f t="shared" si="26"/>
        <v>South Australia</v>
      </c>
      <c r="G546" t="s">
        <v>17</v>
      </c>
      <c r="H546">
        <v>5607</v>
      </c>
      <c r="I546" t="s">
        <v>11</v>
      </c>
      <c r="J546" t="s">
        <v>139</v>
      </c>
      <c r="K546" t="s">
        <v>148</v>
      </c>
      <c r="L546" t="s">
        <v>159</v>
      </c>
      <c r="M546" s="6">
        <v>420</v>
      </c>
    </row>
    <row r="547" spans="1:13" x14ac:dyDescent="0.3">
      <c r="A547" s="2">
        <v>45569</v>
      </c>
      <c r="B547" s="3">
        <f t="shared" si="24"/>
        <v>2025</v>
      </c>
      <c r="C547" t="str">
        <f t="shared" si="25"/>
        <v>2024-2025</v>
      </c>
      <c r="D547" t="s">
        <v>120</v>
      </c>
      <c r="E547" t="s">
        <v>48</v>
      </c>
      <c r="F547" t="str">
        <f t="shared" si="26"/>
        <v>Western Australia</v>
      </c>
      <c r="G547" t="s">
        <v>28</v>
      </c>
      <c r="H547">
        <v>6450</v>
      </c>
      <c r="I547" t="s">
        <v>11</v>
      </c>
      <c r="J547" t="s">
        <v>141</v>
      </c>
      <c r="K547" t="s">
        <v>146</v>
      </c>
      <c r="L547" t="s">
        <v>157</v>
      </c>
      <c r="M547" s="6">
        <v>411</v>
      </c>
    </row>
    <row r="548" spans="1:13" x14ac:dyDescent="0.3">
      <c r="A548" s="2">
        <v>45697</v>
      </c>
      <c r="B548" s="3">
        <f t="shared" si="24"/>
        <v>2025</v>
      </c>
      <c r="C548" t="str">
        <f t="shared" si="25"/>
        <v>2024-2025</v>
      </c>
      <c r="D548" t="s">
        <v>120</v>
      </c>
      <c r="E548" t="s">
        <v>36</v>
      </c>
      <c r="F548" t="str">
        <f t="shared" si="26"/>
        <v>New South Wales</v>
      </c>
      <c r="G548" t="s">
        <v>10</v>
      </c>
      <c r="H548">
        <v>2539</v>
      </c>
      <c r="I548" t="s">
        <v>11</v>
      </c>
      <c r="J548" t="s">
        <v>123</v>
      </c>
      <c r="K548" t="s">
        <v>147</v>
      </c>
      <c r="L548" t="s">
        <v>158</v>
      </c>
      <c r="M548" s="6">
        <v>775</v>
      </c>
    </row>
    <row r="549" spans="1:13" x14ac:dyDescent="0.3">
      <c r="A549" s="2">
        <v>45447</v>
      </c>
      <c r="B549" s="3">
        <f t="shared" si="24"/>
        <v>2024</v>
      </c>
      <c r="C549" t="str">
        <f t="shared" si="25"/>
        <v>2023-2024</v>
      </c>
      <c r="D549" t="s">
        <v>120</v>
      </c>
      <c r="E549" t="s">
        <v>57</v>
      </c>
      <c r="F549" t="str">
        <f t="shared" si="26"/>
        <v>New South Wales</v>
      </c>
      <c r="G549" t="s">
        <v>10</v>
      </c>
      <c r="H549">
        <v>2064</v>
      </c>
      <c r="I549" t="s">
        <v>11</v>
      </c>
      <c r="J549" t="s">
        <v>126</v>
      </c>
      <c r="K549" t="s">
        <v>142</v>
      </c>
      <c r="L549" t="s">
        <v>153</v>
      </c>
      <c r="M549" s="6">
        <v>384</v>
      </c>
    </row>
    <row r="550" spans="1:13" x14ac:dyDescent="0.3">
      <c r="A550" s="2">
        <v>45851</v>
      </c>
      <c r="B550" s="3">
        <f t="shared" si="24"/>
        <v>2026</v>
      </c>
      <c r="C550" t="str">
        <f t="shared" si="25"/>
        <v>2025-2026</v>
      </c>
      <c r="D550" t="s">
        <v>120</v>
      </c>
      <c r="E550" t="s">
        <v>50</v>
      </c>
      <c r="F550" t="str">
        <f t="shared" si="26"/>
        <v>Australian Capital Territory</v>
      </c>
      <c r="G550" t="s">
        <v>51</v>
      </c>
      <c r="H550">
        <v>2617</v>
      </c>
      <c r="I550" t="s">
        <v>11</v>
      </c>
      <c r="J550" t="s">
        <v>123</v>
      </c>
      <c r="K550" t="s">
        <v>145</v>
      </c>
      <c r="L550" t="s">
        <v>156</v>
      </c>
      <c r="M550" s="6">
        <v>443</v>
      </c>
    </row>
    <row r="551" spans="1:13" x14ac:dyDescent="0.3">
      <c r="A551" s="2">
        <v>45720</v>
      </c>
      <c r="B551" s="3">
        <f t="shared" si="24"/>
        <v>2025</v>
      </c>
      <c r="C551" t="str">
        <f t="shared" si="25"/>
        <v>2024-2025</v>
      </c>
      <c r="D551" t="s">
        <v>120</v>
      </c>
      <c r="E551" t="s">
        <v>33</v>
      </c>
      <c r="F551" t="str">
        <f t="shared" si="26"/>
        <v>Northern Territory</v>
      </c>
      <c r="G551" t="s">
        <v>15</v>
      </c>
      <c r="H551">
        <v>870</v>
      </c>
      <c r="I551" t="s">
        <v>11</v>
      </c>
      <c r="J551" t="s">
        <v>140</v>
      </c>
      <c r="K551" t="s">
        <v>143</v>
      </c>
      <c r="L551" t="s">
        <v>154</v>
      </c>
      <c r="M551" s="6">
        <v>755</v>
      </c>
    </row>
    <row r="552" spans="1:13" x14ac:dyDescent="0.3">
      <c r="A552" s="2">
        <v>45995</v>
      </c>
      <c r="B552" s="3">
        <f t="shared" si="24"/>
        <v>2026</v>
      </c>
      <c r="C552" t="str">
        <f t="shared" si="25"/>
        <v>2025-2026</v>
      </c>
      <c r="D552" t="s">
        <v>120</v>
      </c>
      <c r="E552" t="s">
        <v>23</v>
      </c>
      <c r="F552" t="str">
        <f t="shared" si="26"/>
        <v>New South Wales</v>
      </c>
      <c r="G552" t="s">
        <v>10</v>
      </c>
      <c r="H552">
        <v>2830</v>
      </c>
      <c r="I552" t="s">
        <v>11</v>
      </c>
      <c r="J552" t="s">
        <v>132</v>
      </c>
      <c r="K552" t="s">
        <v>146</v>
      </c>
      <c r="L552" t="s">
        <v>157</v>
      </c>
      <c r="M552" s="6">
        <v>311</v>
      </c>
    </row>
    <row r="553" spans="1:13" x14ac:dyDescent="0.3">
      <c r="A553" s="2">
        <v>45364</v>
      </c>
      <c r="B553" s="3">
        <f t="shared" si="24"/>
        <v>2024</v>
      </c>
      <c r="C553" t="str">
        <f t="shared" si="25"/>
        <v>2023-2024</v>
      </c>
      <c r="D553" t="s">
        <v>120</v>
      </c>
      <c r="E553" t="s">
        <v>38</v>
      </c>
      <c r="F553" t="str">
        <f t="shared" si="26"/>
        <v>Victoria</v>
      </c>
      <c r="G553" t="s">
        <v>26</v>
      </c>
      <c r="H553">
        <v>3199</v>
      </c>
      <c r="I553" t="s">
        <v>11</v>
      </c>
      <c r="J553" t="s">
        <v>127</v>
      </c>
      <c r="K553" t="s">
        <v>151</v>
      </c>
      <c r="L553" t="s">
        <v>152</v>
      </c>
      <c r="M553" s="6">
        <v>108</v>
      </c>
    </row>
    <row r="554" spans="1:13" x14ac:dyDescent="0.3">
      <c r="A554" s="2">
        <v>45725</v>
      </c>
      <c r="B554" s="3">
        <f t="shared" si="24"/>
        <v>2025</v>
      </c>
      <c r="C554" t="str">
        <f t="shared" si="25"/>
        <v>2024-2025</v>
      </c>
      <c r="D554" t="s">
        <v>120</v>
      </c>
      <c r="E554" t="s">
        <v>79</v>
      </c>
      <c r="F554" t="str">
        <f t="shared" si="26"/>
        <v>Queensland</v>
      </c>
      <c r="G554" t="s">
        <v>19</v>
      </c>
      <c r="H554">
        <v>4680</v>
      </c>
      <c r="I554" t="s">
        <v>11</v>
      </c>
      <c r="J554" t="s">
        <v>138</v>
      </c>
      <c r="K554" t="s">
        <v>148</v>
      </c>
      <c r="L554" t="s">
        <v>159</v>
      </c>
      <c r="M554" s="6">
        <v>40</v>
      </c>
    </row>
    <row r="555" spans="1:13" x14ac:dyDescent="0.3">
      <c r="A555" s="2">
        <v>45380</v>
      </c>
      <c r="B555" s="3">
        <f t="shared" si="24"/>
        <v>2024</v>
      </c>
      <c r="C555" t="str">
        <f t="shared" si="25"/>
        <v>2023-2024</v>
      </c>
      <c r="D555" t="s">
        <v>120</v>
      </c>
      <c r="E555" t="s">
        <v>59</v>
      </c>
      <c r="F555" t="str">
        <f t="shared" si="26"/>
        <v>South Australia</v>
      </c>
      <c r="G555" t="s">
        <v>17</v>
      </c>
      <c r="H555">
        <v>5011</v>
      </c>
      <c r="I555" t="s">
        <v>11</v>
      </c>
      <c r="J555" t="s">
        <v>134</v>
      </c>
      <c r="K555" t="s">
        <v>146</v>
      </c>
      <c r="L555" t="s">
        <v>157</v>
      </c>
      <c r="M555" s="6">
        <v>242</v>
      </c>
    </row>
    <row r="556" spans="1:13" x14ac:dyDescent="0.3">
      <c r="A556" s="2">
        <v>45916</v>
      </c>
      <c r="B556" s="3">
        <f t="shared" si="24"/>
        <v>2026</v>
      </c>
      <c r="C556" t="str">
        <f t="shared" si="25"/>
        <v>2025-2026</v>
      </c>
      <c r="D556" t="s">
        <v>120</v>
      </c>
      <c r="E556" t="s">
        <v>111</v>
      </c>
      <c r="F556" t="str">
        <f t="shared" si="26"/>
        <v>New South Wales</v>
      </c>
      <c r="G556" t="s">
        <v>10</v>
      </c>
      <c r="H556">
        <v>2154</v>
      </c>
      <c r="I556" t="s">
        <v>11</v>
      </c>
      <c r="J556" t="s">
        <v>125</v>
      </c>
      <c r="K556" t="s">
        <v>151</v>
      </c>
      <c r="L556" t="s">
        <v>152</v>
      </c>
      <c r="M556" s="6">
        <v>628</v>
      </c>
    </row>
    <row r="557" spans="1:13" x14ac:dyDescent="0.3">
      <c r="A557" s="2">
        <v>45672</v>
      </c>
      <c r="B557" s="3">
        <f t="shared" si="24"/>
        <v>2025</v>
      </c>
      <c r="C557" t="str">
        <f t="shared" si="25"/>
        <v>2024-2025</v>
      </c>
      <c r="D557" t="s">
        <v>119</v>
      </c>
      <c r="E557" t="s">
        <v>12</v>
      </c>
      <c r="F557" t="str">
        <f t="shared" si="26"/>
        <v>New South Wales</v>
      </c>
      <c r="G557" t="s">
        <v>10</v>
      </c>
      <c r="H557">
        <v>2795</v>
      </c>
      <c r="I557" t="s">
        <v>11</v>
      </c>
      <c r="J557" t="s">
        <v>132</v>
      </c>
      <c r="K557" t="s">
        <v>143</v>
      </c>
      <c r="L557" t="s">
        <v>154</v>
      </c>
      <c r="M557" s="6">
        <v>272</v>
      </c>
    </row>
    <row r="558" spans="1:13" x14ac:dyDescent="0.3">
      <c r="A558" s="2">
        <v>45712</v>
      </c>
      <c r="B558" s="3">
        <f t="shared" si="24"/>
        <v>2025</v>
      </c>
      <c r="C558" t="str">
        <f t="shared" si="25"/>
        <v>2024-2025</v>
      </c>
      <c r="D558" t="s">
        <v>120</v>
      </c>
      <c r="E558" t="s">
        <v>50</v>
      </c>
      <c r="F558" t="str">
        <f t="shared" si="26"/>
        <v>Australian Capital Territory</v>
      </c>
      <c r="G558" t="s">
        <v>51</v>
      </c>
      <c r="H558">
        <v>2617</v>
      </c>
      <c r="I558" t="s">
        <v>11</v>
      </c>
      <c r="J558" t="s">
        <v>123</v>
      </c>
      <c r="K558" t="s">
        <v>144</v>
      </c>
      <c r="L558" t="s">
        <v>155</v>
      </c>
      <c r="M558" s="6">
        <v>109</v>
      </c>
    </row>
    <row r="559" spans="1:13" x14ac:dyDescent="0.3">
      <c r="A559" s="2">
        <v>45847</v>
      </c>
      <c r="B559" s="3">
        <f t="shared" si="24"/>
        <v>2026</v>
      </c>
      <c r="C559" t="str">
        <f t="shared" si="25"/>
        <v>2025-2026</v>
      </c>
      <c r="D559" t="s">
        <v>120</v>
      </c>
      <c r="E559" t="s">
        <v>77</v>
      </c>
      <c r="F559" t="str">
        <f t="shared" si="26"/>
        <v>Victoria</v>
      </c>
      <c r="G559" t="s">
        <v>26</v>
      </c>
      <c r="H559">
        <v>3018</v>
      </c>
      <c r="I559" t="s">
        <v>11</v>
      </c>
      <c r="J559" t="s">
        <v>128</v>
      </c>
      <c r="K559" t="s">
        <v>149</v>
      </c>
      <c r="L559" t="s">
        <v>160</v>
      </c>
      <c r="M559" s="6">
        <v>433</v>
      </c>
    </row>
    <row r="560" spans="1:13" x14ac:dyDescent="0.3">
      <c r="A560" s="2">
        <v>45619</v>
      </c>
      <c r="B560" s="3">
        <f t="shared" si="24"/>
        <v>2025</v>
      </c>
      <c r="C560" t="str">
        <f t="shared" si="25"/>
        <v>2024-2025</v>
      </c>
      <c r="D560" t="s">
        <v>119</v>
      </c>
      <c r="E560" t="s">
        <v>73</v>
      </c>
      <c r="F560" t="str">
        <f t="shared" si="26"/>
        <v>Queensland</v>
      </c>
      <c r="G560" t="s">
        <v>19</v>
      </c>
      <c r="H560">
        <v>4509</v>
      </c>
      <c r="I560" t="s">
        <v>11</v>
      </c>
      <c r="J560" t="s">
        <v>124</v>
      </c>
      <c r="K560" t="s">
        <v>146</v>
      </c>
      <c r="L560" t="s">
        <v>157</v>
      </c>
      <c r="M560" s="6">
        <v>712</v>
      </c>
    </row>
    <row r="561" spans="1:13" x14ac:dyDescent="0.3">
      <c r="A561" s="2">
        <v>45832</v>
      </c>
      <c r="B561" s="3">
        <f t="shared" si="24"/>
        <v>2025</v>
      </c>
      <c r="C561" t="str">
        <f t="shared" si="25"/>
        <v>2024-2025</v>
      </c>
      <c r="D561" t="s">
        <v>120</v>
      </c>
      <c r="E561" t="s">
        <v>12</v>
      </c>
      <c r="F561" t="str">
        <f t="shared" si="26"/>
        <v>New South Wales</v>
      </c>
      <c r="G561" t="s">
        <v>10</v>
      </c>
      <c r="H561">
        <v>2795</v>
      </c>
      <c r="I561" t="s">
        <v>11</v>
      </c>
      <c r="J561" t="s">
        <v>132</v>
      </c>
      <c r="K561" t="s">
        <v>144</v>
      </c>
      <c r="L561" t="s">
        <v>155</v>
      </c>
      <c r="M561" s="6">
        <v>519</v>
      </c>
    </row>
    <row r="562" spans="1:13" x14ac:dyDescent="0.3">
      <c r="A562" s="2">
        <v>45299</v>
      </c>
      <c r="B562" s="3">
        <f t="shared" si="24"/>
        <v>2024</v>
      </c>
      <c r="C562" t="str">
        <f t="shared" si="25"/>
        <v>2023-2024</v>
      </c>
      <c r="D562" t="s">
        <v>120</v>
      </c>
      <c r="E562" t="s">
        <v>39</v>
      </c>
      <c r="F562" t="str">
        <f t="shared" si="26"/>
        <v>New South Wales</v>
      </c>
      <c r="G562" t="s">
        <v>10</v>
      </c>
      <c r="H562">
        <v>2541</v>
      </c>
      <c r="I562" t="s">
        <v>11</v>
      </c>
      <c r="J562" t="s">
        <v>123</v>
      </c>
      <c r="K562" t="s">
        <v>144</v>
      </c>
      <c r="L562" t="s">
        <v>155</v>
      </c>
      <c r="M562" s="6">
        <v>579</v>
      </c>
    </row>
    <row r="563" spans="1:13" x14ac:dyDescent="0.3">
      <c r="A563" s="2">
        <v>45684</v>
      </c>
      <c r="B563" s="3">
        <f t="shared" si="24"/>
        <v>2025</v>
      </c>
      <c r="C563" t="str">
        <f t="shared" si="25"/>
        <v>2024-2025</v>
      </c>
      <c r="D563" t="s">
        <v>120</v>
      </c>
      <c r="E563" t="s">
        <v>66</v>
      </c>
      <c r="F563" t="str">
        <f t="shared" si="26"/>
        <v>Western Australia</v>
      </c>
      <c r="G563" t="s">
        <v>28</v>
      </c>
      <c r="H563">
        <v>6330</v>
      </c>
      <c r="I563" t="s">
        <v>11</v>
      </c>
      <c r="J563" t="s">
        <v>135</v>
      </c>
      <c r="K563" t="s">
        <v>148</v>
      </c>
      <c r="L563" t="s">
        <v>159</v>
      </c>
      <c r="M563" s="6">
        <v>723</v>
      </c>
    </row>
    <row r="564" spans="1:13" x14ac:dyDescent="0.3">
      <c r="A564" s="2">
        <v>45975</v>
      </c>
      <c r="B564" s="3">
        <f t="shared" si="24"/>
        <v>2026</v>
      </c>
      <c r="C564" t="str">
        <f t="shared" si="25"/>
        <v>2025-2026</v>
      </c>
      <c r="D564" t="s">
        <v>120</v>
      </c>
      <c r="E564" t="s">
        <v>12</v>
      </c>
      <c r="F564" t="str">
        <f t="shared" si="26"/>
        <v>New South Wales</v>
      </c>
      <c r="G564" t="s">
        <v>10</v>
      </c>
      <c r="H564">
        <v>2795</v>
      </c>
      <c r="I564" t="s">
        <v>11</v>
      </c>
      <c r="J564" t="s">
        <v>132</v>
      </c>
      <c r="K564" t="s">
        <v>146</v>
      </c>
      <c r="L564" t="s">
        <v>157</v>
      </c>
      <c r="M564" s="6">
        <v>54</v>
      </c>
    </row>
    <row r="565" spans="1:13" x14ac:dyDescent="0.3">
      <c r="A565" s="2">
        <v>45928</v>
      </c>
      <c r="B565" s="3">
        <f t="shared" si="24"/>
        <v>2026</v>
      </c>
      <c r="C565" t="str">
        <f t="shared" si="25"/>
        <v>2025-2026</v>
      </c>
      <c r="D565" t="s">
        <v>120</v>
      </c>
      <c r="E565" t="s">
        <v>12</v>
      </c>
      <c r="F565" t="str">
        <f t="shared" si="26"/>
        <v>New South Wales</v>
      </c>
      <c r="G565" t="s">
        <v>10</v>
      </c>
      <c r="H565">
        <v>2795</v>
      </c>
      <c r="I565" t="s">
        <v>11</v>
      </c>
      <c r="J565" t="s">
        <v>132</v>
      </c>
      <c r="K565" t="s">
        <v>144</v>
      </c>
      <c r="L565" t="s">
        <v>155</v>
      </c>
      <c r="M565" s="6">
        <v>202</v>
      </c>
    </row>
    <row r="566" spans="1:13" x14ac:dyDescent="0.3">
      <c r="A566" s="2">
        <v>45708</v>
      </c>
      <c r="B566" s="3">
        <f t="shared" si="24"/>
        <v>2025</v>
      </c>
      <c r="C566" t="str">
        <f t="shared" si="25"/>
        <v>2024-2025</v>
      </c>
      <c r="D566" t="s">
        <v>120</v>
      </c>
      <c r="E566" t="s">
        <v>79</v>
      </c>
      <c r="F566" t="str">
        <f t="shared" si="26"/>
        <v>Queensland</v>
      </c>
      <c r="G566" t="s">
        <v>19</v>
      </c>
      <c r="H566">
        <v>4680</v>
      </c>
      <c r="I566" t="s">
        <v>11</v>
      </c>
      <c r="J566" t="s">
        <v>138</v>
      </c>
      <c r="K566" t="s">
        <v>143</v>
      </c>
      <c r="L566" t="s">
        <v>154</v>
      </c>
      <c r="M566" s="6">
        <v>613</v>
      </c>
    </row>
    <row r="567" spans="1:13" x14ac:dyDescent="0.3">
      <c r="A567" s="2">
        <v>45553</v>
      </c>
      <c r="B567" s="3">
        <f t="shared" si="24"/>
        <v>2025</v>
      </c>
      <c r="C567" t="str">
        <f t="shared" si="25"/>
        <v>2024-2025</v>
      </c>
      <c r="D567" t="s">
        <v>120</v>
      </c>
      <c r="E567" t="s">
        <v>61</v>
      </c>
      <c r="F567" t="str">
        <f t="shared" si="26"/>
        <v>Victoria</v>
      </c>
      <c r="G567" t="s">
        <v>26</v>
      </c>
      <c r="H567">
        <v>3179</v>
      </c>
      <c r="I567" t="s">
        <v>11</v>
      </c>
      <c r="J567" t="s">
        <v>127</v>
      </c>
      <c r="K567" t="s">
        <v>143</v>
      </c>
      <c r="L567" t="s">
        <v>154</v>
      </c>
      <c r="M567" s="6">
        <v>770</v>
      </c>
    </row>
    <row r="568" spans="1:13" x14ac:dyDescent="0.3">
      <c r="A568" s="2">
        <v>45399</v>
      </c>
      <c r="B568" s="3">
        <f t="shared" si="24"/>
        <v>2024</v>
      </c>
      <c r="C568" t="str">
        <f t="shared" si="25"/>
        <v>2023-2024</v>
      </c>
      <c r="D568" t="s">
        <v>120</v>
      </c>
      <c r="E568" t="s">
        <v>77</v>
      </c>
      <c r="F568" t="str">
        <f t="shared" si="26"/>
        <v>Victoria</v>
      </c>
      <c r="G568" t="s">
        <v>26</v>
      </c>
      <c r="H568">
        <v>3018</v>
      </c>
      <c r="I568" t="s">
        <v>11</v>
      </c>
      <c r="J568" t="s">
        <v>128</v>
      </c>
      <c r="K568" t="s">
        <v>145</v>
      </c>
      <c r="L568" t="s">
        <v>156</v>
      </c>
      <c r="M568" s="6">
        <v>407</v>
      </c>
    </row>
    <row r="569" spans="1:13" x14ac:dyDescent="0.3">
      <c r="A569" s="2">
        <v>45299</v>
      </c>
      <c r="B569" s="3">
        <f t="shared" si="24"/>
        <v>2024</v>
      </c>
      <c r="C569" t="str">
        <f t="shared" si="25"/>
        <v>2023-2024</v>
      </c>
      <c r="D569" t="s">
        <v>119</v>
      </c>
      <c r="E569" t="s">
        <v>12</v>
      </c>
      <c r="F569" t="str">
        <f t="shared" si="26"/>
        <v>New South Wales</v>
      </c>
      <c r="G569" t="s">
        <v>10</v>
      </c>
      <c r="H569">
        <v>2795</v>
      </c>
      <c r="I569" t="s">
        <v>11</v>
      </c>
      <c r="J569" t="s">
        <v>132</v>
      </c>
      <c r="K569" t="s">
        <v>151</v>
      </c>
      <c r="L569" t="s">
        <v>152</v>
      </c>
      <c r="M569" s="6">
        <v>28</v>
      </c>
    </row>
    <row r="570" spans="1:13" x14ac:dyDescent="0.3">
      <c r="A570" s="2">
        <v>45978</v>
      </c>
      <c r="B570" s="3">
        <f t="shared" si="24"/>
        <v>2026</v>
      </c>
      <c r="C570" t="str">
        <f t="shared" si="25"/>
        <v>2025-2026</v>
      </c>
      <c r="D570" t="s">
        <v>119</v>
      </c>
      <c r="E570" t="s">
        <v>105</v>
      </c>
      <c r="F570" t="str">
        <f t="shared" si="26"/>
        <v>New South Wales</v>
      </c>
      <c r="G570" t="s">
        <v>10</v>
      </c>
      <c r="H570">
        <v>2031</v>
      </c>
      <c r="I570" t="s">
        <v>11</v>
      </c>
      <c r="J570" t="s">
        <v>126</v>
      </c>
      <c r="K570" t="s">
        <v>146</v>
      </c>
      <c r="L570" t="s">
        <v>157</v>
      </c>
      <c r="M570" s="6">
        <v>392</v>
      </c>
    </row>
    <row r="571" spans="1:13" x14ac:dyDescent="0.3">
      <c r="A571" s="2">
        <v>45422</v>
      </c>
      <c r="B571" s="3">
        <f t="shared" si="24"/>
        <v>2024</v>
      </c>
      <c r="C571" t="str">
        <f t="shared" si="25"/>
        <v>2023-2024</v>
      </c>
      <c r="D571" t="s">
        <v>119</v>
      </c>
      <c r="E571" t="s">
        <v>61</v>
      </c>
      <c r="F571" t="str">
        <f t="shared" si="26"/>
        <v>Victoria</v>
      </c>
      <c r="G571" t="s">
        <v>26</v>
      </c>
      <c r="H571">
        <v>3179</v>
      </c>
      <c r="I571" t="s">
        <v>11</v>
      </c>
      <c r="J571" t="s">
        <v>127</v>
      </c>
      <c r="K571" t="s">
        <v>146</v>
      </c>
      <c r="L571" t="s">
        <v>157</v>
      </c>
      <c r="M571" s="6">
        <v>326</v>
      </c>
    </row>
    <row r="572" spans="1:13" x14ac:dyDescent="0.3">
      <c r="A572" s="2">
        <v>46001</v>
      </c>
      <c r="B572" s="3">
        <f t="shared" si="24"/>
        <v>2026</v>
      </c>
      <c r="C572" t="str">
        <f t="shared" si="25"/>
        <v>2025-2026</v>
      </c>
      <c r="D572" t="s">
        <v>120</v>
      </c>
      <c r="E572" t="s">
        <v>52</v>
      </c>
      <c r="F572" t="str">
        <f t="shared" si="26"/>
        <v>New South Wales</v>
      </c>
      <c r="G572" t="s">
        <v>10</v>
      </c>
      <c r="H572">
        <v>2485</v>
      </c>
      <c r="I572" t="s">
        <v>11</v>
      </c>
      <c r="J572" t="s">
        <v>122</v>
      </c>
      <c r="K572" t="s">
        <v>148</v>
      </c>
      <c r="L572" t="s">
        <v>159</v>
      </c>
      <c r="M572" s="6">
        <v>109</v>
      </c>
    </row>
    <row r="573" spans="1:13" x14ac:dyDescent="0.3">
      <c r="A573" s="2">
        <v>45327</v>
      </c>
      <c r="B573" s="3">
        <f t="shared" si="24"/>
        <v>2024</v>
      </c>
      <c r="C573" t="str">
        <f t="shared" si="25"/>
        <v>2023-2024</v>
      </c>
      <c r="D573" t="s">
        <v>119</v>
      </c>
      <c r="E573" t="s">
        <v>86</v>
      </c>
      <c r="F573" t="str">
        <f t="shared" si="26"/>
        <v>Queensland</v>
      </c>
      <c r="G573" t="s">
        <v>19</v>
      </c>
      <c r="H573">
        <v>4119</v>
      </c>
      <c r="I573" t="s">
        <v>11</v>
      </c>
      <c r="J573" t="s">
        <v>131</v>
      </c>
      <c r="K573" t="s">
        <v>142</v>
      </c>
      <c r="L573" t="s">
        <v>153</v>
      </c>
      <c r="M573" s="6">
        <v>615</v>
      </c>
    </row>
    <row r="574" spans="1:13" x14ac:dyDescent="0.3">
      <c r="A574" s="2">
        <v>45568</v>
      </c>
      <c r="B574" s="3">
        <f t="shared" si="24"/>
        <v>2025</v>
      </c>
      <c r="C574" t="str">
        <f t="shared" si="25"/>
        <v>2024-2025</v>
      </c>
      <c r="D574" t="s">
        <v>119</v>
      </c>
      <c r="E574" t="s">
        <v>109</v>
      </c>
      <c r="F574" t="str">
        <f t="shared" si="26"/>
        <v>Western Australia</v>
      </c>
      <c r="G574" t="s">
        <v>28</v>
      </c>
      <c r="H574">
        <v>6052</v>
      </c>
      <c r="I574" t="s">
        <v>11</v>
      </c>
      <c r="J574" t="s">
        <v>121</v>
      </c>
      <c r="K574" t="s">
        <v>147</v>
      </c>
      <c r="L574" t="s">
        <v>158</v>
      </c>
      <c r="M574" s="6">
        <v>510</v>
      </c>
    </row>
    <row r="575" spans="1:13" x14ac:dyDescent="0.3">
      <c r="A575" s="2">
        <v>45488</v>
      </c>
      <c r="B575" s="3">
        <f t="shared" si="24"/>
        <v>2025</v>
      </c>
      <c r="C575" t="str">
        <f t="shared" si="25"/>
        <v>2024-2025</v>
      </c>
      <c r="D575" t="s">
        <v>120</v>
      </c>
      <c r="E575" t="s">
        <v>18</v>
      </c>
      <c r="F575" t="str">
        <f t="shared" si="26"/>
        <v>Queensland</v>
      </c>
      <c r="G575" t="s">
        <v>19</v>
      </c>
      <c r="H575">
        <v>4802</v>
      </c>
      <c r="I575" t="s">
        <v>11</v>
      </c>
      <c r="J575" t="s">
        <v>133</v>
      </c>
      <c r="K575" t="s">
        <v>144</v>
      </c>
      <c r="L575" t="s">
        <v>155</v>
      </c>
      <c r="M575" s="6">
        <v>374</v>
      </c>
    </row>
    <row r="576" spans="1:13" x14ac:dyDescent="0.3">
      <c r="A576" s="2">
        <v>45995</v>
      </c>
      <c r="B576" s="3">
        <f t="shared" si="24"/>
        <v>2026</v>
      </c>
      <c r="C576" t="str">
        <f t="shared" si="25"/>
        <v>2025-2026</v>
      </c>
      <c r="D576" t="s">
        <v>120</v>
      </c>
      <c r="E576" t="s">
        <v>49</v>
      </c>
      <c r="F576" t="str">
        <f t="shared" si="26"/>
        <v>New South Wales</v>
      </c>
      <c r="G576" t="s">
        <v>10</v>
      </c>
      <c r="H576">
        <v>2350</v>
      </c>
      <c r="I576" t="s">
        <v>11</v>
      </c>
      <c r="J576" t="s">
        <v>122</v>
      </c>
      <c r="K576" t="s">
        <v>144</v>
      </c>
      <c r="L576" t="s">
        <v>155</v>
      </c>
      <c r="M576" s="6">
        <v>419</v>
      </c>
    </row>
    <row r="577" spans="1:13" x14ac:dyDescent="0.3">
      <c r="A577" s="2">
        <v>45346</v>
      </c>
      <c r="B577" s="3">
        <f t="shared" si="24"/>
        <v>2024</v>
      </c>
      <c r="C577" t="str">
        <f t="shared" si="25"/>
        <v>2023-2024</v>
      </c>
      <c r="D577" t="s">
        <v>119</v>
      </c>
      <c r="E577" t="s">
        <v>72</v>
      </c>
      <c r="F577" t="str">
        <f t="shared" si="26"/>
        <v>Queensland</v>
      </c>
      <c r="G577" t="s">
        <v>19</v>
      </c>
      <c r="H577">
        <v>4870</v>
      </c>
      <c r="I577" t="s">
        <v>11</v>
      </c>
      <c r="J577" t="s">
        <v>133</v>
      </c>
      <c r="K577" t="s">
        <v>145</v>
      </c>
      <c r="L577" t="s">
        <v>156</v>
      </c>
      <c r="M577" s="6">
        <v>456</v>
      </c>
    </row>
    <row r="578" spans="1:13" x14ac:dyDescent="0.3">
      <c r="A578" s="2">
        <v>45466</v>
      </c>
      <c r="B578" s="3">
        <f t="shared" ref="B578:B641" si="27">IF(MONTH(A578)&gt;=7,YEAR(A578)+1,YEAR(A578))</f>
        <v>2024</v>
      </c>
      <c r="C578" t="str">
        <f t="shared" ref="C578:C641" si="28">IF(MONTH(A578) &gt;= 7, YEAR(A578) &amp; "-" &amp; YEAR(A578) + 1, YEAR(A578) - 1 &amp; "-" &amp; YEAR(A578))</f>
        <v>2023-2024</v>
      </c>
      <c r="D578" t="s">
        <v>119</v>
      </c>
      <c r="E578" t="s">
        <v>9</v>
      </c>
      <c r="F578" t="str">
        <f t="shared" ref="F578:F641" si="29">IF(G578="WA","Western Australia",
IF(G578="NSW","New South Wales",
IF(G578="QLD","Queensland",
IF(G578="VIC","Victoria",
IF(G578="TAS","Tasmania",
IF(G578="SA","South Australia",
IF(G578="NT","Northern Territory",
IF(G578="ACT","Australian Capital Territory",G578))))))))</f>
        <v>New South Wales</v>
      </c>
      <c r="G578" t="s">
        <v>10</v>
      </c>
      <c r="H578">
        <v>2067</v>
      </c>
      <c r="I578" t="s">
        <v>11</v>
      </c>
      <c r="J578" t="s">
        <v>126</v>
      </c>
      <c r="K578" t="s">
        <v>146</v>
      </c>
      <c r="L578" t="s">
        <v>157</v>
      </c>
      <c r="M578" s="6">
        <v>428</v>
      </c>
    </row>
    <row r="579" spans="1:13" x14ac:dyDescent="0.3">
      <c r="A579" s="2">
        <v>45721</v>
      </c>
      <c r="B579" s="3">
        <f t="shared" si="27"/>
        <v>2025</v>
      </c>
      <c r="C579" t="str">
        <f t="shared" si="28"/>
        <v>2024-2025</v>
      </c>
      <c r="D579" t="s">
        <v>120</v>
      </c>
      <c r="E579" t="s">
        <v>110</v>
      </c>
      <c r="F579" t="str">
        <f t="shared" si="29"/>
        <v>Australian Capital Territory</v>
      </c>
      <c r="G579" t="s">
        <v>51</v>
      </c>
      <c r="H579">
        <v>2609</v>
      </c>
      <c r="I579" t="s">
        <v>11</v>
      </c>
      <c r="J579" t="s">
        <v>123</v>
      </c>
      <c r="K579" t="s">
        <v>144</v>
      </c>
      <c r="L579" t="s">
        <v>155</v>
      </c>
      <c r="M579" s="6">
        <v>480</v>
      </c>
    </row>
    <row r="580" spans="1:13" x14ac:dyDescent="0.3">
      <c r="A580" s="2">
        <v>46007</v>
      </c>
      <c r="B580" s="3">
        <f t="shared" si="27"/>
        <v>2026</v>
      </c>
      <c r="C580" t="str">
        <f t="shared" si="28"/>
        <v>2025-2026</v>
      </c>
      <c r="D580" t="s">
        <v>119</v>
      </c>
      <c r="E580" t="s">
        <v>64</v>
      </c>
      <c r="F580" t="str">
        <f t="shared" si="29"/>
        <v>Western Australia</v>
      </c>
      <c r="G580" t="s">
        <v>28</v>
      </c>
      <c r="H580">
        <v>6112</v>
      </c>
      <c r="I580" t="s">
        <v>11</v>
      </c>
      <c r="J580" t="s">
        <v>135</v>
      </c>
      <c r="K580" t="s">
        <v>148</v>
      </c>
      <c r="L580" t="s">
        <v>159</v>
      </c>
      <c r="M580" s="6">
        <v>193</v>
      </c>
    </row>
    <row r="581" spans="1:13" x14ac:dyDescent="0.3">
      <c r="A581" s="2">
        <v>45829</v>
      </c>
      <c r="B581" s="3">
        <f t="shared" si="27"/>
        <v>2025</v>
      </c>
      <c r="C581" t="str">
        <f t="shared" si="28"/>
        <v>2024-2025</v>
      </c>
      <c r="D581" t="s">
        <v>119</v>
      </c>
      <c r="E581" t="s">
        <v>67</v>
      </c>
      <c r="F581" t="str">
        <f t="shared" si="29"/>
        <v>Tasmania</v>
      </c>
      <c r="G581" t="s">
        <v>43</v>
      </c>
      <c r="H581">
        <v>7250</v>
      </c>
      <c r="I581" t="s">
        <v>11</v>
      </c>
      <c r="J581" t="s">
        <v>130</v>
      </c>
      <c r="K581" t="s">
        <v>151</v>
      </c>
      <c r="L581" t="s">
        <v>152</v>
      </c>
      <c r="M581" s="6">
        <v>627</v>
      </c>
    </row>
    <row r="582" spans="1:13" x14ac:dyDescent="0.3">
      <c r="A582" s="2">
        <v>45695</v>
      </c>
      <c r="B582" s="3">
        <f t="shared" si="27"/>
        <v>2025</v>
      </c>
      <c r="C582" t="str">
        <f t="shared" si="28"/>
        <v>2024-2025</v>
      </c>
      <c r="D582" t="s">
        <v>120</v>
      </c>
      <c r="E582" t="s">
        <v>55</v>
      </c>
      <c r="F582" t="str">
        <f t="shared" si="29"/>
        <v>Queensland</v>
      </c>
      <c r="G582" t="s">
        <v>19</v>
      </c>
      <c r="H582">
        <v>4740</v>
      </c>
      <c r="I582" t="s">
        <v>11</v>
      </c>
      <c r="J582" t="s">
        <v>138</v>
      </c>
      <c r="K582" t="s">
        <v>144</v>
      </c>
      <c r="L582" t="s">
        <v>155</v>
      </c>
      <c r="M582" s="6">
        <v>151</v>
      </c>
    </row>
    <row r="583" spans="1:13" x14ac:dyDescent="0.3">
      <c r="A583" s="2">
        <v>45792</v>
      </c>
      <c r="B583" s="3">
        <f t="shared" si="27"/>
        <v>2025</v>
      </c>
      <c r="C583" t="str">
        <f t="shared" si="28"/>
        <v>2024-2025</v>
      </c>
      <c r="D583" t="s">
        <v>119</v>
      </c>
      <c r="E583" t="s">
        <v>91</v>
      </c>
      <c r="F583" t="str">
        <f t="shared" si="29"/>
        <v>Western Australia</v>
      </c>
      <c r="G583" t="s">
        <v>28</v>
      </c>
      <c r="H583">
        <v>6109</v>
      </c>
      <c r="I583" t="s">
        <v>11</v>
      </c>
      <c r="J583" t="s">
        <v>135</v>
      </c>
      <c r="K583" t="s">
        <v>145</v>
      </c>
      <c r="L583" t="s">
        <v>156</v>
      </c>
      <c r="M583" s="6">
        <v>704</v>
      </c>
    </row>
    <row r="584" spans="1:13" x14ac:dyDescent="0.3">
      <c r="A584" s="2">
        <v>45334</v>
      </c>
      <c r="B584" s="3">
        <f t="shared" si="27"/>
        <v>2024</v>
      </c>
      <c r="C584" t="str">
        <f t="shared" si="28"/>
        <v>2023-2024</v>
      </c>
      <c r="D584" t="s">
        <v>119</v>
      </c>
      <c r="E584" t="s">
        <v>107</v>
      </c>
      <c r="F584" t="str">
        <f t="shared" si="29"/>
        <v>New South Wales</v>
      </c>
      <c r="G584" t="s">
        <v>10</v>
      </c>
      <c r="H584">
        <v>2020</v>
      </c>
      <c r="I584" t="s">
        <v>11</v>
      </c>
      <c r="J584" t="s">
        <v>126</v>
      </c>
      <c r="K584" t="s">
        <v>151</v>
      </c>
      <c r="L584" t="s">
        <v>152</v>
      </c>
      <c r="M584" s="6">
        <v>82</v>
      </c>
    </row>
    <row r="585" spans="1:13" x14ac:dyDescent="0.3">
      <c r="A585" s="2">
        <v>46017</v>
      </c>
      <c r="B585" s="3">
        <f t="shared" si="27"/>
        <v>2026</v>
      </c>
      <c r="C585" t="str">
        <f t="shared" si="28"/>
        <v>2025-2026</v>
      </c>
      <c r="D585" t="s">
        <v>119</v>
      </c>
      <c r="E585" t="s">
        <v>54</v>
      </c>
      <c r="F585" t="str">
        <f t="shared" si="29"/>
        <v>New South Wales</v>
      </c>
      <c r="G585" t="s">
        <v>10</v>
      </c>
      <c r="H585">
        <v>2750</v>
      </c>
      <c r="I585" t="s">
        <v>11</v>
      </c>
      <c r="J585" t="s">
        <v>132</v>
      </c>
      <c r="K585" t="s">
        <v>142</v>
      </c>
      <c r="L585" t="s">
        <v>153</v>
      </c>
      <c r="M585" s="6">
        <v>279</v>
      </c>
    </row>
    <row r="586" spans="1:13" x14ac:dyDescent="0.3">
      <c r="A586" s="2">
        <v>45675</v>
      </c>
      <c r="B586" s="3">
        <f t="shared" si="27"/>
        <v>2025</v>
      </c>
      <c r="C586" t="str">
        <f t="shared" si="28"/>
        <v>2024-2025</v>
      </c>
      <c r="D586" t="s">
        <v>119</v>
      </c>
      <c r="E586" t="s">
        <v>54</v>
      </c>
      <c r="F586" t="str">
        <f t="shared" si="29"/>
        <v>New South Wales</v>
      </c>
      <c r="G586" t="s">
        <v>10</v>
      </c>
      <c r="H586">
        <v>2750</v>
      </c>
      <c r="I586" t="s">
        <v>11</v>
      </c>
      <c r="J586" t="s">
        <v>132</v>
      </c>
      <c r="K586" t="s">
        <v>145</v>
      </c>
      <c r="L586" t="s">
        <v>156</v>
      </c>
      <c r="M586" s="6">
        <v>231</v>
      </c>
    </row>
    <row r="587" spans="1:13" x14ac:dyDescent="0.3">
      <c r="A587" s="2">
        <v>45992</v>
      </c>
      <c r="B587" s="3">
        <f t="shared" si="27"/>
        <v>2026</v>
      </c>
      <c r="C587" t="str">
        <f t="shared" si="28"/>
        <v>2025-2026</v>
      </c>
      <c r="D587" t="s">
        <v>119</v>
      </c>
      <c r="E587" t="s">
        <v>54</v>
      </c>
      <c r="F587" t="str">
        <f t="shared" si="29"/>
        <v>New South Wales</v>
      </c>
      <c r="G587" t="s">
        <v>10</v>
      </c>
      <c r="H587">
        <v>2750</v>
      </c>
      <c r="I587" t="s">
        <v>11</v>
      </c>
      <c r="J587" t="s">
        <v>132</v>
      </c>
      <c r="K587" t="s">
        <v>151</v>
      </c>
      <c r="L587" t="s">
        <v>152</v>
      </c>
      <c r="M587" s="6">
        <v>334</v>
      </c>
    </row>
    <row r="588" spans="1:13" x14ac:dyDescent="0.3">
      <c r="A588" s="2">
        <v>45871</v>
      </c>
      <c r="B588" s="3">
        <f t="shared" si="27"/>
        <v>2026</v>
      </c>
      <c r="C588" t="str">
        <f t="shared" si="28"/>
        <v>2025-2026</v>
      </c>
      <c r="D588" t="s">
        <v>120</v>
      </c>
      <c r="E588" t="s">
        <v>31</v>
      </c>
      <c r="F588" t="str">
        <f t="shared" si="29"/>
        <v>South Australia</v>
      </c>
      <c r="G588" t="s">
        <v>17</v>
      </c>
      <c r="H588">
        <v>5082</v>
      </c>
      <c r="I588" t="s">
        <v>11</v>
      </c>
      <c r="J588" t="s">
        <v>134</v>
      </c>
      <c r="K588" t="s">
        <v>144</v>
      </c>
      <c r="L588" t="s">
        <v>155</v>
      </c>
      <c r="M588" s="6">
        <v>657</v>
      </c>
    </row>
    <row r="589" spans="1:13" x14ac:dyDescent="0.3">
      <c r="A589" s="2">
        <v>45954</v>
      </c>
      <c r="B589" s="3">
        <f t="shared" si="27"/>
        <v>2026</v>
      </c>
      <c r="C589" t="str">
        <f t="shared" si="28"/>
        <v>2025-2026</v>
      </c>
      <c r="D589" t="s">
        <v>120</v>
      </c>
      <c r="E589" t="s">
        <v>69</v>
      </c>
      <c r="F589" t="str">
        <f t="shared" si="29"/>
        <v>Victoria</v>
      </c>
      <c r="G589" t="s">
        <v>26</v>
      </c>
      <c r="H589">
        <v>3148</v>
      </c>
      <c r="I589" t="s">
        <v>11</v>
      </c>
      <c r="J589" t="s">
        <v>127</v>
      </c>
      <c r="K589" t="s">
        <v>145</v>
      </c>
      <c r="L589" t="s">
        <v>156</v>
      </c>
      <c r="M589" s="6">
        <v>546</v>
      </c>
    </row>
    <row r="590" spans="1:13" x14ac:dyDescent="0.3">
      <c r="A590" s="2">
        <v>45922</v>
      </c>
      <c r="B590" s="3">
        <f t="shared" si="27"/>
        <v>2026</v>
      </c>
      <c r="C590" t="str">
        <f t="shared" si="28"/>
        <v>2025-2026</v>
      </c>
      <c r="D590" t="s">
        <v>120</v>
      </c>
      <c r="E590" t="s">
        <v>55</v>
      </c>
      <c r="F590" t="str">
        <f t="shared" si="29"/>
        <v>Queensland</v>
      </c>
      <c r="G590" t="s">
        <v>19</v>
      </c>
      <c r="H590">
        <v>4740</v>
      </c>
      <c r="I590" t="s">
        <v>11</v>
      </c>
      <c r="J590" t="s">
        <v>138</v>
      </c>
      <c r="K590" t="s">
        <v>144</v>
      </c>
      <c r="L590" t="s">
        <v>155</v>
      </c>
      <c r="M590" s="6">
        <v>520</v>
      </c>
    </row>
    <row r="591" spans="1:13" x14ac:dyDescent="0.3">
      <c r="A591" s="2">
        <v>45784</v>
      </c>
      <c r="B591" s="3">
        <f t="shared" si="27"/>
        <v>2025</v>
      </c>
      <c r="C591" t="str">
        <f t="shared" si="28"/>
        <v>2024-2025</v>
      </c>
      <c r="D591" t="s">
        <v>119</v>
      </c>
      <c r="E591" t="s">
        <v>37</v>
      </c>
      <c r="F591" t="str">
        <f t="shared" si="29"/>
        <v>Victoria</v>
      </c>
      <c r="G591" t="s">
        <v>26</v>
      </c>
      <c r="H591">
        <v>3134</v>
      </c>
      <c r="I591" t="s">
        <v>11</v>
      </c>
      <c r="J591" t="s">
        <v>127</v>
      </c>
      <c r="K591" t="s">
        <v>144</v>
      </c>
      <c r="L591" t="s">
        <v>155</v>
      </c>
      <c r="M591" s="6">
        <v>693</v>
      </c>
    </row>
    <row r="592" spans="1:13" x14ac:dyDescent="0.3">
      <c r="A592" s="2">
        <v>45972</v>
      </c>
      <c r="B592" s="3">
        <f t="shared" si="27"/>
        <v>2026</v>
      </c>
      <c r="C592" t="str">
        <f t="shared" si="28"/>
        <v>2025-2026</v>
      </c>
      <c r="D592" t="s">
        <v>120</v>
      </c>
      <c r="E592" t="s">
        <v>52</v>
      </c>
      <c r="F592" t="str">
        <f t="shared" si="29"/>
        <v>New South Wales</v>
      </c>
      <c r="G592" t="s">
        <v>10</v>
      </c>
      <c r="H592">
        <v>2485</v>
      </c>
      <c r="I592" t="s">
        <v>11</v>
      </c>
      <c r="J592" t="s">
        <v>122</v>
      </c>
      <c r="K592" t="s">
        <v>144</v>
      </c>
      <c r="L592" t="s">
        <v>155</v>
      </c>
      <c r="M592" s="6">
        <v>332</v>
      </c>
    </row>
    <row r="593" spans="1:13" x14ac:dyDescent="0.3">
      <c r="A593" s="2">
        <v>45978</v>
      </c>
      <c r="B593" s="3">
        <f t="shared" si="27"/>
        <v>2026</v>
      </c>
      <c r="C593" t="str">
        <f t="shared" si="28"/>
        <v>2025-2026</v>
      </c>
      <c r="D593" t="s">
        <v>120</v>
      </c>
      <c r="E593" t="s">
        <v>49</v>
      </c>
      <c r="F593" t="str">
        <f t="shared" si="29"/>
        <v>New South Wales</v>
      </c>
      <c r="G593" t="s">
        <v>10</v>
      </c>
      <c r="H593">
        <v>2350</v>
      </c>
      <c r="I593" t="s">
        <v>11</v>
      </c>
      <c r="J593" t="s">
        <v>122</v>
      </c>
      <c r="K593" t="s">
        <v>142</v>
      </c>
      <c r="L593" t="s">
        <v>153</v>
      </c>
      <c r="M593" s="6">
        <v>709</v>
      </c>
    </row>
    <row r="594" spans="1:13" x14ac:dyDescent="0.3">
      <c r="A594" s="2">
        <v>45867</v>
      </c>
      <c r="B594" s="3">
        <f t="shared" si="27"/>
        <v>2026</v>
      </c>
      <c r="C594" t="str">
        <f t="shared" si="28"/>
        <v>2025-2026</v>
      </c>
      <c r="D594" t="s">
        <v>120</v>
      </c>
      <c r="E594" t="s">
        <v>69</v>
      </c>
      <c r="F594" t="str">
        <f t="shared" si="29"/>
        <v>Victoria</v>
      </c>
      <c r="G594" t="s">
        <v>26</v>
      </c>
      <c r="H594">
        <v>3148</v>
      </c>
      <c r="I594" t="s">
        <v>11</v>
      </c>
      <c r="J594" t="s">
        <v>127</v>
      </c>
      <c r="K594" t="s">
        <v>142</v>
      </c>
      <c r="L594" t="s">
        <v>153</v>
      </c>
      <c r="M594" s="6">
        <v>388</v>
      </c>
    </row>
    <row r="595" spans="1:13" x14ac:dyDescent="0.3">
      <c r="A595" s="2">
        <v>45642</v>
      </c>
      <c r="B595" s="3">
        <f t="shared" si="27"/>
        <v>2025</v>
      </c>
      <c r="C595" t="str">
        <f t="shared" si="28"/>
        <v>2024-2025</v>
      </c>
      <c r="D595" t="s">
        <v>120</v>
      </c>
      <c r="E595" t="s">
        <v>27</v>
      </c>
      <c r="F595" t="str">
        <f t="shared" si="29"/>
        <v>Western Australia</v>
      </c>
      <c r="G595" t="s">
        <v>28</v>
      </c>
      <c r="H595">
        <v>6030</v>
      </c>
      <c r="I595" t="s">
        <v>11</v>
      </c>
      <c r="J595" t="s">
        <v>121</v>
      </c>
      <c r="K595" t="s">
        <v>144</v>
      </c>
      <c r="L595" t="s">
        <v>155</v>
      </c>
      <c r="M595" s="6">
        <v>669</v>
      </c>
    </row>
    <row r="596" spans="1:13" x14ac:dyDescent="0.3">
      <c r="A596" s="2">
        <v>45361</v>
      </c>
      <c r="B596" s="3">
        <f t="shared" si="27"/>
        <v>2024</v>
      </c>
      <c r="C596" t="str">
        <f t="shared" si="28"/>
        <v>2023-2024</v>
      </c>
      <c r="D596" t="s">
        <v>119</v>
      </c>
      <c r="E596" t="s">
        <v>69</v>
      </c>
      <c r="F596" t="str">
        <f t="shared" si="29"/>
        <v>Victoria</v>
      </c>
      <c r="G596" t="s">
        <v>26</v>
      </c>
      <c r="H596">
        <v>3148</v>
      </c>
      <c r="I596" t="s">
        <v>11</v>
      </c>
      <c r="J596" t="s">
        <v>127</v>
      </c>
      <c r="K596" t="s">
        <v>143</v>
      </c>
      <c r="L596" t="s">
        <v>154</v>
      </c>
      <c r="M596" s="6">
        <v>55</v>
      </c>
    </row>
    <row r="597" spans="1:13" x14ac:dyDescent="0.3">
      <c r="A597" s="2">
        <v>45658</v>
      </c>
      <c r="B597" s="3">
        <f t="shared" si="27"/>
        <v>2025</v>
      </c>
      <c r="C597" t="str">
        <f t="shared" si="28"/>
        <v>2024-2025</v>
      </c>
      <c r="D597" t="s">
        <v>120</v>
      </c>
      <c r="E597" t="s">
        <v>9</v>
      </c>
      <c r="F597" t="str">
        <f t="shared" si="29"/>
        <v>New South Wales</v>
      </c>
      <c r="G597" t="s">
        <v>10</v>
      </c>
      <c r="H597">
        <v>2067</v>
      </c>
      <c r="I597" t="s">
        <v>11</v>
      </c>
      <c r="J597" t="s">
        <v>126</v>
      </c>
      <c r="K597" t="s">
        <v>148</v>
      </c>
      <c r="L597" t="s">
        <v>159</v>
      </c>
      <c r="M597" s="6">
        <v>720</v>
      </c>
    </row>
    <row r="598" spans="1:13" x14ac:dyDescent="0.3">
      <c r="A598" s="2">
        <v>45747</v>
      </c>
      <c r="B598" s="3">
        <f t="shared" si="27"/>
        <v>2025</v>
      </c>
      <c r="C598" t="str">
        <f t="shared" si="28"/>
        <v>2024-2025</v>
      </c>
      <c r="D598" t="s">
        <v>119</v>
      </c>
      <c r="E598" t="s">
        <v>90</v>
      </c>
      <c r="F598" t="str">
        <f t="shared" si="29"/>
        <v>New South Wales</v>
      </c>
      <c r="G598" t="s">
        <v>10</v>
      </c>
      <c r="H598">
        <v>2650</v>
      </c>
      <c r="I598" t="s">
        <v>11</v>
      </c>
      <c r="J598" t="s">
        <v>132</v>
      </c>
      <c r="K598" t="s">
        <v>143</v>
      </c>
      <c r="L598" t="s">
        <v>154</v>
      </c>
      <c r="M598" s="6">
        <v>534</v>
      </c>
    </row>
    <row r="599" spans="1:13" x14ac:dyDescent="0.3">
      <c r="A599" s="2">
        <v>45609</v>
      </c>
      <c r="B599" s="3">
        <f t="shared" si="27"/>
        <v>2025</v>
      </c>
      <c r="C599" t="str">
        <f t="shared" si="28"/>
        <v>2024-2025</v>
      </c>
      <c r="D599" t="s">
        <v>119</v>
      </c>
      <c r="E599" t="s">
        <v>83</v>
      </c>
      <c r="F599" t="str">
        <f t="shared" si="29"/>
        <v>Victoria</v>
      </c>
      <c r="G599" t="s">
        <v>26</v>
      </c>
      <c r="H599">
        <v>3551</v>
      </c>
      <c r="I599" t="s">
        <v>11</v>
      </c>
      <c r="J599" t="s">
        <v>129</v>
      </c>
      <c r="K599" t="s">
        <v>143</v>
      </c>
      <c r="L599" t="s">
        <v>154</v>
      </c>
      <c r="M599" s="6">
        <v>619</v>
      </c>
    </row>
    <row r="600" spans="1:13" x14ac:dyDescent="0.3">
      <c r="A600" s="2">
        <v>45942</v>
      </c>
      <c r="B600" s="3">
        <f t="shared" si="27"/>
        <v>2026</v>
      </c>
      <c r="C600" t="str">
        <f t="shared" si="28"/>
        <v>2025-2026</v>
      </c>
      <c r="D600" t="s">
        <v>120</v>
      </c>
      <c r="E600" t="s">
        <v>66</v>
      </c>
      <c r="F600" t="str">
        <f t="shared" si="29"/>
        <v>Western Australia</v>
      </c>
      <c r="G600" t="s">
        <v>28</v>
      </c>
      <c r="H600">
        <v>6330</v>
      </c>
      <c r="I600" t="s">
        <v>11</v>
      </c>
      <c r="J600" t="s">
        <v>135</v>
      </c>
      <c r="K600" t="s">
        <v>142</v>
      </c>
      <c r="L600" t="s">
        <v>153</v>
      </c>
      <c r="M600" s="6">
        <v>791</v>
      </c>
    </row>
    <row r="601" spans="1:13" x14ac:dyDescent="0.3">
      <c r="A601" s="2">
        <v>45385</v>
      </c>
      <c r="B601" s="3">
        <f t="shared" si="27"/>
        <v>2024</v>
      </c>
      <c r="C601" t="str">
        <f t="shared" si="28"/>
        <v>2023-2024</v>
      </c>
      <c r="D601" t="s">
        <v>120</v>
      </c>
      <c r="E601" t="s">
        <v>33</v>
      </c>
      <c r="F601" t="str">
        <f t="shared" si="29"/>
        <v>Northern Territory</v>
      </c>
      <c r="G601" t="s">
        <v>15</v>
      </c>
      <c r="H601">
        <v>870</v>
      </c>
      <c r="I601" t="s">
        <v>11</v>
      </c>
      <c r="J601" t="s">
        <v>140</v>
      </c>
      <c r="K601" t="s">
        <v>146</v>
      </c>
      <c r="L601" t="s">
        <v>157</v>
      </c>
      <c r="M601" s="6">
        <v>677</v>
      </c>
    </row>
    <row r="602" spans="1:13" x14ac:dyDescent="0.3">
      <c r="A602" s="2">
        <v>45341</v>
      </c>
      <c r="B602" s="3">
        <f t="shared" si="27"/>
        <v>2024</v>
      </c>
      <c r="C602" t="str">
        <f t="shared" si="28"/>
        <v>2023-2024</v>
      </c>
      <c r="D602" t="s">
        <v>119</v>
      </c>
      <c r="E602" t="s">
        <v>69</v>
      </c>
      <c r="F602" t="str">
        <f t="shared" si="29"/>
        <v>Victoria</v>
      </c>
      <c r="G602" t="s">
        <v>26</v>
      </c>
      <c r="H602">
        <v>3148</v>
      </c>
      <c r="I602" t="s">
        <v>11</v>
      </c>
      <c r="J602" t="s">
        <v>127</v>
      </c>
      <c r="K602" t="s">
        <v>148</v>
      </c>
      <c r="L602" t="s">
        <v>159</v>
      </c>
      <c r="M602" s="6">
        <v>692</v>
      </c>
    </row>
    <row r="603" spans="1:13" x14ac:dyDescent="0.3">
      <c r="A603" s="2">
        <v>45773</v>
      </c>
      <c r="B603" s="3">
        <f t="shared" si="27"/>
        <v>2025</v>
      </c>
      <c r="C603" t="str">
        <f t="shared" si="28"/>
        <v>2024-2025</v>
      </c>
      <c r="D603" t="s">
        <v>120</v>
      </c>
      <c r="E603" t="s">
        <v>32</v>
      </c>
      <c r="F603" t="str">
        <f t="shared" si="29"/>
        <v>Victoria</v>
      </c>
      <c r="G603" t="s">
        <v>26</v>
      </c>
      <c r="H603">
        <v>3977</v>
      </c>
      <c r="I603" t="s">
        <v>11</v>
      </c>
      <c r="J603" t="s">
        <v>137</v>
      </c>
      <c r="K603" t="s">
        <v>147</v>
      </c>
      <c r="L603" t="s">
        <v>158</v>
      </c>
      <c r="M603" s="6">
        <v>438</v>
      </c>
    </row>
    <row r="604" spans="1:13" x14ac:dyDescent="0.3">
      <c r="A604" s="2">
        <v>45403</v>
      </c>
      <c r="B604" s="3">
        <f t="shared" si="27"/>
        <v>2024</v>
      </c>
      <c r="C604" t="str">
        <f t="shared" si="28"/>
        <v>2023-2024</v>
      </c>
      <c r="D604" t="s">
        <v>119</v>
      </c>
      <c r="E604" t="s">
        <v>83</v>
      </c>
      <c r="F604" t="str">
        <f t="shared" si="29"/>
        <v>Victoria</v>
      </c>
      <c r="G604" t="s">
        <v>26</v>
      </c>
      <c r="H604">
        <v>3551</v>
      </c>
      <c r="I604" t="s">
        <v>11</v>
      </c>
      <c r="J604" t="s">
        <v>129</v>
      </c>
      <c r="K604" t="s">
        <v>142</v>
      </c>
      <c r="L604" t="s">
        <v>153</v>
      </c>
      <c r="M604" s="6">
        <v>723</v>
      </c>
    </row>
    <row r="605" spans="1:13" x14ac:dyDescent="0.3">
      <c r="A605" s="2">
        <v>45813</v>
      </c>
      <c r="B605" s="3">
        <f t="shared" si="27"/>
        <v>2025</v>
      </c>
      <c r="C605" t="str">
        <f t="shared" si="28"/>
        <v>2024-2025</v>
      </c>
      <c r="D605" t="s">
        <v>120</v>
      </c>
      <c r="E605" t="s">
        <v>13</v>
      </c>
      <c r="F605" t="str">
        <f t="shared" si="29"/>
        <v>New South Wales</v>
      </c>
      <c r="G605" t="s">
        <v>10</v>
      </c>
      <c r="H605">
        <v>2141</v>
      </c>
      <c r="I605" t="s">
        <v>11</v>
      </c>
      <c r="J605" t="s">
        <v>125</v>
      </c>
      <c r="K605" t="s">
        <v>142</v>
      </c>
      <c r="L605" t="s">
        <v>153</v>
      </c>
      <c r="M605" s="6">
        <v>223</v>
      </c>
    </row>
    <row r="606" spans="1:13" x14ac:dyDescent="0.3">
      <c r="A606" s="2">
        <v>45501</v>
      </c>
      <c r="B606" s="3">
        <f t="shared" si="27"/>
        <v>2025</v>
      </c>
      <c r="C606" t="str">
        <f t="shared" si="28"/>
        <v>2024-2025</v>
      </c>
      <c r="D606" t="s">
        <v>119</v>
      </c>
      <c r="E606" t="s">
        <v>105</v>
      </c>
      <c r="F606" t="str">
        <f t="shared" si="29"/>
        <v>New South Wales</v>
      </c>
      <c r="G606" t="s">
        <v>10</v>
      </c>
      <c r="H606">
        <v>2031</v>
      </c>
      <c r="I606" t="s">
        <v>11</v>
      </c>
      <c r="J606" t="s">
        <v>126</v>
      </c>
      <c r="K606" t="s">
        <v>147</v>
      </c>
      <c r="L606" t="s">
        <v>158</v>
      </c>
      <c r="M606" s="6">
        <v>458</v>
      </c>
    </row>
    <row r="607" spans="1:13" x14ac:dyDescent="0.3">
      <c r="A607" s="2">
        <v>45931</v>
      </c>
      <c r="B607" s="3">
        <f t="shared" si="27"/>
        <v>2026</v>
      </c>
      <c r="C607" t="str">
        <f t="shared" si="28"/>
        <v>2025-2026</v>
      </c>
      <c r="D607" t="s">
        <v>119</v>
      </c>
      <c r="E607" t="s">
        <v>69</v>
      </c>
      <c r="F607" t="str">
        <f t="shared" si="29"/>
        <v>Victoria</v>
      </c>
      <c r="G607" t="s">
        <v>26</v>
      </c>
      <c r="H607">
        <v>3148</v>
      </c>
      <c r="I607" t="s">
        <v>11</v>
      </c>
      <c r="J607" t="s">
        <v>127</v>
      </c>
      <c r="K607" t="s">
        <v>143</v>
      </c>
      <c r="L607" t="s">
        <v>154</v>
      </c>
      <c r="M607" s="6">
        <v>406</v>
      </c>
    </row>
    <row r="608" spans="1:13" x14ac:dyDescent="0.3">
      <c r="A608" s="2">
        <v>45415</v>
      </c>
      <c r="B608" s="3">
        <f t="shared" si="27"/>
        <v>2024</v>
      </c>
      <c r="C608" t="str">
        <f t="shared" si="28"/>
        <v>2023-2024</v>
      </c>
      <c r="D608" t="s">
        <v>120</v>
      </c>
      <c r="E608" t="s">
        <v>92</v>
      </c>
      <c r="F608" t="str">
        <f t="shared" si="29"/>
        <v>New South Wales</v>
      </c>
      <c r="G608" t="s">
        <v>10</v>
      </c>
      <c r="H608">
        <v>2015</v>
      </c>
      <c r="I608" t="s">
        <v>11</v>
      </c>
      <c r="J608" t="s">
        <v>126</v>
      </c>
      <c r="K608" t="s">
        <v>151</v>
      </c>
      <c r="L608" t="s">
        <v>152</v>
      </c>
      <c r="M608" s="6">
        <v>95</v>
      </c>
    </row>
    <row r="609" spans="1:13" x14ac:dyDescent="0.3">
      <c r="A609" s="2">
        <v>45611</v>
      </c>
      <c r="B609" s="3">
        <f t="shared" si="27"/>
        <v>2025</v>
      </c>
      <c r="C609" t="str">
        <f t="shared" si="28"/>
        <v>2024-2025</v>
      </c>
      <c r="D609" t="s">
        <v>120</v>
      </c>
      <c r="E609" t="s">
        <v>77</v>
      </c>
      <c r="F609" t="str">
        <f t="shared" si="29"/>
        <v>Victoria</v>
      </c>
      <c r="G609" t="s">
        <v>26</v>
      </c>
      <c r="H609">
        <v>3018</v>
      </c>
      <c r="I609" t="s">
        <v>11</v>
      </c>
      <c r="J609" t="s">
        <v>128</v>
      </c>
      <c r="K609" t="s">
        <v>146</v>
      </c>
      <c r="L609" t="s">
        <v>157</v>
      </c>
      <c r="M609" s="6">
        <v>670</v>
      </c>
    </row>
    <row r="610" spans="1:13" x14ac:dyDescent="0.3">
      <c r="A610" s="2">
        <v>45518</v>
      </c>
      <c r="B610" s="3">
        <f t="shared" si="27"/>
        <v>2025</v>
      </c>
      <c r="C610" t="str">
        <f t="shared" si="28"/>
        <v>2024-2025</v>
      </c>
      <c r="D610" t="s">
        <v>119</v>
      </c>
      <c r="E610" t="s">
        <v>85</v>
      </c>
      <c r="F610" t="str">
        <f t="shared" si="29"/>
        <v>Western Australia</v>
      </c>
      <c r="G610" t="s">
        <v>28</v>
      </c>
      <c r="H610">
        <v>6725</v>
      </c>
      <c r="I610" t="s">
        <v>11</v>
      </c>
      <c r="J610" t="s">
        <v>141</v>
      </c>
      <c r="K610" t="s">
        <v>150</v>
      </c>
      <c r="L610" t="s">
        <v>161</v>
      </c>
      <c r="M610" s="6">
        <v>352</v>
      </c>
    </row>
    <row r="611" spans="1:13" x14ac:dyDescent="0.3">
      <c r="A611" s="2">
        <v>46007</v>
      </c>
      <c r="B611" s="3">
        <f t="shared" si="27"/>
        <v>2026</v>
      </c>
      <c r="C611" t="str">
        <f t="shared" si="28"/>
        <v>2025-2026</v>
      </c>
      <c r="D611" t="s">
        <v>119</v>
      </c>
      <c r="E611" t="s">
        <v>94</v>
      </c>
      <c r="F611" t="str">
        <f t="shared" si="29"/>
        <v>Queensland</v>
      </c>
      <c r="G611" t="s">
        <v>19</v>
      </c>
      <c r="H611">
        <v>4551</v>
      </c>
      <c r="I611" t="s">
        <v>11</v>
      </c>
      <c r="J611" t="s">
        <v>136</v>
      </c>
      <c r="K611" t="s">
        <v>151</v>
      </c>
      <c r="L611" t="s">
        <v>152</v>
      </c>
      <c r="M611" s="6">
        <v>621</v>
      </c>
    </row>
    <row r="612" spans="1:13" x14ac:dyDescent="0.3">
      <c r="A612" s="2">
        <v>45921</v>
      </c>
      <c r="B612" s="3">
        <f t="shared" si="27"/>
        <v>2026</v>
      </c>
      <c r="C612" t="str">
        <f t="shared" si="28"/>
        <v>2025-2026</v>
      </c>
      <c r="D612" t="s">
        <v>119</v>
      </c>
      <c r="E612" t="s">
        <v>69</v>
      </c>
      <c r="F612" t="str">
        <f t="shared" si="29"/>
        <v>Victoria</v>
      </c>
      <c r="G612" t="s">
        <v>26</v>
      </c>
      <c r="H612">
        <v>3148</v>
      </c>
      <c r="I612" t="s">
        <v>11</v>
      </c>
      <c r="J612" t="s">
        <v>127</v>
      </c>
      <c r="K612" t="s">
        <v>142</v>
      </c>
      <c r="L612" t="s">
        <v>153</v>
      </c>
      <c r="M612" s="6">
        <v>149</v>
      </c>
    </row>
    <row r="613" spans="1:13" x14ac:dyDescent="0.3">
      <c r="A613" s="2">
        <v>45750</v>
      </c>
      <c r="B613" s="3">
        <f t="shared" si="27"/>
        <v>2025</v>
      </c>
      <c r="C613" t="str">
        <f t="shared" si="28"/>
        <v>2024-2025</v>
      </c>
      <c r="D613" t="s">
        <v>120</v>
      </c>
      <c r="E613" t="s">
        <v>32</v>
      </c>
      <c r="F613" t="str">
        <f t="shared" si="29"/>
        <v>Victoria</v>
      </c>
      <c r="G613" t="s">
        <v>26</v>
      </c>
      <c r="H613">
        <v>3977</v>
      </c>
      <c r="I613" t="s">
        <v>11</v>
      </c>
      <c r="J613" t="s">
        <v>137</v>
      </c>
      <c r="K613" t="s">
        <v>143</v>
      </c>
      <c r="L613" t="s">
        <v>154</v>
      </c>
      <c r="M613" s="6">
        <v>59</v>
      </c>
    </row>
    <row r="614" spans="1:13" x14ac:dyDescent="0.3">
      <c r="A614" s="2">
        <v>45348</v>
      </c>
      <c r="B614" s="3">
        <f t="shared" si="27"/>
        <v>2024</v>
      </c>
      <c r="C614" t="str">
        <f t="shared" si="28"/>
        <v>2023-2024</v>
      </c>
      <c r="D614" t="s">
        <v>120</v>
      </c>
      <c r="E614" t="s">
        <v>104</v>
      </c>
      <c r="F614" t="str">
        <f t="shared" si="29"/>
        <v>Victoria</v>
      </c>
      <c r="G614" t="s">
        <v>26</v>
      </c>
      <c r="H614">
        <v>3175</v>
      </c>
      <c r="I614" t="s">
        <v>11</v>
      </c>
      <c r="J614" t="s">
        <v>127</v>
      </c>
      <c r="K614" t="s">
        <v>150</v>
      </c>
      <c r="L614" t="s">
        <v>161</v>
      </c>
      <c r="M614" s="6">
        <v>235</v>
      </c>
    </row>
    <row r="615" spans="1:13" x14ac:dyDescent="0.3">
      <c r="A615" s="2">
        <v>45992</v>
      </c>
      <c r="B615" s="3">
        <f t="shared" si="27"/>
        <v>2026</v>
      </c>
      <c r="C615" t="str">
        <f t="shared" si="28"/>
        <v>2025-2026</v>
      </c>
      <c r="D615" t="s">
        <v>120</v>
      </c>
      <c r="E615" t="s">
        <v>48</v>
      </c>
      <c r="F615" t="str">
        <f t="shared" si="29"/>
        <v>Western Australia</v>
      </c>
      <c r="G615" t="s">
        <v>28</v>
      </c>
      <c r="H615">
        <v>6450</v>
      </c>
      <c r="I615" t="s">
        <v>11</v>
      </c>
      <c r="J615" t="s">
        <v>141</v>
      </c>
      <c r="K615" t="s">
        <v>148</v>
      </c>
      <c r="L615" t="s">
        <v>159</v>
      </c>
      <c r="M615" s="6">
        <v>658</v>
      </c>
    </row>
    <row r="616" spans="1:13" x14ac:dyDescent="0.3">
      <c r="A616" s="2">
        <v>45353</v>
      </c>
      <c r="B616" s="3">
        <f t="shared" si="27"/>
        <v>2024</v>
      </c>
      <c r="C616" t="str">
        <f t="shared" si="28"/>
        <v>2023-2024</v>
      </c>
      <c r="D616" t="s">
        <v>120</v>
      </c>
      <c r="E616" t="s">
        <v>101</v>
      </c>
      <c r="F616" t="str">
        <f t="shared" si="29"/>
        <v>Queensland</v>
      </c>
      <c r="G616" t="s">
        <v>19</v>
      </c>
      <c r="H616">
        <v>4305</v>
      </c>
      <c r="I616" t="s">
        <v>11</v>
      </c>
      <c r="J616" t="s">
        <v>124</v>
      </c>
      <c r="K616" t="s">
        <v>144</v>
      </c>
      <c r="L616" t="s">
        <v>155</v>
      </c>
      <c r="M616" s="6">
        <v>361</v>
      </c>
    </row>
    <row r="617" spans="1:13" x14ac:dyDescent="0.3">
      <c r="A617" s="2">
        <v>45716</v>
      </c>
      <c r="B617" s="3">
        <f t="shared" si="27"/>
        <v>2025</v>
      </c>
      <c r="C617" t="str">
        <f t="shared" si="28"/>
        <v>2024-2025</v>
      </c>
      <c r="D617" t="s">
        <v>120</v>
      </c>
      <c r="E617" t="s">
        <v>46</v>
      </c>
      <c r="F617" t="str">
        <f t="shared" si="29"/>
        <v>South Australia</v>
      </c>
      <c r="G617" t="s">
        <v>17</v>
      </c>
      <c r="H617">
        <v>5043</v>
      </c>
      <c r="I617" t="s">
        <v>11</v>
      </c>
      <c r="J617" t="s">
        <v>134</v>
      </c>
      <c r="K617" t="s">
        <v>143</v>
      </c>
      <c r="L617" t="s">
        <v>154</v>
      </c>
      <c r="M617" s="6">
        <v>556</v>
      </c>
    </row>
    <row r="618" spans="1:13" x14ac:dyDescent="0.3">
      <c r="A618" s="2">
        <v>45987</v>
      </c>
      <c r="B618" s="3">
        <f t="shared" si="27"/>
        <v>2026</v>
      </c>
      <c r="C618" t="str">
        <f t="shared" si="28"/>
        <v>2025-2026</v>
      </c>
      <c r="D618" t="s">
        <v>119</v>
      </c>
      <c r="E618" t="s">
        <v>37</v>
      </c>
      <c r="F618" t="str">
        <f t="shared" si="29"/>
        <v>Victoria</v>
      </c>
      <c r="G618" t="s">
        <v>26</v>
      </c>
      <c r="H618">
        <v>3134</v>
      </c>
      <c r="I618" t="s">
        <v>11</v>
      </c>
      <c r="J618" t="s">
        <v>127</v>
      </c>
      <c r="K618" t="s">
        <v>143</v>
      </c>
      <c r="L618" t="s">
        <v>154</v>
      </c>
      <c r="M618" s="6">
        <v>171</v>
      </c>
    </row>
    <row r="619" spans="1:13" x14ac:dyDescent="0.3">
      <c r="A619" s="2">
        <v>45553</v>
      </c>
      <c r="B619" s="3">
        <f t="shared" si="27"/>
        <v>2025</v>
      </c>
      <c r="C619" t="str">
        <f t="shared" si="28"/>
        <v>2024-2025</v>
      </c>
      <c r="D619" t="s">
        <v>120</v>
      </c>
      <c r="E619" t="s">
        <v>82</v>
      </c>
      <c r="F619" t="str">
        <f t="shared" si="29"/>
        <v>Queensland</v>
      </c>
      <c r="G619" t="s">
        <v>19</v>
      </c>
      <c r="H619">
        <v>4215</v>
      </c>
      <c r="I619" t="s">
        <v>11</v>
      </c>
      <c r="J619" t="s">
        <v>124</v>
      </c>
      <c r="K619" t="s">
        <v>142</v>
      </c>
      <c r="L619" t="s">
        <v>153</v>
      </c>
      <c r="M619" s="6">
        <v>647</v>
      </c>
    </row>
    <row r="620" spans="1:13" x14ac:dyDescent="0.3">
      <c r="A620" s="2">
        <v>45334</v>
      </c>
      <c r="B620" s="3">
        <f t="shared" si="27"/>
        <v>2024</v>
      </c>
      <c r="C620" t="str">
        <f t="shared" si="28"/>
        <v>2023-2024</v>
      </c>
      <c r="D620" t="s">
        <v>120</v>
      </c>
      <c r="E620" t="s">
        <v>30</v>
      </c>
      <c r="F620" t="str">
        <f t="shared" si="29"/>
        <v>Victoria</v>
      </c>
      <c r="G620" t="s">
        <v>26</v>
      </c>
      <c r="H620">
        <v>3030</v>
      </c>
      <c r="I620" t="s">
        <v>11</v>
      </c>
      <c r="J620" t="s">
        <v>128</v>
      </c>
      <c r="K620" t="s">
        <v>144</v>
      </c>
      <c r="L620" t="s">
        <v>155</v>
      </c>
      <c r="M620" s="6">
        <v>98</v>
      </c>
    </row>
    <row r="621" spans="1:13" x14ac:dyDescent="0.3">
      <c r="A621" s="2">
        <v>45395</v>
      </c>
      <c r="B621" s="3">
        <f t="shared" si="27"/>
        <v>2024</v>
      </c>
      <c r="C621" t="str">
        <f t="shared" si="28"/>
        <v>2023-2024</v>
      </c>
      <c r="D621" t="s">
        <v>120</v>
      </c>
      <c r="E621" t="s">
        <v>66</v>
      </c>
      <c r="F621" t="str">
        <f t="shared" si="29"/>
        <v>Western Australia</v>
      </c>
      <c r="G621" t="s">
        <v>28</v>
      </c>
      <c r="H621">
        <v>6330</v>
      </c>
      <c r="I621" t="s">
        <v>11</v>
      </c>
      <c r="J621" t="s">
        <v>135</v>
      </c>
      <c r="K621" t="s">
        <v>144</v>
      </c>
      <c r="L621" t="s">
        <v>155</v>
      </c>
      <c r="M621" s="6">
        <v>52</v>
      </c>
    </row>
    <row r="622" spans="1:13" x14ac:dyDescent="0.3">
      <c r="A622" s="2">
        <v>45644</v>
      </c>
      <c r="B622" s="3">
        <f t="shared" si="27"/>
        <v>2025</v>
      </c>
      <c r="C622" t="str">
        <f t="shared" si="28"/>
        <v>2024-2025</v>
      </c>
      <c r="D622" t="s">
        <v>120</v>
      </c>
      <c r="E622" t="s">
        <v>87</v>
      </c>
      <c r="F622" t="str">
        <f t="shared" si="29"/>
        <v>New South Wales</v>
      </c>
      <c r="G622" t="s">
        <v>10</v>
      </c>
      <c r="H622">
        <v>2158</v>
      </c>
      <c r="I622" t="s">
        <v>11</v>
      </c>
      <c r="J622" t="s">
        <v>125</v>
      </c>
      <c r="K622" t="s">
        <v>151</v>
      </c>
      <c r="L622" t="s">
        <v>152</v>
      </c>
      <c r="M622" s="6">
        <v>274</v>
      </c>
    </row>
    <row r="623" spans="1:13" x14ac:dyDescent="0.3">
      <c r="A623" s="2">
        <v>45617</v>
      </c>
      <c r="B623" s="3">
        <f t="shared" si="27"/>
        <v>2025</v>
      </c>
      <c r="C623" t="str">
        <f t="shared" si="28"/>
        <v>2024-2025</v>
      </c>
      <c r="D623" t="s">
        <v>120</v>
      </c>
      <c r="E623" t="s">
        <v>60</v>
      </c>
      <c r="F623" t="str">
        <f t="shared" si="29"/>
        <v>Queensland</v>
      </c>
      <c r="G623" t="s">
        <v>19</v>
      </c>
      <c r="H623">
        <v>4655</v>
      </c>
      <c r="I623" t="s">
        <v>11</v>
      </c>
      <c r="J623" t="s">
        <v>138</v>
      </c>
      <c r="K623" t="s">
        <v>144</v>
      </c>
      <c r="L623" t="s">
        <v>155</v>
      </c>
      <c r="M623" s="6">
        <v>754</v>
      </c>
    </row>
    <row r="624" spans="1:13" x14ac:dyDescent="0.3">
      <c r="A624" s="2">
        <v>45803</v>
      </c>
      <c r="B624" s="3">
        <f t="shared" si="27"/>
        <v>2025</v>
      </c>
      <c r="C624" t="str">
        <f t="shared" si="28"/>
        <v>2024-2025</v>
      </c>
      <c r="D624" t="s">
        <v>120</v>
      </c>
      <c r="E624" t="s">
        <v>58</v>
      </c>
      <c r="F624" t="str">
        <f t="shared" si="29"/>
        <v>New South Wales</v>
      </c>
      <c r="G624" t="s">
        <v>10</v>
      </c>
      <c r="H624">
        <v>2790</v>
      </c>
      <c r="I624" t="s">
        <v>11</v>
      </c>
      <c r="J624" t="s">
        <v>132</v>
      </c>
      <c r="K624" t="s">
        <v>144</v>
      </c>
      <c r="L624" t="s">
        <v>155</v>
      </c>
      <c r="M624" s="6">
        <v>45</v>
      </c>
    </row>
    <row r="625" spans="1:13" x14ac:dyDescent="0.3">
      <c r="A625" s="2">
        <v>45468</v>
      </c>
      <c r="B625" s="3">
        <f t="shared" si="27"/>
        <v>2024</v>
      </c>
      <c r="C625" t="str">
        <f t="shared" si="28"/>
        <v>2023-2024</v>
      </c>
      <c r="D625" t="s">
        <v>120</v>
      </c>
      <c r="E625" t="s">
        <v>107</v>
      </c>
      <c r="F625" t="str">
        <f t="shared" si="29"/>
        <v>New South Wales</v>
      </c>
      <c r="G625" t="s">
        <v>10</v>
      </c>
      <c r="H625">
        <v>2020</v>
      </c>
      <c r="I625" t="s">
        <v>11</v>
      </c>
      <c r="J625" t="s">
        <v>126</v>
      </c>
      <c r="K625" t="s">
        <v>144</v>
      </c>
      <c r="L625" t="s">
        <v>155</v>
      </c>
      <c r="M625" s="6">
        <v>111</v>
      </c>
    </row>
    <row r="626" spans="1:13" x14ac:dyDescent="0.3">
      <c r="A626" s="2">
        <v>45655</v>
      </c>
      <c r="B626" s="3">
        <f t="shared" si="27"/>
        <v>2025</v>
      </c>
      <c r="C626" t="str">
        <f t="shared" si="28"/>
        <v>2024-2025</v>
      </c>
      <c r="D626" t="s">
        <v>120</v>
      </c>
      <c r="E626" t="s">
        <v>60</v>
      </c>
      <c r="F626" t="str">
        <f t="shared" si="29"/>
        <v>Queensland</v>
      </c>
      <c r="G626" t="s">
        <v>19</v>
      </c>
      <c r="H626">
        <v>4655</v>
      </c>
      <c r="I626" t="s">
        <v>11</v>
      </c>
      <c r="J626" t="s">
        <v>138</v>
      </c>
      <c r="K626" t="s">
        <v>144</v>
      </c>
      <c r="L626" t="s">
        <v>155</v>
      </c>
      <c r="M626" s="6">
        <v>482</v>
      </c>
    </row>
    <row r="627" spans="1:13" x14ac:dyDescent="0.3">
      <c r="A627" s="2">
        <v>45631</v>
      </c>
      <c r="B627" s="3">
        <f t="shared" si="27"/>
        <v>2025</v>
      </c>
      <c r="C627" t="str">
        <f t="shared" si="28"/>
        <v>2024-2025</v>
      </c>
      <c r="D627" t="s">
        <v>119</v>
      </c>
      <c r="E627" t="s">
        <v>90</v>
      </c>
      <c r="F627" t="str">
        <f t="shared" si="29"/>
        <v>New South Wales</v>
      </c>
      <c r="G627" t="s">
        <v>10</v>
      </c>
      <c r="H627">
        <v>2650</v>
      </c>
      <c r="I627" t="s">
        <v>11</v>
      </c>
      <c r="J627" t="s">
        <v>132</v>
      </c>
      <c r="K627" t="s">
        <v>142</v>
      </c>
      <c r="L627" t="s">
        <v>153</v>
      </c>
      <c r="M627" s="6">
        <v>102</v>
      </c>
    </row>
    <row r="628" spans="1:13" x14ac:dyDescent="0.3">
      <c r="A628" s="2">
        <v>45593</v>
      </c>
      <c r="B628" s="3">
        <f t="shared" si="27"/>
        <v>2025</v>
      </c>
      <c r="C628" t="str">
        <f t="shared" si="28"/>
        <v>2024-2025</v>
      </c>
      <c r="D628" t="s">
        <v>120</v>
      </c>
      <c r="E628" t="s">
        <v>48</v>
      </c>
      <c r="F628" t="str">
        <f t="shared" si="29"/>
        <v>Western Australia</v>
      </c>
      <c r="G628" t="s">
        <v>28</v>
      </c>
      <c r="H628">
        <v>6450</v>
      </c>
      <c r="I628" t="s">
        <v>11</v>
      </c>
      <c r="J628" t="s">
        <v>141</v>
      </c>
      <c r="K628" t="s">
        <v>148</v>
      </c>
      <c r="L628" t="s">
        <v>159</v>
      </c>
      <c r="M628" s="6">
        <v>572</v>
      </c>
    </row>
    <row r="629" spans="1:13" x14ac:dyDescent="0.3">
      <c r="A629" s="2">
        <v>45633</v>
      </c>
      <c r="B629" s="3">
        <f t="shared" si="27"/>
        <v>2025</v>
      </c>
      <c r="C629" t="str">
        <f t="shared" si="28"/>
        <v>2024-2025</v>
      </c>
      <c r="D629" t="s">
        <v>120</v>
      </c>
      <c r="E629" t="s">
        <v>34</v>
      </c>
      <c r="F629" t="str">
        <f t="shared" si="29"/>
        <v>New South Wales</v>
      </c>
      <c r="G629" t="s">
        <v>10</v>
      </c>
      <c r="H629">
        <v>2560</v>
      </c>
      <c r="I629" t="s">
        <v>11</v>
      </c>
      <c r="J629" t="s">
        <v>123</v>
      </c>
      <c r="K629" t="s">
        <v>144</v>
      </c>
      <c r="L629" t="s">
        <v>155</v>
      </c>
      <c r="M629" s="6">
        <v>32</v>
      </c>
    </row>
    <row r="630" spans="1:13" x14ac:dyDescent="0.3">
      <c r="A630" s="2">
        <v>45316</v>
      </c>
      <c r="B630" s="3">
        <f t="shared" si="27"/>
        <v>2024</v>
      </c>
      <c r="C630" t="str">
        <f t="shared" si="28"/>
        <v>2023-2024</v>
      </c>
      <c r="D630" t="s">
        <v>120</v>
      </c>
      <c r="E630" t="s">
        <v>113</v>
      </c>
      <c r="F630" t="str">
        <f t="shared" si="29"/>
        <v>New South Wales</v>
      </c>
      <c r="G630" t="s">
        <v>10</v>
      </c>
      <c r="H630">
        <v>2101</v>
      </c>
      <c r="I630" t="s">
        <v>11</v>
      </c>
      <c r="J630" t="s">
        <v>125</v>
      </c>
      <c r="K630" t="s">
        <v>144</v>
      </c>
      <c r="L630" t="s">
        <v>155</v>
      </c>
      <c r="M630" s="6">
        <v>309</v>
      </c>
    </row>
    <row r="631" spans="1:13" x14ac:dyDescent="0.3">
      <c r="A631" s="2">
        <v>45708</v>
      </c>
      <c r="B631" s="3">
        <f t="shared" si="27"/>
        <v>2025</v>
      </c>
      <c r="C631" t="str">
        <f t="shared" si="28"/>
        <v>2024-2025</v>
      </c>
      <c r="D631" t="s">
        <v>120</v>
      </c>
      <c r="E631" t="s">
        <v>61</v>
      </c>
      <c r="F631" t="str">
        <f t="shared" si="29"/>
        <v>Victoria</v>
      </c>
      <c r="G631" t="s">
        <v>26</v>
      </c>
      <c r="H631">
        <v>3179</v>
      </c>
      <c r="I631" t="s">
        <v>11</v>
      </c>
      <c r="J631" t="s">
        <v>127</v>
      </c>
      <c r="K631" t="s">
        <v>143</v>
      </c>
      <c r="L631" t="s">
        <v>154</v>
      </c>
      <c r="M631" s="6">
        <v>256</v>
      </c>
    </row>
    <row r="632" spans="1:13" x14ac:dyDescent="0.3">
      <c r="A632" s="2">
        <v>45982</v>
      </c>
      <c r="B632" s="3">
        <f t="shared" si="27"/>
        <v>2026</v>
      </c>
      <c r="C632" t="str">
        <f t="shared" si="28"/>
        <v>2025-2026</v>
      </c>
      <c r="D632" t="s">
        <v>120</v>
      </c>
      <c r="E632" t="s">
        <v>52</v>
      </c>
      <c r="F632" t="str">
        <f t="shared" si="29"/>
        <v>New South Wales</v>
      </c>
      <c r="G632" t="s">
        <v>10</v>
      </c>
      <c r="H632">
        <v>2485</v>
      </c>
      <c r="I632" t="s">
        <v>11</v>
      </c>
      <c r="J632" t="s">
        <v>122</v>
      </c>
      <c r="K632" t="s">
        <v>147</v>
      </c>
      <c r="L632" t="s">
        <v>158</v>
      </c>
      <c r="M632" s="6">
        <v>399</v>
      </c>
    </row>
    <row r="633" spans="1:13" x14ac:dyDescent="0.3">
      <c r="A633" s="2">
        <v>45736</v>
      </c>
      <c r="B633" s="3">
        <f t="shared" si="27"/>
        <v>2025</v>
      </c>
      <c r="C633" t="str">
        <f t="shared" si="28"/>
        <v>2024-2025</v>
      </c>
      <c r="D633" t="s">
        <v>120</v>
      </c>
      <c r="E633" t="s">
        <v>45</v>
      </c>
      <c r="F633" t="str">
        <f t="shared" si="29"/>
        <v>Victoria</v>
      </c>
      <c r="G633" t="s">
        <v>26</v>
      </c>
      <c r="H633">
        <v>3136</v>
      </c>
      <c r="I633" t="s">
        <v>11</v>
      </c>
      <c r="J633" t="s">
        <v>127</v>
      </c>
      <c r="K633" t="s">
        <v>147</v>
      </c>
      <c r="L633" t="s">
        <v>158</v>
      </c>
      <c r="M633" s="6">
        <v>364</v>
      </c>
    </row>
    <row r="634" spans="1:13" x14ac:dyDescent="0.3">
      <c r="A634" s="2">
        <v>45594</v>
      </c>
      <c r="B634" s="3">
        <f t="shared" si="27"/>
        <v>2025</v>
      </c>
      <c r="C634" t="str">
        <f t="shared" si="28"/>
        <v>2024-2025</v>
      </c>
      <c r="D634" t="s">
        <v>120</v>
      </c>
      <c r="E634" t="s">
        <v>50</v>
      </c>
      <c r="F634" t="str">
        <f t="shared" si="29"/>
        <v>Australian Capital Territory</v>
      </c>
      <c r="G634" t="s">
        <v>51</v>
      </c>
      <c r="H634">
        <v>2617</v>
      </c>
      <c r="I634" t="s">
        <v>11</v>
      </c>
      <c r="J634" t="s">
        <v>123</v>
      </c>
      <c r="K634" t="s">
        <v>144</v>
      </c>
      <c r="L634" t="s">
        <v>155</v>
      </c>
      <c r="M634" s="6">
        <v>184</v>
      </c>
    </row>
    <row r="635" spans="1:13" x14ac:dyDescent="0.3">
      <c r="A635" s="2">
        <v>45921</v>
      </c>
      <c r="B635" s="3">
        <f t="shared" si="27"/>
        <v>2026</v>
      </c>
      <c r="C635" t="str">
        <f t="shared" si="28"/>
        <v>2025-2026</v>
      </c>
      <c r="D635" t="s">
        <v>120</v>
      </c>
      <c r="E635" t="s">
        <v>56</v>
      </c>
      <c r="F635" t="str">
        <f t="shared" si="29"/>
        <v>Queensland</v>
      </c>
      <c r="G635" t="s">
        <v>19</v>
      </c>
      <c r="H635">
        <v>4883</v>
      </c>
      <c r="I635" t="s">
        <v>11</v>
      </c>
      <c r="J635" t="s">
        <v>133</v>
      </c>
      <c r="K635" t="s">
        <v>144</v>
      </c>
      <c r="L635" t="s">
        <v>155</v>
      </c>
      <c r="M635" s="6">
        <v>325</v>
      </c>
    </row>
    <row r="636" spans="1:13" x14ac:dyDescent="0.3">
      <c r="A636" s="2">
        <v>45600</v>
      </c>
      <c r="B636" s="3">
        <f t="shared" si="27"/>
        <v>2025</v>
      </c>
      <c r="C636" t="str">
        <f t="shared" si="28"/>
        <v>2024-2025</v>
      </c>
      <c r="D636" t="s">
        <v>120</v>
      </c>
      <c r="E636" t="s">
        <v>71</v>
      </c>
      <c r="F636" t="str">
        <f t="shared" si="29"/>
        <v>Victoria</v>
      </c>
      <c r="G636" t="s">
        <v>26</v>
      </c>
      <c r="H636">
        <v>3131</v>
      </c>
      <c r="I636" t="s">
        <v>11</v>
      </c>
      <c r="J636" t="s">
        <v>127</v>
      </c>
      <c r="K636" t="s">
        <v>145</v>
      </c>
      <c r="L636" t="s">
        <v>156</v>
      </c>
      <c r="M636" s="6">
        <v>619</v>
      </c>
    </row>
    <row r="637" spans="1:13" x14ac:dyDescent="0.3">
      <c r="A637" s="2">
        <v>45537</v>
      </c>
      <c r="B637" s="3">
        <f t="shared" si="27"/>
        <v>2025</v>
      </c>
      <c r="C637" t="str">
        <f t="shared" si="28"/>
        <v>2024-2025</v>
      </c>
      <c r="D637" t="s">
        <v>120</v>
      </c>
      <c r="E637" t="s">
        <v>40</v>
      </c>
      <c r="F637" t="str">
        <f t="shared" si="29"/>
        <v>South Australia</v>
      </c>
      <c r="G637" t="s">
        <v>17</v>
      </c>
      <c r="H637">
        <v>5169</v>
      </c>
      <c r="I637" t="s">
        <v>11</v>
      </c>
      <c r="J637" t="s">
        <v>134</v>
      </c>
      <c r="K637" t="s">
        <v>148</v>
      </c>
      <c r="L637" t="s">
        <v>159</v>
      </c>
      <c r="M637" s="6">
        <v>28</v>
      </c>
    </row>
    <row r="638" spans="1:13" x14ac:dyDescent="0.3">
      <c r="A638" s="2">
        <v>45396</v>
      </c>
      <c r="B638" s="3">
        <f t="shared" si="27"/>
        <v>2024</v>
      </c>
      <c r="C638" t="str">
        <f t="shared" si="28"/>
        <v>2023-2024</v>
      </c>
      <c r="D638" t="s">
        <v>119</v>
      </c>
      <c r="E638" t="s">
        <v>24</v>
      </c>
      <c r="F638" t="str">
        <f t="shared" si="29"/>
        <v>Queensland</v>
      </c>
      <c r="G638" t="s">
        <v>19</v>
      </c>
      <c r="H638">
        <v>4053</v>
      </c>
      <c r="I638" t="s">
        <v>11</v>
      </c>
      <c r="J638" t="s">
        <v>131</v>
      </c>
      <c r="K638" t="s">
        <v>151</v>
      </c>
      <c r="L638" t="s">
        <v>152</v>
      </c>
      <c r="M638" s="6">
        <v>636</v>
      </c>
    </row>
    <row r="639" spans="1:13" x14ac:dyDescent="0.3">
      <c r="A639" s="2">
        <v>45301</v>
      </c>
      <c r="B639" s="3">
        <f t="shared" si="27"/>
        <v>2024</v>
      </c>
      <c r="C639" t="str">
        <f t="shared" si="28"/>
        <v>2023-2024</v>
      </c>
      <c r="D639" t="s">
        <v>120</v>
      </c>
      <c r="E639" t="s">
        <v>38</v>
      </c>
      <c r="F639" t="str">
        <f t="shared" si="29"/>
        <v>Victoria</v>
      </c>
      <c r="G639" t="s">
        <v>26</v>
      </c>
      <c r="H639">
        <v>3199</v>
      </c>
      <c r="I639" t="s">
        <v>11</v>
      </c>
      <c r="J639" t="s">
        <v>127</v>
      </c>
      <c r="K639" t="s">
        <v>143</v>
      </c>
      <c r="L639" t="s">
        <v>154</v>
      </c>
      <c r="M639" s="6">
        <v>261</v>
      </c>
    </row>
    <row r="640" spans="1:13" x14ac:dyDescent="0.3">
      <c r="A640" s="2">
        <v>45750</v>
      </c>
      <c r="B640" s="3">
        <f t="shared" si="27"/>
        <v>2025</v>
      </c>
      <c r="C640" t="str">
        <f t="shared" si="28"/>
        <v>2024-2025</v>
      </c>
      <c r="D640" t="s">
        <v>120</v>
      </c>
      <c r="E640" t="s">
        <v>81</v>
      </c>
      <c r="F640" t="str">
        <f t="shared" si="29"/>
        <v>Victoria</v>
      </c>
      <c r="G640" t="s">
        <v>26</v>
      </c>
      <c r="H640">
        <v>3076</v>
      </c>
      <c r="I640" t="s">
        <v>11</v>
      </c>
      <c r="J640" t="s">
        <v>128</v>
      </c>
      <c r="K640" t="s">
        <v>147</v>
      </c>
      <c r="L640" t="s">
        <v>158</v>
      </c>
      <c r="M640" s="6">
        <v>278</v>
      </c>
    </row>
    <row r="641" spans="1:13" x14ac:dyDescent="0.3">
      <c r="A641" s="2">
        <v>45918</v>
      </c>
      <c r="B641" s="3">
        <f t="shared" si="27"/>
        <v>2026</v>
      </c>
      <c r="C641" t="str">
        <f t="shared" si="28"/>
        <v>2025-2026</v>
      </c>
      <c r="D641" t="s">
        <v>120</v>
      </c>
      <c r="E641" t="s">
        <v>61</v>
      </c>
      <c r="F641" t="str">
        <f t="shared" si="29"/>
        <v>Victoria</v>
      </c>
      <c r="G641" t="s">
        <v>26</v>
      </c>
      <c r="H641">
        <v>3179</v>
      </c>
      <c r="I641" t="s">
        <v>11</v>
      </c>
      <c r="J641" t="s">
        <v>127</v>
      </c>
      <c r="K641" t="s">
        <v>144</v>
      </c>
      <c r="L641" t="s">
        <v>155</v>
      </c>
      <c r="M641" s="6">
        <v>502</v>
      </c>
    </row>
    <row r="642" spans="1:13" x14ac:dyDescent="0.3">
      <c r="A642" s="2">
        <v>45889</v>
      </c>
      <c r="B642" s="3">
        <f t="shared" ref="B642:B705" si="30">IF(MONTH(A642)&gt;=7,YEAR(A642)+1,YEAR(A642))</f>
        <v>2026</v>
      </c>
      <c r="C642" t="str">
        <f t="shared" ref="C642:C705" si="31">IF(MONTH(A642) &gt;= 7, YEAR(A642) &amp; "-" &amp; YEAR(A642) + 1, YEAR(A642) - 1 &amp; "-" &amp; YEAR(A642))</f>
        <v>2025-2026</v>
      </c>
      <c r="D642" t="s">
        <v>119</v>
      </c>
      <c r="E642" t="s">
        <v>27</v>
      </c>
      <c r="F642" t="str">
        <f t="shared" ref="F642:F705" si="32">IF(G642="WA","Western Australia",
IF(G642="NSW","New South Wales",
IF(G642="QLD","Queensland",
IF(G642="VIC","Victoria",
IF(G642="TAS","Tasmania",
IF(G642="SA","South Australia",
IF(G642="NT","Northern Territory",
IF(G642="ACT","Australian Capital Territory",G642))))))))</f>
        <v>Western Australia</v>
      </c>
      <c r="G642" t="s">
        <v>28</v>
      </c>
      <c r="H642">
        <v>6030</v>
      </c>
      <c r="I642" t="s">
        <v>11</v>
      </c>
      <c r="J642" t="s">
        <v>121</v>
      </c>
      <c r="K642" t="s">
        <v>147</v>
      </c>
      <c r="L642" t="s">
        <v>158</v>
      </c>
      <c r="M642" s="6">
        <v>742</v>
      </c>
    </row>
    <row r="643" spans="1:13" x14ac:dyDescent="0.3">
      <c r="A643" s="2">
        <v>45464</v>
      </c>
      <c r="B643" s="3">
        <f t="shared" si="30"/>
        <v>2024</v>
      </c>
      <c r="C643" t="str">
        <f t="shared" si="31"/>
        <v>2023-2024</v>
      </c>
      <c r="D643" t="s">
        <v>119</v>
      </c>
      <c r="E643" t="s">
        <v>98</v>
      </c>
      <c r="F643" t="str">
        <f t="shared" si="32"/>
        <v>South Australia</v>
      </c>
      <c r="G643" t="s">
        <v>17</v>
      </c>
      <c r="H643">
        <v>5290</v>
      </c>
      <c r="I643" t="s">
        <v>11</v>
      </c>
      <c r="J643" t="s">
        <v>139</v>
      </c>
      <c r="K643" t="s">
        <v>145</v>
      </c>
      <c r="L643" t="s">
        <v>156</v>
      </c>
      <c r="M643" s="6">
        <v>170</v>
      </c>
    </row>
    <row r="644" spans="1:13" x14ac:dyDescent="0.3">
      <c r="A644" s="2">
        <v>45467</v>
      </c>
      <c r="B644" s="3">
        <f t="shared" si="30"/>
        <v>2024</v>
      </c>
      <c r="C644" t="str">
        <f t="shared" si="31"/>
        <v>2023-2024</v>
      </c>
      <c r="D644" t="s">
        <v>120</v>
      </c>
      <c r="E644" t="s">
        <v>24</v>
      </c>
      <c r="F644" t="str">
        <f t="shared" si="32"/>
        <v>Queensland</v>
      </c>
      <c r="G644" t="s">
        <v>19</v>
      </c>
      <c r="H644">
        <v>4053</v>
      </c>
      <c r="I644" t="s">
        <v>11</v>
      </c>
      <c r="J644" t="s">
        <v>131</v>
      </c>
      <c r="K644" t="s">
        <v>142</v>
      </c>
      <c r="L644" t="s">
        <v>153</v>
      </c>
      <c r="M644" s="6">
        <v>31</v>
      </c>
    </row>
    <row r="645" spans="1:13" x14ac:dyDescent="0.3">
      <c r="A645" s="2">
        <v>45346</v>
      </c>
      <c r="B645" s="3">
        <f t="shared" si="30"/>
        <v>2024</v>
      </c>
      <c r="C645" t="str">
        <f t="shared" si="31"/>
        <v>2023-2024</v>
      </c>
      <c r="D645" t="s">
        <v>119</v>
      </c>
      <c r="E645" t="s">
        <v>73</v>
      </c>
      <c r="F645" t="str">
        <f t="shared" si="32"/>
        <v>Queensland</v>
      </c>
      <c r="G645" t="s">
        <v>19</v>
      </c>
      <c r="H645">
        <v>4509</v>
      </c>
      <c r="I645" t="s">
        <v>11</v>
      </c>
      <c r="J645" t="s">
        <v>124</v>
      </c>
      <c r="K645" t="s">
        <v>142</v>
      </c>
      <c r="L645" t="s">
        <v>153</v>
      </c>
      <c r="M645" s="6">
        <v>336</v>
      </c>
    </row>
    <row r="646" spans="1:13" x14ac:dyDescent="0.3">
      <c r="A646" s="2">
        <v>45575</v>
      </c>
      <c r="B646" s="3">
        <f t="shared" si="30"/>
        <v>2025</v>
      </c>
      <c r="C646" t="str">
        <f t="shared" si="31"/>
        <v>2024-2025</v>
      </c>
      <c r="D646" t="s">
        <v>120</v>
      </c>
      <c r="E646" t="s">
        <v>41</v>
      </c>
      <c r="F646" t="str">
        <f t="shared" si="32"/>
        <v>New South Wales</v>
      </c>
      <c r="G646" t="s">
        <v>10</v>
      </c>
      <c r="H646">
        <v>2478</v>
      </c>
      <c r="I646" t="s">
        <v>11</v>
      </c>
      <c r="J646" t="s">
        <v>122</v>
      </c>
      <c r="K646" t="s">
        <v>146</v>
      </c>
      <c r="L646" t="s">
        <v>157</v>
      </c>
      <c r="M646" s="6">
        <v>409</v>
      </c>
    </row>
    <row r="647" spans="1:13" x14ac:dyDescent="0.3">
      <c r="A647" s="2">
        <v>45376</v>
      </c>
      <c r="B647" s="3">
        <f t="shared" si="30"/>
        <v>2024</v>
      </c>
      <c r="C647" t="str">
        <f t="shared" si="31"/>
        <v>2023-2024</v>
      </c>
      <c r="D647" t="s">
        <v>120</v>
      </c>
      <c r="E647" t="s">
        <v>86</v>
      </c>
      <c r="F647" t="str">
        <f t="shared" si="32"/>
        <v>Queensland</v>
      </c>
      <c r="G647" t="s">
        <v>19</v>
      </c>
      <c r="H647">
        <v>4119</v>
      </c>
      <c r="I647" t="s">
        <v>11</v>
      </c>
      <c r="J647" t="s">
        <v>131</v>
      </c>
      <c r="K647" t="s">
        <v>144</v>
      </c>
      <c r="L647" t="s">
        <v>155</v>
      </c>
      <c r="M647" s="6">
        <v>146</v>
      </c>
    </row>
    <row r="648" spans="1:13" x14ac:dyDescent="0.3">
      <c r="A648" s="2">
        <v>46018</v>
      </c>
      <c r="B648" s="3">
        <f t="shared" si="30"/>
        <v>2026</v>
      </c>
      <c r="C648" t="str">
        <f t="shared" si="31"/>
        <v>2025-2026</v>
      </c>
      <c r="D648" t="s">
        <v>119</v>
      </c>
      <c r="E648" t="s">
        <v>54</v>
      </c>
      <c r="F648" t="str">
        <f t="shared" si="32"/>
        <v>New South Wales</v>
      </c>
      <c r="G648" t="s">
        <v>10</v>
      </c>
      <c r="H648">
        <v>2750</v>
      </c>
      <c r="I648" t="s">
        <v>11</v>
      </c>
      <c r="J648" t="s">
        <v>132</v>
      </c>
      <c r="K648" t="s">
        <v>147</v>
      </c>
      <c r="L648" t="s">
        <v>158</v>
      </c>
      <c r="M648" s="6">
        <v>561</v>
      </c>
    </row>
    <row r="649" spans="1:13" x14ac:dyDescent="0.3">
      <c r="A649" s="2">
        <v>45573</v>
      </c>
      <c r="B649" s="3">
        <f t="shared" si="30"/>
        <v>2025</v>
      </c>
      <c r="C649" t="str">
        <f t="shared" si="31"/>
        <v>2024-2025</v>
      </c>
      <c r="D649" t="s">
        <v>119</v>
      </c>
      <c r="E649" t="s">
        <v>70</v>
      </c>
      <c r="F649" t="str">
        <f t="shared" si="32"/>
        <v>Western Australia</v>
      </c>
      <c r="G649" t="s">
        <v>28</v>
      </c>
      <c r="H649">
        <v>6021</v>
      </c>
      <c r="I649" t="s">
        <v>11</v>
      </c>
      <c r="J649" t="s">
        <v>121</v>
      </c>
      <c r="K649" t="s">
        <v>143</v>
      </c>
      <c r="L649" t="s">
        <v>154</v>
      </c>
      <c r="M649" s="6">
        <v>427</v>
      </c>
    </row>
    <row r="650" spans="1:13" x14ac:dyDescent="0.3">
      <c r="A650" s="2">
        <v>45306</v>
      </c>
      <c r="B650" s="3">
        <f t="shared" si="30"/>
        <v>2024</v>
      </c>
      <c r="C650" t="str">
        <f t="shared" si="31"/>
        <v>2023-2024</v>
      </c>
      <c r="D650" t="s">
        <v>120</v>
      </c>
      <c r="E650" t="s">
        <v>62</v>
      </c>
      <c r="F650" t="str">
        <f t="shared" si="32"/>
        <v>Victoria</v>
      </c>
      <c r="G650" t="s">
        <v>26</v>
      </c>
      <c r="H650">
        <v>3690</v>
      </c>
      <c r="I650" t="s">
        <v>11</v>
      </c>
      <c r="J650" t="s">
        <v>137</v>
      </c>
      <c r="K650" t="s">
        <v>147</v>
      </c>
      <c r="L650" t="s">
        <v>158</v>
      </c>
      <c r="M650" s="6">
        <v>773</v>
      </c>
    </row>
    <row r="651" spans="1:13" x14ac:dyDescent="0.3">
      <c r="A651" s="2">
        <v>45337</v>
      </c>
      <c r="B651" s="3">
        <f t="shared" si="30"/>
        <v>2024</v>
      </c>
      <c r="C651" t="str">
        <f t="shared" si="31"/>
        <v>2023-2024</v>
      </c>
      <c r="D651" t="s">
        <v>119</v>
      </c>
      <c r="E651" t="s">
        <v>113</v>
      </c>
      <c r="F651" t="str">
        <f t="shared" si="32"/>
        <v>New South Wales</v>
      </c>
      <c r="G651" t="s">
        <v>10</v>
      </c>
      <c r="H651">
        <v>2101</v>
      </c>
      <c r="I651" t="s">
        <v>11</v>
      </c>
      <c r="J651" t="s">
        <v>125</v>
      </c>
      <c r="K651" t="s">
        <v>144</v>
      </c>
      <c r="L651" t="s">
        <v>155</v>
      </c>
      <c r="M651" s="6">
        <v>758</v>
      </c>
    </row>
    <row r="652" spans="1:13" x14ac:dyDescent="0.3">
      <c r="A652" s="2">
        <v>45810</v>
      </c>
      <c r="B652" s="3">
        <f t="shared" si="30"/>
        <v>2025</v>
      </c>
      <c r="C652" t="str">
        <f t="shared" si="31"/>
        <v>2024-2025</v>
      </c>
      <c r="D652" t="s">
        <v>120</v>
      </c>
      <c r="E652" t="s">
        <v>50</v>
      </c>
      <c r="F652" t="str">
        <f t="shared" si="32"/>
        <v>Australian Capital Territory</v>
      </c>
      <c r="G652" t="s">
        <v>51</v>
      </c>
      <c r="H652">
        <v>2617</v>
      </c>
      <c r="I652" t="s">
        <v>11</v>
      </c>
      <c r="J652" t="s">
        <v>123</v>
      </c>
      <c r="K652" t="s">
        <v>143</v>
      </c>
      <c r="L652" t="s">
        <v>154</v>
      </c>
      <c r="M652" s="6">
        <v>77</v>
      </c>
    </row>
    <row r="653" spans="1:13" x14ac:dyDescent="0.3">
      <c r="A653" s="2">
        <v>45550</v>
      </c>
      <c r="B653" s="3">
        <f t="shared" si="30"/>
        <v>2025</v>
      </c>
      <c r="C653" t="str">
        <f t="shared" si="31"/>
        <v>2024-2025</v>
      </c>
      <c r="D653" t="s">
        <v>119</v>
      </c>
      <c r="E653" t="s">
        <v>21</v>
      </c>
      <c r="F653" t="str">
        <f t="shared" si="32"/>
        <v>South Australia</v>
      </c>
      <c r="G653" t="s">
        <v>17</v>
      </c>
      <c r="H653">
        <v>5343</v>
      </c>
      <c r="I653" t="s">
        <v>11</v>
      </c>
      <c r="J653" t="s">
        <v>139</v>
      </c>
      <c r="K653" t="s">
        <v>145</v>
      </c>
      <c r="L653" t="s">
        <v>156</v>
      </c>
      <c r="M653" s="6">
        <v>324</v>
      </c>
    </row>
    <row r="654" spans="1:13" x14ac:dyDescent="0.3">
      <c r="A654" s="2">
        <v>45587</v>
      </c>
      <c r="B654" s="3">
        <f t="shared" si="30"/>
        <v>2025</v>
      </c>
      <c r="C654" t="str">
        <f t="shared" si="31"/>
        <v>2024-2025</v>
      </c>
      <c r="D654" t="s">
        <v>120</v>
      </c>
      <c r="E654" t="s">
        <v>108</v>
      </c>
      <c r="F654" t="str">
        <f t="shared" si="32"/>
        <v>Tasmania</v>
      </c>
      <c r="G654" t="s">
        <v>43</v>
      </c>
      <c r="H654">
        <v>7320</v>
      </c>
      <c r="I654" t="s">
        <v>11</v>
      </c>
      <c r="J654" t="s">
        <v>130</v>
      </c>
      <c r="K654" t="s">
        <v>151</v>
      </c>
      <c r="L654" t="s">
        <v>152</v>
      </c>
      <c r="M654" s="6">
        <v>324</v>
      </c>
    </row>
    <row r="655" spans="1:13" x14ac:dyDescent="0.3">
      <c r="A655" s="2">
        <v>45626</v>
      </c>
      <c r="B655" s="3">
        <f t="shared" si="30"/>
        <v>2025</v>
      </c>
      <c r="C655" t="str">
        <f t="shared" si="31"/>
        <v>2024-2025</v>
      </c>
      <c r="D655" t="s">
        <v>120</v>
      </c>
      <c r="E655" t="s">
        <v>14</v>
      </c>
      <c r="F655" t="str">
        <f t="shared" si="32"/>
        <v>Northern Territory</v>
      </c>
      <c r="G655" t="s">
        <v>15</v>
      </c>
      <c r="H655">
        <v>800</v>
      </c>
      <c r="I655" t="s">
        <v>11</v>
      </c>
      <c r="J655" t="s">
        <v>140</v>
      </c>
      <c r="K655" t="s">
        <v>146</v>
      </c>
      <c r="L655" t="s">
        <v>157</v>
      </c>
      <c r="M655" s="6">
        <v>510</v>
      </c>
    </row>
    <row r="656" spans="1:13" x14ac:dyDescent="0.3">
      <c r="A656" s="2">
        <v>45750</v>
      </c>
      <c r="B656" s="3">
        <f t="shared" si="30"/>
        <v>2025</v>
      </c>
      <c r="C656" t="str">
        <f t="shared" si="31"/>
        <v>2024-2025</v>
      </c>
      <c r="D656" t="s">
        <v>119</v>
      </c>
      <c r="E656" t="s">
        <v>64</v>
      </c>
      <c r="F656" t="str">
        <f t="shared" si="32"/>
        <v>Western Australia</v>
      </c>
      <c r="G656" t="s">
        <v>28</v>
      </c>
      <c r="H656">
        <v>6112</v>
      </c>
      <c r="I656" t="s">
        <v>11</v>
      </c>
      <c r="J656" t="s">
        <v>135</v>
      </c>
      <c r="K656" t="s">
        <v>142</v>
      </c>
      <c r="L656" t="s">
        <v>153</v>
      </c>
      <c r="M656" s="6">
        <v>706</v>
      </c>
    </row>
    <row r="657" spans="1:13" x14ac:dyDescent="0.3">
      <c r="A657" s="2">
        <v>45835</v>
      </c>
      <c r="B657" s="3">
        <f t="shared" si="30"/>
        <v>2025</v>
      </c>
      <c r="C657" t="str">
        <f t="shared" si="31"/>
        <v>2024-2025</v>
      </c>
      <c r="D657" t="s">
        <v>120</v>
      </c>
      <c r="E657" t="s">
        <v>75</v>
      </c>
      <c r="F657" t="str">
        <f t="shared" si="32"/>
        <v>Victoria</v>
      </c>
      <c r="G657" t="s">
        <v>26</v>
      </c>
      <c r="H657">
        <v>3915</v>
      </c>
      <c r="I657" t="s">
        <v>11</v>
      </c>
      <c r="J657" t="s">
        <v>137</v>
      </c>
      <c r="K657" t="s">
        <v>144</v>
      </c>
      <c r="L657" t="s">
        <v>155</v>
      </c>
      <c r="M657" s="6">
        <v>492</v>
      </c>
    </row>
    <row r="658" spans="1:13" x14ac:dyDescent="0.3">
      <c r="A658" s="2">
        <v>45647</v>
      </c>
      <c r="B658" s="3">
        <f t="shared" si="30"/>
        <v>2025</v>
      </c>
      <c r="C658" t="str">
        <f t="shared" si="31"/>
        <v>2024-2025</v>
      </c>
      <c r="D658" t="s">
        <v>120</v>
      </c>
      <c r="E658" t="s">
        <v>63</v>
      </c>
      <c r="F658" t="str">
        <f t="shared" si="32"/>
        <v>Queensland</v>
      </c>
      <c r="G658" t="s">
        <v>19</v>
      </c>
      <c r="H658">
        <v>4068</v>
      </c>
      <c r="I658" t="s">
        <v>11</v>
      </c>
      <c r="J658" t="s">
        <v>131</v>
      </c>
      <c r="K658" t="s">
        <v>146</v>
      </c>
      <c r="L658" t="s">
        <v>157</v>
      </c>
      <c r="M658" s="6">
        <v>326</v>
      </c>
    </row>
    <row r="659" spans="1:13" x14ac:dyDescent="0.3">
      <c r="A659" s="2">
        <v>45312</v>
      </c>
      <c r="B659" s="3">
        <f t="shared" si="30"/>
        <v>2024</v>
      </c>
      <c r="C659" t="str">
        <f t="shared" si="31"/>
        <v>2023-2024</v>
      </c>
      <c r="D659" t="s">
        <v>120</v>
      </c>
      <c r="E659" t="s">
        <v>68</v>
      </c>
      <c r="F659" t="str">
        <f t="shared" si="32"/>
        <v>Victoria</v>
      </c>
      <c r="G659" t="s">
        <v>26</v>
      </c>
      <c r="H659">
        <v>3429</v>
      </c>
      <c r="I659" t="s">
        <v>11</v>
      </c>
      <c r="J659" t="s">
        <v>129</v>
      </c>
      <c r="K659" t="s">
        <v>147</v>
      </c>
      <c r="L659" t="s">
        <v>158</v>
      </c>
      <c r="M659" s="6">
        <v>375</v>
      </c>
    </row>
    <row r="660" spans="1:13" x14ac:dyDescent="0.3">
      <c r="A660" s="2">
        <v>45735</v>
      </c>
      <c r="B660" s="3">
        <f t="shared" si="30"/>
        <v>2025</v>
      </c>
      <c r="C660" t="str">
        <f t="shared" si="31"/>
        <v>2024-2025</v>
      </c>
      <c r="D660" t="s">
        <v>119</v>
      </c>
      <c r="E660" t="s">
        <v>90</v>
      </c>
      <c r="F660" t="str">
        <f t="shared" si="32"/>
        <v>New South Wales</v>
      </c>
      <c r="G660" t="s">
        <v>10</v>
      </c>
      <c r="H660">
        <v>2650</v>
      </c>
      <c r="I660" t="s">
        <v>11</v>
      </c>
      <c r="J660" t="s">
        <v>132</v>
      </c>
      <c r="K660" t="s">
        <v>143</v>
      </c>
      <c r="L660" t="s">
        <v>154</v>
      </c>
      <c r="M660" s="6">
        <v>595</v>
      </c>
    </row>
    <row r="661" spans="1:13" x14ac:dyDescent="0.3">
      <c r="A661" s="2">
        <v>45825</v>
      </c>
      <c r="B661" s="3">
        <f t="shared" si="30"/>
        <v>2025</v>
      </c>
      <c r="C661" t="str">
        <f t="shared" si="31"/>
        <v>2024-2025</v>
      </c>
      <c r="D661" t="s">
        <v>120</v>
      </c>
      <c r="E661" t="s">
        <v>88</v>
      </c>
      <c r="F661" t="str">
        <f t="shared" si="32"/>
        <v>Queensland</v>
      </c>
      <c r="G661" t="s">
        <v>19</v>
      </c>
      <c r="H661">
        <v>4570</v>
      </c>
      <c r="I661" t="s">
        <v>11</v>
      </c>
      <c r="J661" t="s">
        <v>136</v>
      </c>
      <c r="K661" t="s">
        <v>147</v>
      </c>
      <c r="L661" t="s">
        <v>158</v>
      </c>
      <c r="M661" s="6">
        <v>162</v>
      </c>
    </row>
    <row r="662" spans="1:13" x14ac:dyDescent="0.3">
      <c r="A662" s="2">
        <v>45904</v>
      </c>
      <c r="B662" s="3">
        <f t="shared" si="30"/>
        <v>2026</v>
      </c>
      <c r="C662" t="str">
        <f t="shared" si="31"/>
        <v>2025-2026</v>
      </c>
      <c r="D662" t="s">
        <v>120</v>
      </c>
      <c r="E662" t="s">
        <v>96</v>
      </c>
      <c r="F662" t="str">
        <f t="shared" si="32"/>
        <v>Western Australia</v>
      </c>
      <c r="G662" t="s">
        <v>28</v>
      </c>
      <c r="H662">
        <v>6027</v>
      </c>
      <c r="I662" t="s">
        <v>11</v>
      </c>
      <c r="J662" t="s">
        <v>121</v>
      </c>
      <c r="K662" t="s">
        <v>145</v>
      </c>
      <c r="L662" t="s">
        <v>156</v>
      </c>
      <c r="M662" s="6">
        <v>370</v>
      </c>
    </row>
    <row r="663" spans="1:13" x14ac:dyDescent="0.3">
      <c r="A663" s="2">
        <v>45752</v>
      </c>
      <c r="B663" s="3">
        <f t="shared" si="30"/>
        <v>2025</v>
      </c>
      <c r="C663" t="str">
        <f t="shared" si="31"/>
        <v>2024-2025</v>
      </c>
      <c r="D663" t="s">
        <v>119</v>
      </c>
      <c r="E663" t="s">
        <v>78</v>
      </c>
      <c r="F663" t="str">
        <f t="shared" si="32"/>
        <v>New South Wales</v>
      </c>
      <c r="G663" t="s">
        <v>10</v>
      </c>
      <c r="H663">
        <v>2480</v>
      </c>
      <c r="I663" t="s">
        <v>11</v>
      </c>
      <c r="J663" t="s">
        <v>122</v>
      </c>
      <c r="K663" t="s">
        <v>142</v>
      </c>
      <c r="L663" t="s">
        <v>153</v>
      </c>
      <c r="M663" s="6">
        <v>299</v>
      </c>
    </row>
    <row r="664" spans="1:13" x14ac:dyDescent="0.3">
      <c r="A664" s="2">
        <v>45386</v>
      </c>
      <c r="B664" s="3">
        <f t="shared" si="30"/>
        <v>2024</v>
      </c>
      <c r="C664" t="str">
        <f t="shared" si="31"/>
        <v>2023-2024</v>
      </c>
      <c r="D664" t="s">
        <v>120</v>
      </c>
      <c r="E664" t="s">
        <v>20</v>
      </c>
      <c r="F664" t="str">
        <f t="shared" si="32"/>
        <v>South Australia</v>
      </c>
      <c r="G664" t="s">
        <v>17</v>
      </c>
      <c r="H664">
        <v>5607</v>
      </c>
      <c r="I664" t="s">
        <v>11</v>
      </c>
      <c r="J664" t="s">
        <v>139</v>
      </c>
      <c r="K664" t="s">
        <v>142</v>
      </c>
      <c r="L664" t="s">
        <v>153</v>
      </c>
      <c r="M664" s="6">
        <v>291</v>
      </c>
    </row>
    <row r="665" spans="1:13" x14ac:dyDescent="0.3">
      <c r="A665" s="2">
        <v>45655</v>
      </c>
      <c r="B665" s="3">
        <f t="shared" si="30"/>
        <v>2025</v>
      </c>
      <c r="C665" t="str">
        <f t="shared" si="31"/>
        <v>2024-2025</v>
      </c>
      <c r="D665" t="s">
        <v>119</v>
      </c>
      <c r="E665" t="s">
        <v>105</v>
      </c>
      <c r="F665" t="str">
        <f t="shared" si="32"/>
        <v>New South Wales</v>
      </c>
      <c r="G665" t="s">
        <v>10</v>
      </c>
      <c r="H665">
        <v>2031</v>
      </c>
      <c r="I665" t="s">
        <v>11</v>
      </c>
      <c r="J665" t="s">
        <v>126</v>
      </c>
      <c r="K665" t="s">
        <v>151</v>
      </c>
      <c r="L665" t="s">
        <v>152</v>
      </c>
      <c r="M665" s="6">
        <v>363</v>
      </c>
    </row>
    <row r="666" spans="1:13" x14ac:dyDescent="0.3">
      <c r="A666" s="2">
        <v>46020</v>
      </c>
      <c r="B666" s="3">
        <f t="shared" si="30"/>
        <v>2026</v>
      </c>
      <c r="C666" t="str">
        <f t="shared" si="31"/>
        <v>2025-2026</v>
      </c>
      <c r="D666" t="s">
        <v>120</v>
      </c>
      <c r="E666" t="s">
        <v>33</v>
      </c>
      <c r="F666" t="str">
        <f t="shared" si="32"/>
        <v>Northern Territory</v>
      </c>
      <c r="G666" t="s">
        <v>15</v>
      </c>
      <c r="H666">
        <v>870</v>
      </c>
      <c r="I666" t="s">
        <v>11</v>
      </c>
      <c r="J666" t="s">
        <v>140</v>
      </c>
      <c r="K666" t="s">
        <v>145</v>
      </c>
      <c r="L666" t="s">
        <v>156</v>
      </c>
      <c r="M666" s="6">
        <v>748</v>
      </c>
    </row>
    <row r="667" spans="1:13" x14ac:dyDescent="0.3">
      <c r="A667" s="2">
        <v>45879</v>
      </c>
      <c r="B667" s="3">
        <f t="shared" si="30"/>
        <v>2026</v>
      </c>
      <c r="C667" t="str">
        <f t="shared" si="31"/>
        <v>2025-2026</v>
      </c>
      <c r="D667" t="s">
        <v>120</v>
      </c>
      <c r="E667" t="s">
        <v>103</v>
      </c>
      <c r="F667" t="str">
        <f t="shared" si="32"/>
        <v>Victoria</v>
      </c>
      <c r="G667" t="s">
        <v>26</v>
      </c>
      <c r="H667">
        <v>3550</v>
      </c>
      <c r="I667" t="s">
        <v>11</v>
      </c>
      <c r="J667" t="s">
        <v>129</v>
      </c>
      <c r="K667" t="s">
        <v>151</v>
      </c>
      <c r="L667" t="s">
        <v>152</v>
      </c>
      <c r="M667" s="6">
        <v>183</v>
      </c>
    </row>
    <row r="668" spans="1:13" x14ac:dyDescent="0.3">
      <c r="A668" s="2">
        <v>45326</v>
      </c>
      <c r="B668" s="3">
        <f t="shared" si="30"/>
        <v>2024</v>
      </c>
      <c r="C668" t="str">
        <f t="shared" si="31"/>
        <v>2023-2024</v>
      </c>
      <c r="D668" t="s">
        <v>120</v>
      </c>
      <c r="E668" t="s">
        <v>100</v>
      </c>
      <c r="F668" t="str">
        <f t="shared" si="32"/>
        <v>New South Wales</v>
      </c>
      <c r="G668" t="s">
        <v>10</v>
      </c>
      <c r="H668">
        <v>2800</v>
      </c>
      <c r="I668" t="s">
        <v>11</v>
      </c>
      <c r="J668" t="s">
        <v>132</v>
      </c>
      <c r="K668" t="s">
        <v>144</v>
      </c>
      <c r="L668" t="s">
        <v>155</v>
      </c>
      <c r="M668" s="6">
        <v>530</v>
      </c>
    </row>
    <row r="669" spans="1:13" x14ac:dyDescent="0.3">
      <c r="A669" s="2">
        <v>45710</v>
      </c>
      <c r="B669" s="3">
        <f t="shared" si="30"/>
        <v>2025</v>
      </c>
      <c r="C669" t="str">
        <f t="shared" si="31"/>
        <v>2024-2025</v>
      </c>
      <c r="D669" t="s">
        <v>120</v>
      </c>
      <c r="E669" t="s">
        <v>30</v>
      </c>
      <c r="F669" t="str">
        <f t="shared" si="32"/>
        <v>Victoria</v>
      </c>
      <c r="G669" t="s">
        <v>26</v>
      </c>
      <c r="H669">
        <v>3030</v>
      </c>
      <c r="I669" t="s">
        <v>11</v>
      </c>
      <c r="J669" t="s">
        <v>128</v>
      </c>
      <c r="K669" t="s">
        <v>144</v>
      </c>
      <c r="L669" t="s">
        <v>155</v>
      </c>
      <c r="M669" s="6">
        <v>409</v>
      </c>
    </row>
    <row r="670" spans="1:13" x14ac:dyDescent="0.3">
      <c r="A670" s="2">
        <v>45507</v>
      </c>
      <c r="B670" s="3">
        <f t="shared" si="30"/>
        <v>2025</v>
      </c>
      <c r="C670" t="str">
        <f t="shared" si="31"/>
        <v>2024-2025</v>
      </c>
      <c r="D670" t="s">
        <v>120</v>
      </c>
      <c r="E670" t="s">
        <v>104</v>
      </c>
      <c r="F670" t="str">
        <f t="shared" si="32"/>
        <v>Victoria</v>
      </c>
      <c r="G670" t="s">
        <v>26</v>
      </c>
      <c r="H670">
        <v>3175</v>
      </c>
      <c r="I670" t="s">
        <v>11</v>
      </c>
      <c r="J670" t="s">
        <v>127</v>
      </c>
      <c r="K670" t="s">
        <v>146</v>
      </c>
      <c r="L670" t="s">
        <v>157</v>
      </c>
      <c r="M670" s="6">
        <v>533</v>
      </c>
    </row>
    <row r="671" spans="1:13" x14ac:dyDescent="0.3">
      <c r="A671" s="2">
        <v>45653</v>
      </c>
      <c r="B671" s="3">
        <f t="shared" si="30"/>
        <v>2025</v>
      </c>
      <c r="C671" t="str">
        <f t="shared" si="31"/>
        <v>2024-2025</v>
      </c>
      <c r="D671" t="s">
        <v>120</v>
      </c>
      <c r="E671" t="s">
        <v>79</v>
      </c>
      <c r="F671" t="str">
        <f t="shared" si="32"/>
        <v>Queensland</v>
      </c>
      <c r="G671" t="s">
        <v>19</v>
      </c>
      <c r="H671">
        <v>4680</v>
      </c>
      <c r="I671" t="s">
        <v>11</v>
      </c>
      <c r="J671" t="s">
        <v>138</v>
      </c>
      <c r="K671" t="s">
        <v>144</v>
      </c>
      <c r="L671" t="s">
        <v>155</v>
      </c>
      <c r="M671" s="6">
        <v>795</v>
      </c>
    </row>
    <row r="672" spans="1:13" x14ac:dyDescent="0.3">
      <c r="A672" s="2">
        <v>45301</v>
      </c>
      <c r="B672" s="3">
        <f t="shared" si="30"/>
        <v>2024</v>
      </c>
      <c r="C672" t="str">
        <f t="shared" si="31"/>
        <v>2023-2024</v>
      </c>
      <c r="D672" t="s">
        <v>120</v>
      </c>
      <c r="E672" t="s">
        <v>39</v>
      </c>
      <c r="F672" t="str">
        <f t="shared" si="32"/>
        <v>New South Wales</v>
      </c>
      <c r="G672" t="s">
        <v>10</v>
      </c>
      <c r="H672">
        <v>2541</v>
      </c>
      <c r="I672" t="s">
        <v>11</v>
      </c>
      <c r="J672" t="s">
        <v>123</v>
      </c>
      <c r="K672" t="s">
        <v>145</v>
      </c>
      <c r="L672" t="s">
        <v>156</v>
      </c>
      <c r="M672" s="6">
        <v>99</v>
      </c>
    </row>
    <row r="673" spans="1:13" x14ac:dyDescent="0.3">
      <c r="A673" s="2">
        <v>45886</v>
      </c>
      <c r="B673" s="3">
        <f t="shared" si="30"/>
        <v>2026</v>
      </c>
      <c r="C673" t="str">
        <f t="shared" si="31"/>
        <v>2025-2026</v>
      </c>
      <c r="D673" t="s">
        <v>120</v>
      </c>
      <c r="E673" t="s">
        <v>80</v>
      </c>
      <c r="F673" t="str">
        <f t="shared" si="32"/>
        <v>New South Wales</v>
      </c>
      <c r="G673" t="s">
        <v>10</v>
      </c>
      <c r="H673">
        <v>2120</v>
      </c>
      <c r="I673" t="s">
        <v>11</v>
      </c>
      <c r="J673" t="s">
        <v>125</v>
      </c>
      <c r="K673" t="s">
        <v>144</v>
      </c>
      <c r="L673" t="s">
        <v>155</v>
      </c>
      <c r="M673" s="6">
        <v>774</v>
      </c>
    </row>
    <row r="674" spans="1:13" x14ac:dyDescent="0.3">
      <c r="A674" s="2">
        <v>45841</v>
      </c>
      <c r="B674" s="3">
        <f t="shared" si="30"/>
        <v>2026</v>
      </c>
      <c r="C674" t="str">
        <f t="shared" si="31"/>
        <v>2025-2026</v>
      </c>
      <c r="D674" t="s">
        <v>120</v>
      </c>
      <c r="E674" t="s">
        <v>81</v>
      </c>
      <c r="F674" t="str">
        <f t="shared" si="32"/>
        <v>Victoria</v>
      </c>
      <c r="G674" t="s">
        <v>26</v>
      </c>
      <c r="H674">
        <v>3076</v>
      </c>
      <c r="I674" t="s">
        <v>11</v>
      </c>
      <c r="J674" t="s">
        <v>128</v>
      </c>
      <c r="K674" t="s">
        <v>144</v>
      </c>
      <c r="L674" t="s">
        <v>155</v>
      </c>
      <c r="M674" s="6">
        <v>136</v>
      </c>
    </row>
    <row r="675" spans="1:13" x14ac:dyDescent="0.3">
      <c r="A675" s="2">
        <v>45520</v>
      </c>
      <c r="B675" s="3">
        <f t="shared" si="30"/>
        <v>2025</v>
      </c>
      <c r="C675" t="str">
        <f t="shared" si="31"/>
        <v>2024-2025</v>
      </c>
      <c r="D675" t="s">
        <v>120</v>
      </c>
      <c r="E675" t="s">
        <v>108</v>
      </c>
      <c r="F675" t="str">
        <f t="shared" si="32"/>
        <v>Tasmania</v>
      </c>
      <c r="G675" t="s">
        <v>43</v>
      </c>
      <c r="H675">
        <v>7320</v>
      </c>
      <c r="I675" t="s">
        <v>11</v>
      </c>
      <c r="J675" t="s">
        <v>130</v>
      </c>
      <c r="K675" t="s">
        <v>144</v>
      </c>
      <c r="L675" t="s">
        <v>155</v>
      </c>
      <c r="M675" s="6">
        <v>466</v>
      </c>
    </row>
    <row r="676" spans="1:13" x14ac:dyDescent="0.3">
      <c r="A676" s="2">
        <v>45524</v>
      </c>
      <c r="B676" s="3">
        <f t="shared" si="30"/>
        <v>2025</v>
      </c>
      <c r="C676" t="str">
        <f t="shared" si="31"/>
        <v>2024-2025</v>
      </c>
      <c r="D676" t="s">
        <v>120</v>
      </c>
      <c r="E676" t="s">
        <v>100</v>
      </c>
      <c r="F676" t="str">
        <f t="shared" si="32"/>
        <v>New South Wales</v>
      </c>
      <c r="G676" t="s">
        <v>10</v>
      </c>
      <c r="H676">
        <v>2800</v>
      </c>
      <c r="I676" t="s">
        <v>11</v>
      </c>
      <c r="J676" t="s">
        <v>132</v>
      </c>
      <c r="K676" t="s">
        <v>151</v>
      </c>
      <c r="L676" t="s">
        <v>152</v>
      </c>
      <c r="M676" s="6">
        <v>354</v>
      </c>
    </row>
    <row r="677" spans="1:13" x14ac:dyDescent="0.3">
      <c r="A677" s="2">
        <v>45509</v>
      </c>
      <c r="B677" s="3">
        <f t="shared" si="30"/>
        <v>2025</v>
      </c>
      <c r="C677" t="str">
        <f t="shared" si="31"/>
        <v>2024-2025</v>
      </c>
      <c r="D677" t="s">
        <v>120</v>
      </c>
      <c r="E677" t="s">
        <v>62</v>
      </c>
      <c r="F677" t="str">
        <f t="shared" si="32"/>
        <v>Victoria</v>
      </c>
      <c r="G677" t="s">
        <v>26</v>
      </c>
      <c r="H677">
        <v>3690</v>
      </c>
      <c r="I677" t="s">
        <v>11</v>
      </c>
      <c r="J677" t="s">
        <v>137</v>
      </c>
      <c r="K677" t="s">
        <v>147</v>
      </c>
      <c r="L677" t="s">
        <v>158</v>
      </c>
      <c r="M677" s="6">
        <v>62</v>
      </c>
    </row>
    <row r="678" spans="1:13" x14ac:dyDescent="0.3">
      <c r="A678" s="2">
        <v>45304</v>
      </c>
      <c r="B678" s="3">
        <f t="shared" si="30"/>
        <v>2024</v>
      </c>
      <c r="C678" t="str">
        <f t="shared" si="31"/>
        <v>2023-2024</v>
      </c>
      <c r="D678" t="s">
        <v>119</v>
      </c>
      <c r="E678" t="s">
        <v>113</v>
      </c>
      <c r="F678" t="str">
        <f t="shared" si="32"/>
        <v>New South Wales</v>
      </c>
      <c r="G678" t="s">
        <v>10</v>
      </c>
      <c r="H678">
        <v>2101</v>
      </c>
      <c r="I678" t="s">
        <v>11</v>
      </c>
      <c r="J678" t="s">
        <v>125</v>
      </c>
      <c r="K678" t="s">
        <v>148</v>
      </c>
      <c r="L678" t="s">
        <v>159</v>
      </c>
      <c r="M678" s="6">
        <v>459</v>
      </c>
    </row>
    <row r="679" spans="1:13" x14ac:dyDescent="0.3">
      <c r="A679" s="2">
        <v>45811</v>
      </c>
      <c r="B679" s="3">
        <f t="shared" si="30"/>
        <v>2025</v>
      </c>
      <c r="C679" t="str">
        <f t="shared" si="31"/>
        <v>2024-2025</v>
      </c>
      <c r="D679" t="s">
        <v>120</v>
      </c>
      <c r="E679" t="s">
        <v>95</v>
      </c>
      <c r="F679" t="str">
        <f t="shared" si="32"/>
        <v>New South Wales</v>
      </c>
      <c r="G679" t="s">
        <v>10</v>
      </c>
      <c r="H679">
        <v>2131</v>
      </c>
      <c r="I679" t="s">
        <v>11</v>
      </c>
      <c r="J679" t="s">
        <v>125</v>
      </c>
      <c r="K679" t="s">
        <v>146</v>
      </c>
      <c r="L679" t="s">
        <v>157</v>
      </c>
      <c r="M679" s="6">
        <v>252</v>
      </c>
    </row>
    <row r="680" spans="1:13" x14ac:dyDescent="0.3">
      <c r="A680" s="2">
        <v>45800</v>
      </c>
      <c r="B680" s="3">
        <f t="shared" si="30"/>
        <v>2025</v>
      </c>
      <c r="C680" t="str">
        <f t="shared" si="31"/>
        <v>2024-2025</v>
      </c>
      <c r="D680" t="s">
        <v>120</v>
      </c>
      <c r="E680" t="s">
        <v>97</v>
      </c>
      <c r="F680" t="str">
        <f t="shared" si="32"/>
        <v>Tasmania</v>
      </c>
      <c r="G680" t="s">
        <v>43</v>
      </c>
      <c r="H680">
        <v>7010</v>
      </c>
      <c r="I680" t="s">
        <v>11</v>
      </c>
      <c r="J680" t="s">
        <v>130</v>
      </c>
      <c r="K680" t="s">
        <v>147</v>
      </c>
      <c r="L680" t="s">
        <v>158</v>
      </c>
      <c r="M680" s="6">
        <v>406</v>
      </c>
    </row>
    <row r="681" spans="1:13" x14ac:dyDescent="0.3">
      <c r="A681" s="2">
        <v>45675</v>
      </c>
      <c r="B681" s="3">
        <f t="shared" si="30"/>
        <v>2025</v>
      </c>
      <c r="C681" t="str">
        <f t="shared" si="31"/>
        <v>2024-2025</v>
      </c>
      <c r="D681" t="s">
        <v>120</v>
      </c>
      <c r="E681" t="s">
        <v>66</v>
      </c>
      <c r="F681" t="str">
        <f t="shared" si="32"/>
        <v>Western Australia</v>
      </c>
      <c r="G681" t="s">
        <v>28</v>
      </c>
      <c r="H681">
        <v>6330</v>
      </c>
      <c r="I681" t="s">
        <v>11</v>
      </c>
      <c r="J681" t="s">
        <v>135</v>
      </c>
      <c r="K681" t="s">
        <v>143</v>
      </c>
      <c r="L681" t="s">
        <v>154</v>
      </c>
      <c r="M681" s="6">
        <v>27</v>
      </c>
    </row>
    <row r="682" spans="1:13" x14ac:dyDescent="0.3">
      <c r="A682" s="2">
        <v>45941</v>
      </c>
      <c r="B682" s="3">
        <f t="shared" si="30"/>
        <v>2026</v>
      </c>
      <c r="C682" t="str">
        <f t="shared" si="31"/>
        <v>2025-2026</v>
      </c>
      <c r="D682" t="s">
        <v>119</v>
      </c>
      <c r="E682" t="s">
        <v>84</v>
      </c>
      <c r="F682" t="str">
        <f t="shared" si="32"/>
        <v>Western Australia</v>
      </c>
      <c r="G682" t="s">
        <v>28</v>
      </c>
      <c r="H682">
        <v>6280</v>
      </c>
      <c r="I682" t="s">
        <v>11</v>
      </c>
      <c r="J682" t="s">
        <v>135</v>
      </c>
      <c r="K682" t="s">
        <v>145</v>
      </c>
      <c r="L682" t="s">
        <v>156</v>
      </c>
      <c r="M682" s="6">
        <v>147</v>
      </c>
    </row>
    <row r="683" spans="1:13" x14ac:dyDescent="0.3">
      <c r="A683" s="2">
        <v>45499</v>
      </c>
      <c r="B683" s="3">
        <f t="shared" si="30"/>
        <v>2025</v>
      </c>
      <c r="C683" t="str">
        <f t="shared" si="31"/>
        <v>2024-2025</v>
      </c>
      <c r="D683" t="s">
        <v>120</v>
      </c>
      <c r="E683" t="s">
        <v>72</v>
      </c>
      <c r="F683" t="str">
        <f t="shared" si="32"/>
        <v>Queensland</v>
      </c>
      <c r="G683" t="s">
        <v>19</v>
      </c>
      <c r="H683">
        <v>4870</v>
      </c>
      <c r="I683" t="s">
        <v>11</v>
      </c>
      <c r="J683" t="s">
        <v>133</v>
      </c>
      <c r="K683" t="s">
        <v>143</v>
      </c>
      <c r="L683" t="s">
        <v>154</v>
      </c>
      <c r="M683" s="6">
        <v>147</v>
      </c>
    </row>
    <row r="684" spans="1:13" x14ac:dyDescent="0.3">
      <c r="A684" s="2">
        <v>45761</v>
      </c>
      <c r="B684" s="3">
        <f t="shared" si="30"/>
        <v>2025</v>
      </c>
      <c r="C684" t="str">
        <f t="shared" si="31"/>
        <v>2024-2025</v>
      </c>
      <c r="D684" t="s">
        <v>120</v>
      </c>
      <c r="E684" t="s">
        <v>21</v>
      </c>
      <c r="F684" t="str">
        <f t="shared" si="32"/>
        <v>South Australia</v>
      </c>
      <c r="G684" t="s">
        <v>17</v>
      </c>
      <c r="H684">
        <v>5343</v>
      </c>
      <c r="I684" t="s">
        <v>11</v>
      </c>
      <c r="J684" t="s">
        <v>139</v>
      </c>
      <c r="K684" t="s">
        <v>142</v>
      </c>
      <c r="L684" t="s">
        <v>153</v>
      </c>
      <c r="M684" s="6">
        <v>219</v>
      </c>
    </row>
    <row r="685" spans="1:13" x14ac:dyDescent="0.3">
      <c r="A685" s="2">
        <v>45462</v>
      </c>
      <c r="B685" s="3">
        <f t="shared" si="30"/>
        <v>2024</v>
      </c>
      <c r="C685" t="str">
        <f t="shared" si="31"/>
        <v>2023-2024</v>
      </c>
      <c r="D685" t="s">
        <v>120</v>
      </c>
      <c r="E685" t="s">
        <v>66</v>
      </c>
      <c r="F685" t="str">
        <f t="shared" si="32"/>
        <v>Western Australia</v>
      </c>
      <c r="G685" t="s">
        <v>28</v>
      </c>
      <c r="H685">
        <v>6330</v>
      </c>
      <c r="I685" t="s">
        <v>11</v>
      </c>
      <c r="J685" t="s">
        <v>135</v>
      </c>
      <c r="K685" t="s">
        <v>151</v>
      </c>
      <c r="L685" t="s">
        <v>152</v>
      </c>
      <c r="M685" s="6">
        <v>295</v>
      </c>
    </row>
    <row r="686" spans="1:13" x14ac:dyDescent="0.3">
      <c r="A686" s="2">
        <v>45442</v>
      </c>
      <c r="B686" s="3">
        <f t="shared" si="30"/>
        <v>2024</v>
      </c>
      <c r="C686" t="str">
        <f t="shared" si="31"/>
        <v>2023-2024</v>
      </c>
      <c r="D686" t="s">
        <v>120</v>
      </c>
      <c r="E686" t="s">
        <v>37</v>
      </c>
      <c r="F686" t="str">
        <f t="shared" si="32"/>
        <v>Victoria</v>
      </c>
      <c r="G686" t="s">
        <v>26</v>
      </c>
      <c r="H686">
        <v>3134</v>
      </c>
      <c r="I686" t="s">
        <v>11</v>
      </c>
      <c r="J686" t="s">
        <v>127</v>
      </c>
      <c r="K686" t="s">
        <v>143</v>
      </c>
      <c r="L686" t="s">
        <v>154</v>
      </c>
      <c r="M686" s="6">
        <v>168</v>
      </c>
    </row>
    <row r="687" spans="1:13" x14ac:dyDescent="0.3">
      <c r="A687" s="2">
        <v>46013</v>
      </c>
      <c r="B687" s="3">
        <f t="shared" si="30"/>
        <v>2026</v>
      </c>
      <c r="C687" t="str">
        <f t="shared" si="31"/>
        <v>2025-2026</v>
      </c>
      <c r="D687" t="s">
        <v>119</v>
      </c>
      <c r="E687" t="s">
        <v>39</v>
      </c>
      <c r="F687" t="str">
        <f t="shared" si="32"/>
        <v>New South Wales</v>
      </c>
      <c r="G687" t="s">
        <v>10</v>
      </c>
      <c r="H687">
        <v>2541</v>
      </c>
      <c r="I687" t="s">
        <v>11</v>
      </c>
      <c r="J687" t="s">
        <v>123</v>
      </c>
      <c r="K687" t="s">
        <v>144</v>
      </c>
      <c r="L687" t="s">
        <v>155</v>
      </c>
      <c r="M687" s="6">
        <v>647</v>
      </c>
    </row>
    <row r="688" spans="1:13" x14ac:dyDescent="0.3">
      <c r="A688" s="2">
        <v>45930</v>
      </c>
      <c r="B688" s="3">
        <f t="shared" si="30"/>
        <v>2026</v>
      </c>
      <c r="C688" t="str">
        <f t="shared" si="31"/>
        <v>2025-2026</v>
      </c>
      <c r="D688" t="s">
        <v>120</v>
      </c>
      <c r="E688" t="s">
        <v>21</v>
      </c>
      <c r="F688" t="str">
        <f t="shared" si="32"/>
        <v>South Australia</v>
      </c>
      <c r="G688" t="s">
        <v>17</v>
      </c>
      <c r="H688">
        <v>5343</v>
      </c>
      <c r="I688" t="s">
        <v>11</v>
      </c>
      <c r="J688" t="s">
        <v>139</v>
      </c>
      <c r="K688" t="s">
        <v>144</v>
      </c>
      <c r="L688" t="s">
        <v>155</v>
      </c>
      <c r="M688" s="6">
        <v>467</v>
      </c>
    </row>
    <row r="689" spans="1:13" x14ac:dyDescent="0.3">
      <c r="A689" s="2">
        <v>45581</v>
      </c>
      <c r="B689" s="3">
        <f t="shared" si="30"/>
        <v>2025</v>
      </c>
      <c r="C689" t="str">
        <f t="shared" si="31"/>
        <v>2024-2025</v>
      </c>
      <c r="D689" t="s">
        <v>119</v>
      </c>
      <c r="E689" t="s">
        <v>94</v>
      </c>
      <c r="F689" t="str">
        <f t="shared" si="32"/>
        <v>Queensland</v>
      </c>
      <c r="G689" t="s">
        <v>19</v>
      </c>
      <c r="H689">
        <v>4551</v>
      </c>
      <c r="I689" t="s">
        <v>11</v>
      </c>
      <c r="J689" t="s">
        <v>136</v>
      </c>
      <c r="K689" t="s">
        <v>146</v>
      </c>
      <c r="L689" t="s">
        <v>157</v>
      </c>
      <c r="M689" s="6">
        <v>765</v>
      </c>
    </row>
    <row r="690" spans="1:13" x14ac:dyDescent="0.3">
      <c r="A690" s="2">
        <v>45943</v>
      </c>
      <c r="B690" s="3">
        <f t="shared" si="30"/>
        <v>2026</v>
      </c>
      <c r="C690" t="str">
        <f t="shared" si="31"/>
        <v>2025-2026</v>
      </c>
      <c r="D690" t="s">
        <v>120</v>
      </c>
      <c r="E690" t="s">
        <v>97</v>
      </c>
      <c r="F690" t="str">
        <f t="shared" si="32"/>
        <v>Tasmania</v>
      </c>
      <c r="G690" t="s">
        <v>43</v>
      </c>
      <c r="H690">
        <v>7010</v>
      </c>
      <c r="I690" t="s">
        <v>11</v>
      </c>
      <c r="J690" t="s">
        <v>130</v>
      </c>
      <c r="K690" t="s">
        <v>148</v>
      </c>
      <c r="L690" t="s">
        <v>159</v>
      </c>
      <c r="M690" s="6">
        <v>281</v>
      </c>
    </row>
    <row r="691" spans="1:13" x14ac:dyDescent="0.3">
      <c r="A691" s="2">
        <v>45483</v>
      </c>
      <c r="B691" s="3">
        <f t="shared" si="30"/>
        <v>2025</v>
      </c>
      <c r="C691" t="str">
        <f t="shared" si="31"/>
        <v>2024-2025</v>
      </c>
      <c r="D691" t="s">
        <v>120</v>
      </c>
      <c r="E691" t="s">
        <v>45</v>
      </c>
      <c r="F691" t="str">
        <f t="shared" si="32"/>
        <v>Victoria</v>
      </c>
      <c r="G691" t="s">
        <v>26</v>
      </c>
      <c r="H691">
        <v>3136</v>
      </c>
      <c r="I691" t="s">
        <v>11</v>
      </c>
      <c r="J691" t="s">
        <v>127</v>
      </c>
      <c r="K691" t="s">
        <v>142</v>
      </c>
      <c r="L691" t="s">
        <v>153</v>
      </c>
      <c r="M691" s="6">
        <v>257</v>
      </c>
    </row>
    <row r="692" spans="1:13" x14ac:dyDescent="0.3">
      <c r="A692" s="2">
        <v>45784</v>
      </c>
      <c r="B692" s="3">
        <f t="shared" si="30"/>
        <v>2025</v>
      </c>
      <c r="C692" t="str">
        <f t="shared" si="31"/>
        <v>2024-2025</v>
      </c>
      <c r="D692" t="s">
        <v>120</v>
      </c>
      <c r="E692" t="s">
        <v>60</v>
      </c>
      <c r="F692" t="str">
        <f t="shared" si="32"/>
        <v>Queensland</v>
      </c>
      <c r="G692" t="s">
        <v>19</v>
      </c>
      <c r="H692">
        <v>4655</v>
      </c>
      <c r="I692" t="s">
        <v>11</v>
      </c>
      <c r="J692" t="s">
        <v>138</v>
      </c>
      <c r="K692" t="s">
        <v>145</v>
      </c>
      <c r="L692" t="s">
        <v>156</v>
      </c>
      <c r="M692" s="6">
        <v>109</v>
      </c>
    </row>
    <row r="693" spans="1:13" x14ac:dyDescent="0.3">
      <c r="A693" s="2">
        <v>45616</v>
      </c>
      <c r="B693" s="3">
        <f t="shared" si="30"/>
        <v>2025</v>
      </c>
      <c r="C693" t="str">
        <f t="shared" si="31"/>
        <v>2024-2025</v>
      </c>
      <c r="D693" t="s">
        <v>120</v>
      </c>
      <c r="E693" t="s">
        <v>55</v>
      </c>
      <c r="F693" t="str">
        <f t="shared" si="32"/>
        <v>Queensland</v>
      </c>
      <c r="G693" t="s">
        <v>19</v>
      </c>
      <c r="H693">
        <v>4740</v>
      </c>
      <c r="I693" t="s">
        <v>11</v>
      </c>
      <c r="J693" t="s">
        <v>138</v>
      </c>
      <c r="K693" t="s">
        <v>146</v>
      </c>
      <c r="L693" t="s">
        <v>157</v>
      </c>
      <c r="M693" s="6">
        <v>782</v>
      </c>
    </row>
    <row r="694" spans="1:13" x14ac:dyDescent="0.3">
      <c r="A694" s="2">
        <v>45377</v>
      </c>
      <c r="B694" s="3">
        <f t="shared" si="30"/>
        <v>2024</v>
      </c>
      <c r="C694" t="str">
        <f t="shared" si="31"/>
        <v>2023-2024</v>
      </c>
      <c r="D694" t="s">
        <v>120</v>
      </c>
      <c r="E694" t="s">
        <v>18</v>
      </c>
      <c r="F694" t="str">
        <f t="shared" si="32"/>
        <v>Queensland</v>
      </c>
      <c r="G694" t="s">
        <v>19</v>
      </c>
      <c r="H694">
        <v>4802</v>
      </c>
      <c r="I694" t="s">
        <v>11</v>
      </c>
      <c r="J694" t="s">
        <v>133</v>
      </c>
      <c r="K694" t="s">
        <v>147</v>
      </c>
      <c r="L694" t="s">
        <v>158</v>
      </c>
      <c r="M694" s="6">
        <v>452</v>
      </c>
    </row>
    <row r="695" spans="1:13" x14ac:dyDescent="0.3">
      <c r="A695" s="2">
        <v>45767</v>
      </c>
      <c r="B695" s="3">
        <f t="shared" si="30"/>
        <v>2025</v>
      </c>
      <c r="C695" t="str">
        <f t="shared" si="31"/>
        <v>2024-2025</v>
      </c>
      <c r="D695" t="s">
        <v>120</v>
      </c>
      <c r="E695" t="s">
        <v>77</v>
      </c>
      <c r="F695" t="str">
        <f t="shared" si="32"/>
        <v>Victoria</v>
      </c>
      <c r="G695" t="s">
        <v>26</v>
      </c>
      <c r="H695">
        <v>3018</v>
      </c>
      <c r="I695" t="s">
        <v>11</v>
      </c>
      <c r="J695" t="s">
        <v>128</v>
      </c>
      <c r="K695" t="s">
        <v>147</v>
      </c>
      <c r="L695" t="s">
        <v>158</v>
      </c>
      <c r="M695" s="6">
        <v>670</v>
      </c>
    </row>
    <row r="696" spans="1:13" x14ac:dyDescent="0.3">
      <c r="A696" s="2">
        <v>45727</v>
      </c>
      <c r="B696" s="3">
        <f t="shared" si="30"/>
        <v>2025</v>
      </c>
      <c r="C696" t="str">
        <f t="shared" si="31"/>
        <v>2024-2025</v>
      </c>
      <c r="D696" t="s">
        <v>120</v>
      </c>
      <c r="E696" t="s">
        <v>87</v>
      </c>
      <c r="F696" t="str">
        <f t="shared" si="32"/>
        <v>New South Wales</v>
      </c>
      <c r="G696" t="s">
        <v>10</v>
      </c>
      <c r="H696">
        <v>2158</v>
      </c>
      <c r="I696" t="s">
        <v>11</v>
      </c>
      <c r="J696" t="s">
        <v>125</v>
      </c>
      <c r="K696" t="s">
        <v>146</v>
      </c>
      <c r="L696" t="s">
        <v>157</v>
      </c>
      <c r="M696" s="6">
        <v>785</v>
      </c>
    </row>
    <row r="697" spans="1:13" x14ac:dyDescent="0.3">
      <c r="A697" s="2">
        <v>45856</v>
      </c>
      <c r="B697" s="3">
        <f t="shared" si="30"/>
        <v>2026</v>
      </c>
      <c r="C697" t="str">
        <f t="shared" si="31"/>
        <v>2025-2026</v>
      </c>
      <c r="D697" t="s">
        <v>119</v>
      </c>
      <c r="E697" t="s">
        <v>105</v>
      </c>
      <c r="F697" t="str">
        <f t="shared" si="32"/>
        <v>New South Wales</v>
      </c>
      <c r="G697" t="s">
        <v>10</v>
      </c>
      <c r="H697">
        <v>2031</v>
      </c>
      <c r="I697" t="s">
        <v>11</v>
      </c>
      <c r="J697" t="s">
        <v>126</v>
      </c>
      <c r="K697" t="s">
        <v>142</v>
      </c>
      <c r="L697" t="s">
        <v>153</v>
      </c>
      <c r="M697" s="6">
        <v>792</v>
      </c>
    </row>
    <row r="698" spans="1:13" x14ac:dyDescent="0.3">
      <c r="A698" s="2">
        <v>45957</v>
      </c>
      <c r="B698" s="3">
        <f t="shared" si="30"/>
        <v>2026</v>
      </c>
      <c r="C698" t="str">
        <f t="shared" si="31"/>
        <v>2025-2026</v>
      </c>
      <c r="D698" t="s">
        <v>120</v>
      </c>
      <c r="E698" t="s">
        <v>52</v>
      </c>
      <c r="F698" t="str">
        <f t="shared" si="32"/>
        <v>New South Wales</v>
      </c>
      <c r="G698" t="s">
        <v>10</v>
      </c>
      <c r="H698">
        <v>2485</v>
      </c>
      <c r="I698" t="s">
        <v>11</v>
      </c>
      <c r="J698" t="s">
        <v>122</v>
      </c>
      <c r="K698" t="s">
        <v>146</v>
      </c>
      <c r="L698" t="s">
        <v>157</v>
      </c>
      <c r="M698" s="6">
        <v>244</v>
      </c>
    </row>
    <row r="699" spans="1:13" x14ac:dyDescent="0.3">
      <c r="A699" s="2">
        <v>45809</v>
      </c>
      <c r="B699" s="3">
        <f t="shared" si="30"/>
        <v>2025</v>
      </c>
      <c r="C699" t="str">
        <f t="shared" si="31"/>
        <v>2024-2025</v>
      </c>
      <c r="D699" t="s">
        <v>120</v>
      </c>
      <c r="E699" t="s">
        <v>57</v>
      </c>
      <c r="F699" t="str">
        <f t="shared" si="32"/>
        <v>New South Wales</v>
      </c>
      <c r="G699" t="s">
        <v>10</v>
      </c>
      <c r="H699">
        <v>2064</v>
      </c>
      <c r="I699" t="s">
        <v>11</v>
      </c>
      <c r="J699" t="s">
        <v>126</v>
      </c>
      <c r="K699" t="s">
        <v>147</v>
      </c>
      <c r="L699" t="s">
        <v>158</v>
      </c>
      <c r="M699" s="6">
        <v>596</v>
      </c>
    </row>
    <row r="700" spans="1:13" x14ac:dyDescent="0.3">
      <c r="A700" s="2">
        <v>45394</v>
      </c>
      <c r="B700" s="3">
        <f t="shared" si="30"/>
        <v>2024</v>
      </c>
      <c r="C700" t="str">
        <f t="shared" si="31"/>
        <v>2023-2024</v>
      </c>
      <c r="D700" t="s">
        <v>120</v>
      </c>
      <c r="E700" t="s">
        <v>110</v>
      </c>
      <c r="F700" t="str">
        <f t="shared" si="32"/>
        <v>Australian Capital Territory</v>
      </c>
      <c r="G700" t="s">
        <v>51</v>
      </c>
      <c r="H700">
        <v>2609</v>
      </c>
      <c r="I700" t="s">
        <v>11</v>
      </c>
      <c r="J700" t="s">
        <v>123</v>
      </c>
      <c r="K700" t="s">
        <v>142</v>
      </c>
      <c r="L700" t="s">
        <v>153</v>
      </c>
      <c r="M700" s="6">
        <v>779</v>
      </c>
    </row>
    <row r="701" spans="1:13" x14ac:dyDescent="0.3">
      <c r="A701" s="2">
        <v>45988</v>
      </c>
      <c r="B701" s="3">
        <f t="shared" si="30"/>
        <v>2026</v>
      </c>
      <c r="C701" t="str">
        <f t="shared" si="31"/>
        <v>2025-2026</v>
      </c>
      <c r="D701" t="s">
        <v>120</v>
      </c>
      <c r="E701" t="s">
        <v>74</v>
      </c>
      <c r="F701" t="str">
        <f t="shared" si="32"/>
        <v>Victoria</v>
      </c>
      <c r="G701" t="s">
        <v>26</v>
      </c>
      <c r="H701">
        <v>3500</v>
      </c>
      <c r="I701" t="s">
        <v>11</v>
      </c>
      <c r="J701" t="s">
        <v>129</v>
      </c>
      <c r="K701" t="s">
        <v>146</v>
      </c>
      <c r="L701" t="s">
        <v>157</v>
      </c>
      <c r="M701" s="6">
        <v>219</v>
      </c>
    </row>
    <row r="702" spans="1:13" x14ac:dyDescent="0.3">
      <c r="A702" s="2">
        <v>45365</v>
      </c>
      <c r="B702" s="3">
        <f t="shared" si="30"/>
        <v>2024</v>
      </c>
      <c r="C702" t="str">
        <f t="shared" si="31"/>
        <v>2023-2024</v>
      </c>
      <c r="D702" t="s">
        <v>119</v>
      </c>
      <c r="E702" t="s">
        <v>113</v>
      </c>
      <c r="F702" t="str">
        <f t="shared" si="32"/>
        <v>New South Wales</v>
      </c>
      <c r="G702" t="s">
        <v>10</v>
      </c>
      <c r="H702">
        <v>2101</v>
      </c>
      <c r="I702" t="s">
        <v>11</v>
      </c>
      <c r="J702" t="s">
        <v>125</v>
      </c>
      <c r="K702" t="s">
        <v>146</v>
      </c>
      <c r="L702" t="s">
        <v>157</v>
      </c>
      <c r="M702" s="6">
        <v>529</v>
      </c>
    </row>
    <row r="703" spans="1:13" x14ac:dyDescent="0.3">
      <c r="A703" s="2">
        <v>45698</v>
      </c>
      <c r="B703" s="3">
        <f t="shared" si="30"/>
        <v>2025</v>
      </c>
      <c r="C703" t="str">
        <f t="shared" si="31"/>
        <v>2024-2025</v>
      </c>
      <c r="D703" t="s">
        <v>120</v>
      </c>
      <c r="E703" t="s">
        <v>31</v>
      </c>
      <c r="F703" t="str">
        <f t="shared" si="32"/>
        <v>South Australia</v>
      </c>
      <c r="G703" t="s">
        <v>17</v>
      </c>
      <c r="H703">
        <v>5082</v>
      </c>
      <c r="I703" t="s">
        <v>11</v>
      </c>
      <c r="J703" t="s">
        <v>134</v>
      </c>
      <c r="K703" t="s">
        <v>147</v>
      </c>
      <c r="L703" t="s">
        <v>158</v>
      </c>
      <c r="M703" s="6">
        <v>693</v>
      </c>
    </row>
    <row r="704" spans="1:13" x14ac:dyDescent="0.3">
      <c r="A704" s="2">
        <v>45985</v>
      </c>
      <c r="B704" s="3">
        <f t="shared" si="30"/>
        <v>2026</v>
      </c>
      <c r="C704" t="str">
        <f t="shared" si="31"/>
        <v>2025-2026</v>
      </c>
      <c r="D704" t="s">
        <v>119</v>
      </c>
      <c r="E704" t="s">
        <v>82</v>
      </c>
      <c r="F704" t="str">
        <f t="shared" si="32"/>
        <v>Queensland</v>
      </c>
      <c r="G704" t="s">
        <v>19</v>
      </c>
      <c r="H704">
        <v>4215</v>
      </c>
      <c r="I704" t="s">
        <v>11</v>
      </c>
      <c r="J704" t="s">
        <v>124</v>
      </c>
      <c r="K704" t="s">
        <v>146</v>
      </c>
      <c r="L704" t="s">
        <v>157</v>
      </c>
      <c r="M704" s="6">
        <v>768</v>
      </c>
    </row>
    <row r="705" spans="1:13" x14ac:dyDescent="0.3">
      <c r="A705" s="2">
        <v>45715</v>
      </c>
      <c r="B705" s="3">
        <f t="shared" si="30"/>
        <v>2025</v>
      </c>
      <c r="C705" t="str">
        <f t="shared" si="31"/>
        <v>2024-2025</v>
      </c>
      <c r="D705" t="s">
        <v>119</v>
      </c>
      <c r="E705" t="s">
        <v>85</v>
      </c>
      <c r="F705" t="str">
        <f t="shared" si="32"/>
        <v>Western Australia</v>
      </c>
      <c r="G705" t="s">
        <v>28</v>
      </c>
      <c r="H705">
        <v>6725</v>
      </c>
      <c r="I705" t="s">
        <v>11</v>
      </c>
      <c r="J705" t="s">
        <v>141</v>
      </c>
      <c r="K705" t="s">
        <v>143</v>
      </c>
      <c r="L705" t="s">
        <v>154</v>
      </c>
      <c r="M705" s="6">
        <v>631</v>
      </c>
    </row>
    <row r="706" spans="1:13" x14ac:dyDescent="0.3">
      <c r="A706" s="2">
        <v>45868</v>
      </c>
      <c r="B706" s="3">
        <f t="shared" ref="B706:B769" si="33">IF(MONTH(A706)&gt;=7,YEAR(A706)+1,YEAR(A706))</f>
        <v>2026</v>
      </c>
      <c r="C706" t="str">
        <f t="shared" ref="C706:C769" si="34">IF(MONTH(A706) &gt;= 7, YEAR(A706) &amp; "-" &amp; YEAR(A706) + 1, YEAR(A706) - 1 &amp; "-" &amp; YEAR(A706))</f>
        <v>2025-2026</v>
      </c>
      <c r="D706" t="s">
        <v>120</v>
      </c>
      <c r="E706" t="s">
        <v>34</v>
      </c>
      <c r="F706" t="str">
        <f t="shared" ref="F706:F769" si="35">IF(G706="WA","Western Australia",
IF(G706="NSW","New South Wales",
IF(G706="QLD","Queensland",
IF(G706="VIC","Victoria",
IF(G706="TAS","Tasmania",
IF(G706="SA","South Australia",
IF(G706="NT","Northern Territory",
IF(G706="ACT","Australian Capital Territory",G706))))))))</f>
        <v>New South Wales</v>
      </c>
      <c r="G706" t="s">
        <v>10</v>
      </c>
      <c r="H706">
        <v>2560</v>
      </c>
      <c r="I706" t="s">
        <v>11</v>
      </c>
      <c r="J706" t="s">
        <v>123</v>
      </c>
      <c r="K706" t="s">
        <v>145</v>
      </c>
      <c r="L706" t="s">
        <v>156</v>
      </c>
      <c r="M706" s="6">
        <v>314</v>
      </c>
    </row>
    <row r="707" spans="1:13" x14ac:dyDescent="0.3">
      <c r="A707" s="2">
        <v>45617</v>
      </c>
      <c r="B707" s="3">
        <f t="shared" si="33"/>
        <v>2025</v>
      </c>
      <c r="C707" t="str">
        <f t="shared" si="34"/>
        <v>2024-2025</v>
      </c>
      <c r="D707" t="s">
        <v>120</v>
      </c>
      <c r="E707" t="s">
        <v>97</v>
      </c>
      <c r="F707" t="str">
        <f t="shared" si="35"/>
        <v>Tasmania</v>
      </c>
      <c r="G707" t="s">
        <v>43</v>
      </c>
      <c r="H707">
        <v>7010</v>
      </c>
      <c r="I707" t="s">
        <v>11</v>
      </c>
      <c r="J707" t="s">
        <v>130</v>
      </c>
      <c r="K707" t="s">
        <v>144</v>
      </c>
      <c r="L707" t="s">
        <v>155</v>
      </c>
      <c r="M707" s="6">
        <v>208</v>
      </c>
    </row>
    <row r="708" spans="1:13" x14ac:dyDescent="0.3">
      <c r="A708" s="2">
        <v>45618</v>
      </c>
      <c r="B708" s="3">
        <f t="shared" si="33"/>
        <v>2025</v>
      </c>
      <c r="C708" t="str">
        <f t="shared" si="34"/>
        <v>2024-2025</v>
      </c>
      <c r="D708" t="s">
        <v>119</v>
      </c>
      <c r="E708" t="s">
        <v>113</v>
      </c>
      <c r="F708" t="str">
        <f t="shared" si="35"/>
        <v>New South Wales</v>
      </c>
      <c r="G708" t="s">
        <v>10</v>
      </c>
      <c r="H708">
        <v>2101</v>
      </c>
      <c r="I708" t="s">
        <v>11</v>
      </c>
      <c r="J708" t="s">
        <v>125</v>
      </c>
      <c r="K708" t="s">
        <v>145</v>
      </c>
      <c r="L708" t="s">
        <v>156</v>
      </c>
      <c r="M708" s="6">
        <v>669</v>
      </c>
    </row>
    <row r="709" spans="1:13" x14ac:dyDescent="0.3">
      <c r="A709" s="2">
        <v>45819</v>
      </c>
      <c r="B709" s="3">
        <f t="shared" si="33"/>
        <v>2025</v>
      </c>
      <c r="C709" t="str">
        <f t="shared" si="34"/>
        <v>2024-2025</v>
      </c>
      <c r="D709" t="s">
        <v>120</v>
      </c>
      <c r="E709" t="s">
        <v>47</v>
      </c>
      <c r="F709" t="str">
        <f t="shared" si="35"/>
        <v>Victoria</v>
      </c>
      <c r="G709" t="s">
        <v>26</v>
      </c>
      <c r="H709">
        <v>3630</v>
      </c>
      <c r="I709" t="s">
        <v>11</v>
      </c>
      <c r="J709" t="s">
        <v>137</v>
      </c>
      <c r="K709" t="s">
        <v>150</v>
      </c>
      <c r="L709" t="s">
        <v>161</v>
      </c>
      <c r="M709" s="6">
        <v>168</v>
      </c>
    </row>
    <row r="710" spans="1:13" x14ac:dyDescent="0.3">
      <c r="A710" s="2">
        <v>45872</v>
      </c>
      <c r="B710" s="3">
        <f t="shared" si="33"/>
        <v>2026</v>
      </c>
      <c r="C710" t="str">
        <f t="shared" si="34"/>
        <v>2025-2026</v>
      </c>
      <c r="D710" t="s">
        <v>120</v>
      </c>
      <c r="E710" t="s">
        <v>29</v>
      </c>
      <c r="F710" t="str">
        <f t="shared" si="35"/>
        <v>Queensland</v>
      </c>
      <c r="G710" t="s">
        <v>19</v>
      </c>
      <c r="H710">
        <v>4703</v>
      </c>
      <c r="I710" t="s">
        <v>11</v>
      </c>
      <c r="J710" t="s">
        <v>138</v>
      </c>
      <c r="K710" t="s">
        <v>145</v>
      </c>
      <c r="L710" t="s">
        <v>156</v>
      </c>
      <c r="M710" s="6">
        <v>409</v>
      </c>
    </row>
    <row r="711" spans="1:13" x14ac:dyDescent="0.3">
      <c r="A711" s="2">
        <v>45372</v>
      </c>
      <c r="B711" s="3">
        <f t="shared" si="33"/>
        <v>2024</v>
      </c>
      <c r="C711" t="str">
        <f t="shared" si="34"/>
        <v>2023-2024</v>
      </c>
      <c r="D711" t="s">
        <v>120</v>
      </c>
      <c r="E711" t="s">
        <v>18</v>
      </c>
      <c r="F711" t="str">
        <f t="shared" si="35"/>
        <v>Queensland</v>
      </c>
      <c r="G711" t="s">
        <v>19</v>
      </c>
      <c r="H711">
        <v>4802</v>
      </c>
      <c r="I711" t="s">
        <v>11</v>
      </c>
      <c r="J711" t="s">
        <v>133</v>
      </c>
      <c r="K711" t="s">
        <v>144</v>
      </c>
      <c r="L711" t="s">
        <v>155</v>
      </c>
      <c r="M711" s="6">
        <v>441</v>
      </c>
    </row>
    <row r="712" spans="1:13" x14ac:dyDescent="0.3">
      <c r="A712" s="2">
        <v>45427</v>
      </c>
      <c r="B712" s="3">
        <f t="shared" si="33"/>
        <v>2024</v>
      </c>
      <c r="C712" t="str">
        <f t="shared" si="34"/>
        <v>2023-2024</v>
      </c>
      <c r="D712" t="s">
        <v>120</v>
      </c>
      <c r="E712" t="s">
        <v>97</v>
      </c>
      <c r="F712" t="str">
        <f t="shared" si="35"/>
        <v>Tasmania</v>
      </c>
      <c r="G712" t="s">
        <v>43</v>
      </c>
      <c r="H712">
        <v>7010</v>
      </c>
      <c r="I712" t="s">
        <v>11</v>
      </c>
      <c r="J712" t="s">
        <v>130</v>
      </c>
      <c r="K712" t="s">
        <v>148</v>
      </c>
      <c r="L712" t="s">
        <v>159</v>
      </c>
      <c r="M712" s="6">
        <v>131</v>
      </c>
    </row>
    <row r="713" spans="1:13" x14ac:dyDescent="0.3">
      <c r="A713" s="2">
        <v>45616</v>
      </c>
      <c r="B713" s="3">
        <f t="shared" si="33"/>
        <v>2025</v>
      </c>
      <c r="C713" t="str">
        <f t="shared" si="34"/>
        <v>2024-2025</v>
      </c>
      <c r="D713" t="s">
        <v>120</v>
      </c>
      <c r="E713" t="s">
        <v>71</v>
      </c>
      <c r="F713" t="str">
        <f t="shared" si="35"/>
        <v>Victoria</v>
      </c>
      <c r="G713" t="s">
        <v>26</v>
      </c>
      <c r="H713">
        <v>3131</v>
      </c>
      <c r="I713" t="s">
        <v>11</v>
      </c>
      <c r="J713" t="s">
        <v>127</v>
      </c>
      <c r="K713" t="s">
        <v>144</v>
      </c>
      <c r="L713" t="s">
        <v>155</v>
      </c>
      <c r="M713" s="6">
        <v>100</v>
      </c>
    </row>
    <row r="714" spans="1:13" x14ac:dyDescent="0.3">
      <c r="A714" s="2">
        <v>45382</v>
      </c>
      <c r="B714" s="3">
        <f t="shared" si="33"/>
        <v>2024</v>
      </c>
      <c r="C714" t="str">
        <f t="shared" si="34"/>
        <v>2023-2024</v>
      </c>
      <c r="D714" t="s">
        <v>120</v>
      </c>
      <c r="E714" t="s">
        <v>89</v>
      </c>
      <c r="F714" t="str">
        <f t="shared" si="35"/>
        <v>Queensland</v>
      </c>
      <c r="G714" t="s">
        <v>19</v>
      </c>
      <c r="H714">
        <v>4700</v>
      </c>
      <c r="I714" t="s">
        <v>11</v>
      </c>
      <c r="J714" t="s">
        <v>138</v>
      </c>
      <c r="K714" t="s">
        <v>142</v>
      </c>
      <c r="L714" t="s">
        <v>153</v>
      </c>
      <c r="M714" s="6">
        <v>377</v>
      </c>
    </row>
    <row r="715" spans="1:13" x14ac:dyDescent="0.3">
      <c r="A715" s="2">
        <v>45862</v>
      </c>
      <c r="B715" s="3">
        <f t="shared" si="33"/>
        <v>2026</v>
      </c>
      <c r="C715" t="str">
        <f t="shared" si="34"/>
        <v>2025-2026</v>
      </c>
      <c r="D715" t="s">
        <v>120</v>
      </c>
      <c r="E715" t="s">
        <v>80</v>
      </c>
      <c r="F715" t="str">
        <f t="shared" si="35"/>
        <v>New South Wales</v>
      </c>
      <c r="G715" t="s">
        <v>10</v>
      </c>
      <c r="H715">
        <v>2120</v>
      </c>
      <c r="I715" t="s">
        <v>11</v>
      </c>
      <c r="J715" t="s">
        <v>125</v>
      </c>
      <c r="K715" t="s">
        <v>144</v>
      </c>
      <c r="L715" t="s">
        <v>155</v>
      </c>
      <c r="M715" s="6">
        <v>539</v>
      </c>
    </row>
    <row r="716" spans="1:13" x14ac:dyDescent="0.3">
      <c r="A716" s="2">
        <v>45634</v>
      </c>
      <c r="B716" s="3">
        <f t="shared" si="33"/>
        <v>2025</v>
      </c>
      <c r="C716" t="str">
        <f t="shared" si="34"/>
        <v>2024-2025</v>
      </c>
      <c r="D716" t="s">
        <v>120</v>
      </c>
      <c r="E716" t="s">
        <v>56</v>
      </c>
      <c r="F716" t="str">
        <f t="shared" si="35"/>
        <v>Queensland</v>
      </c>
      <c r="G716" t="s">
        <v>19</v>
      </c>
      <c r="H716">
        <v>4883</v>
      </c>
      <c r="I716" t="s">
        <v>11</v>
      </c>
      <c r="J716" t="s">
        <v>133</v>
      </c>
      <c r="K716" t="s">
        <v>148</v>
      </c>
      <c r="L716" t="s">
        <v>159</v>
      </c>
      <c r="M716" s="6">
        <v>386</v>
      </c>
    </row>
    <row r="717" spans="1:13" x14ac:dyDescent="0.3">
      <c r="A717" s="2">
        <v>45585</v>
      </c>
      <c r="B717" s="3">
        <f t="shared" si="33"/>
        <v>2025</v>
      </c>
      <c r="C717" t="str">
        <f t="shared" si="34"/>
        <v>2024-2025</v>
      </c>
      <c r="D717" t="s">
        <v>120</v>
      </c>
      <c r="E717" t="s">
        <v>92</v>
      </c>
      <c r="F717" t="str">
        <f t="shared" si="35"/>
        <v>New South Wales</v>
      </c>
      <c r="G717" t="s">
        <v>10</v>
      </c>
      <c r="H717">
        <v>2015</v>
      </c>
      <c r="I717" t="s">
        <v>11</v>
      </c>
      <c r="J717" t="s">
        <v>126</v>
      </c>
      <c r="K717" t="s">
        <v>144</v>
      </c>
      <c r="L717" t="s">
        <v>155</v>
      </c>
      <c r="M717" s="6">
        <v>40</v>
      </c>
    </row>
    <row r="718" spans="1:13" x14ac:dyDescent="0.3">
      <c r="A718" s="2">
        <v>45390</v>
      </c>
      <c r="B718" s="3">
        <f t="shared" si="33"/>
        <v>2024</v>
      </c>
      <c r="C718" t="str">
        <f t="shared" si="34"/>
        <v>2023-2024</v>
      </c>
      <c r="D718" t="s">
        <v>120</v>
      </c>
      <c r="E718" t="s">
        <v>110</v>
      </c>
      <c r="F718" t="str">
        <f t="shared" si="35"/>
        <v>Australian Capital Territory</v>
      </c>
      <c r="G718" t="s">
        <v>51</v>
      </c>
      <c r="H718">
        <v>2609</v>
      </c>
      <c r="I718" t="s">
        <v>11</v>
      </c>
      <c r="J718" t="s">
        <v>123</v>
      </c>
      <c r="K718" t="s">
        <v>144</v>
      </c>
      <c r="L718" t="s">
        <v>155</v>
      </c>
      <c r="M718" s="6">
        <v>233</v>
      </c>
    </row>
    <row r="719" spans="1:13" x14ac:dyDescent="0.3">
      <c r="A719" s="2">
        <v>45935</v>
      </c>
      <c r="B719" s="3">
        <f t="shared" si="33"/>
        <v>2026</v>
      </c>
      <c r="C719" t="str">
        <f t="shared" si="34"/>
        <v>2025-2026</v>
      </c>
      <c r="D719" t="s">
        <v>120</v>
      </c>
      <c r="E719" t="s">
        <v>16</v>
      </c>
      <c r="F719" t="str">
        <f t="shared" si="35"/>
        <v>South Australia</v>
      </c>
      <c r="G719" t="s">
        <v>17</v>
      </c>
      <c r="H719">
        <v>5168</v>
      </c>
      <c r="I719" t="s">
        <v>11</v>
      </c>
      <c r="J719" t="s">
        <v>134</v>
      </c>
      <c r="K719" t="s">
        <v>142</v>
      </c>
      <c r="L719" t="s">
        <v>153</v>
      </c>
      <c r="M719" s="6">
        <v>659</v>
      </c>
    </row>
    <row r="720" spans="1:13" x14ac:dyDescent="0.3">
      <c r="A720" s="2">
        <v>45934</v>
      </c>
      <c r="B720" s="3">
        <f t="shared" si="33"/>
        <v>2026</v>
      </c>
      <c r="C720" t="str">
        <f t="shared" si="34"/>
        <v>2025-2026</v>
      </c>
      <c r="D720" t="s">
        <v>119</v>
      </c>
      <c r="E720" t="s">
        <v>84</v>
      </c>
      <c r="F720" t="str">
        <f t="shared" si="35"/>
        <v>Western Australia</v>
      </c>
      <c r="G720" t="s">
        <v>28</v>
      </c>
      <c r="H720">
        <v>6280</v>
      </c>
      <c r="I720" t="s">
        <v>11</v>
      </c>
      <c r="J720" t="s">
        <v>135</v>
      </c>
      <c r="K720" t="s">
        <v>144</v>
      </c>
      <c r="L720" t="s">
        <v>155</v>
      </c>
      <c r="M720" s="6">
        <v>451</v>
      </c>
    </row>
    <row r="721" spans="1:13" x14ac:dyDescent="0.3">
      <c r="A721" s="2">
        <v>45664</v>
      </c>
      <c r="B721" s="3">
        <f t="shared" si="33"/>
        <v>2025</v>
      </c>
      <c r="C721" t="str">
        <f t="shared" si="34"/>
        <v>2024-2025</v>
      </c>
      <c r="D721" t="s">
        <v>119</v>
      </c>
      <c r="E721" t="s">
        <v>73</v>
      </c>
      <c r="F721" t="str">
        <f t="shared" si="35"/>
        <v>Queensland</v>
      </c>
      <c r="G721" t="s">
        <v>19</v>
      </c>
      <c r="H721">
        <v>4509</v>
      </c>
      <c r="I721" t="s">
        <v>11</v>
      </c>
      <c r="J721" t="s">
        <v>124</v>
      </c>
      <c r="K721" t="s">
        <v>149</v>
      </c>
      <c r="L721" t="s">
        <v>160</v>
      </c>
      <c r="M721" s="6">
        <v>694</v>
      </c>
    </row>
    <row r="722" spans="1:13" x14ac:dyDescent="0.3">
      <c r="A722" s="2">
        <v>45825</v>
      </c>
      <c r="B722" s="3">
        <f t="shared" si="33"/>
        <v>2025</v>
      </c>
      <c r="C722" t="str">
        <f t="shared" si="34"/>
        <v>2024-2025</v>
      </c>
      <c r="D722" t="s">
        <v>119</v>
      </c>
      <c r="E722" t="s">
        <v>90</v>
      </c>
      <c r="F722" t="str">
        <f t="shared" si="35"/>
        <v>New South Wales</v>
      </c>
      <c r="G722" t="s">
        <v>10</v>
      </c>
      <c r="H722">
        <v>2650</v>
      </c>
      <c r="I722" t="s">
        <v>11</v>
      </c>
      <c r="J722" t="s">
        <v>132</v>
      </c>
      <c r="K722" t="s">
        <v>149</v>
      </c>
      <c r="L722" t="s">
        <v>160</v>
      </c>
      <c r="M722" s="6">
        <v>620</v>
      </c>
    </row>
    <row r="723" spans="1:13" x14ac:dyDescent="0.3">
      <c r="A723" s="2">
        <v>45985</v>
      </c>
      <c r="B723" s="3">
        <f t="shared" si="33"/>
        <v>2026</v>
      </c>
      <c r="C723" t="str">
        <f t="shared" si="34"/>
        <v>2025-2026</v>
      </c>
      <c r="D723" t="s">
        <v>120</v>
      </c>
      <c r="E723" t="s">
        <v>34</v>
      </c>
      <c r="F723" t="str">
        <f t="shared" si="35"/>
        <v>New South Wales</v>
      </c>
      <c r="G723" t="s">
        <v>10</v>
      </c>
      <c r="H723">
        <v>2560</v>
      </c>
      <c r="I723" t="s">
        <v>11</v>
      </c>
      <c r="J723" t="s">
        <v>123</v>
      </c>
      <c r="K723" t="s">
        <v>145</v>
      </c>
      <c r="L723" t="s">
        <v>156</v>
      </c>
      <c r="M723" s="6">
        <v>730</v>
      </c>
    </row>
    <row r="724" spans="1:13" x14ac:dyDescent="0.3">
      <c r="A724" s="2">
        <v>45423</v>
      </c>
      <c r="B724" s="3">
        <f t="shared" si="33"/>
        <v>2024</v>
      </c>
      <c r="C724" t="str">
        <f t="shared" si="34"/>
        <v>2023-2024</v>
      </c>
      <c r="D724" t="s">
        <v>119</v>
      </c>
      <c r="E724" t="s">
        <v>24</v>
      </c>
      <c r="F724" t="str">
        <f t="shared" si="35"/>
        <v>Queensland</v>
      </c>
      <c r="G724" t="s">
        <v>19</v>
      </c>
      <c r="H724">
        <v>4053</v>
      </c>
      <c r="I724" t="s">
        <v>11</v>
      </c>
      <c r="J724" t="s">
        <v>131</v>
      </c>
      <c r="K724" t="s">
        <v>149</v>
      </c>
      <c r="L724" t="s">
        <v>160</v>
      </c>
      <c r="M724" s="6">
        <v>603</v>
      </c>
    </row>
    <row r="725" spans="1:13" x14ac:dyDescent="0.3">
      <c r="A725" s="2">
        <v>45720</v>
      </c>
      <c r="B725" s="3">
        <f t="shared" si="33"/>
        <v>2025</v>
      </c>
      <c r="C725" t="str">
        <f t="shared" si="34"/>
        <v>2024-2025</v>
      </c>
      <c r="D725" t="s">
        <v>120</v>
      </c>
      <c r="E725" t="s">
        <v>50</v>
      </c>
      <c r="F725" t="str">
        <f t="shared" si="35"/>
        <v>Australian Capital Territory</v>
      </c>
      <c r="G725" t="s">
        <v>51</v>
      </c>
      <c r="H725">
        <v>2617</v>
      </c>
      <c r="I725" t="s">
        <v>11</v>
      </c>
      <c r="J725" t="s">
        <v>123</v>
      </c>
      <c r="K725" t="s">
        <v>144</v>
      </c>
      <c r="L725" t="s">
        <v>155</v>
      </c>
      <c r="M725" s="6">
        <v>287</v>
      </c>
    </row>
    <row r="726" spans="1:13" x14ac:dyDescent="0.3">
      <c r="A726" s="2">
        <v>45531</v>
      </c>
      <c r="B726" s="3">
        <f t="shared" si="33"/>
        <v>2025</v>
      </c>
      <c r="C726" t="str">
        <f t="shared" si="34"/>
        <v>2024-2025</v>
      </c>
      <c r="D726" t="s">
        <v>120</v>
      </c>
      <c r="E726" t="s">
        <v>107</v>
      </c>
      <c r="F726" t="str">
        <f t="shared" si="35"/>
        <v>New South Wales</v>
      </c>
      <c r="G726" t="s">
        <v>10</v>
      </c>
      <c r="H726">
        <v>2020</v>
      </c>
      <c r="I726" t="s">
        <v>11</v>
      </c>
      <c r="J726" t="s">
        <v>126</v>
      </c>
      <c r="K726" t="s">
        <v>144</v>
      </c>
      <c r="L726" t="s">
        <v>155</v>
      </c>
      <c r="M726" s="6">
        <v>378</v>
      </c>
    </row>
    <row r="727" spans="1:13" x14ac:dyDescent="0.3">
      <c r="A727" s="2">
        <v>45627</v>
      </c>
      <c r="B727" s="3">
        <f t="shared" si="33"/>
        <v>2025</v>
      </c>
      <c r="C727" t="str">
        <f t="shared" si="34"/>
        <v>2024-2025</v>
      </c>
      <c r="D727" t="s">
        <v>120</v>
      </c>
      <c r="E727" t="s">
        <v>33</v>
      </c>
      <c r="F727" t="str">
        <f t="shared" si="35"/>
        <v>Northern Territory</v>
      </c>
      <c r="G727" t="s">
        <v>15</v>
      </c>
      <c r="H727">
        <v>870</v>
      </c>
      <c r="I727" t="s">
        <v>11</v>
      </c>
      <c r="J727" t="s">
        <v>140</v>
      </c>
      <c r="K727" t="s">
        <v>148</v>
      </c>
      <c r="L727" t="s">
        <v>159</v>
      </c>
      <c r="M727" s="6">
        <v>526</v>
      </c>
    </row>
    <row r="728" spans="1:13" x14ac:dyDescent="0.3">
      <c r="A728" s="2">
        <v>45744</v>
      </c>
      <c r="B728" s="3">
        <f t="shared" si="33"/>
        <v>2025</v>
      </c>
      <c r="C728" t="str">
        <f t="shared" si="34"/>
        <v>2024-2025</v>
      </c>
      <c r="D728" t="s">
        <v>120</v>
      </c>
      <c r="E728" t="s">
        <v>81</v>
      </c>
      <c r="F728" t="str">
        <f t="shared" si="35"/>
        <v>Victoria</v>
      </c>
      <c r="G728" t="s">
        <v>26</v>
      </c>
      <c r="H728">
        <v>3076</v>
      </c>
      <c r="I728" t="s">
        <v>11</v>
      </c>
      <c r="J728" t="s">
        <v>128</v>
      </c>
      <c r="K728" t="s">
        <v>148</v>
      </c>
      <c r="L728" t="s">
        <v>159</v>
      </c>
      <c r="M728" s="6">
        <v>782</v>
      </c>
    </row>
    <row r="729" spans="1:13" x14ac:dyDescent="0.3">
      <c r="A729" s="2">
        <v>45908</v>
      </c>
      <c r="B729" s="3">
        <f t="shared" si="33"/>
        <v>2026</v>
      </c>
      <c r="C729" t="str">
        <f t="shared" si="34"/>
        <v>2025-2026</v>
      </c>
      <c r="D729" t="s">
        <v>120</v>
      </c>
      <c r="E729" t="s">
        <v>114</v>
      </c>
      <c r="F729" t="str">
        <f t="shared" si="35"/>
        <v>Victoria</v>
      </c>
      <c r="G729" t="s">
        <v>26</v>
      </c>
      <c r="H729">
        <v>3353</v>
      </c>
      <c r="I729" t="s">
        <v>11</v>
      </c>
      <c r="J729" t="s">
        <v>129</v>
      </c>
      <c r="K729" t="s">
        <v>146</v>
      </c>
      <c r="L729" t="s">
        <v>157</v>
      </c>
      <c r="M729" s="6">
        <v>318</v>
      </c>
    </row>
    <row r="730" spans="1:13" x14ac:dyDescent="0.3">
      <c r="A730" s="2">
        <v>45819</v>
      </c>
      <c r="B730" s="3">
        <f t="shared" si="33"/>
        <v>2025</v>
      </c>
      <c r="C730" t="str">
        <f t="shared" si="34"/>
        <v>2024-2025</v>
      </c>
      <c r="D730" t="s">
        <v>120</v>
      </c>
      <c r="E730" t="s">
        <v>13</v>
      </c>
      <c r="F730" t="str">
        <f t="shared" si="35"/>
        <v>New South Wales</v>
      </c>
      <c r="G730" t="s">
        <v>10</v>
      </c>
      <c r="H730">
        <v>2141</v>
      </c>
      <c r="I730" t="s">
        <v>11</v>
      </c>
      <c r="J730" t="s">
        <v>125</v>
      </c>
      <c r="K730" t="s">
        <v>147</v>
      </c>
      <c r="L730" t="s">
        <v>158</v>
      </c>
      <c r="M730" s="6">
        <v>67</v>
      </c>
    </row>
    <row r="731" spans="1:13" x14ac:dyDescent="0.3">
      <c r="A731" s="2">
        <v>45453</v>
      </c>
      <c r="B731" s="3">
        <f t="shared" si="33"/>
        <v>2024</v>
      </c>
      <c r="C731" t="str">
        <f t="shared" si="34"/>
        <v>2023-2024</v>
      </c>
      <c r="D731" t="s">
        <v>120</v>
      </c>
      <c r="E731" t="s">
        <v>38</v>
      </c>
      <c r="F731" t="str">
        <f t="shared" si="35"/>
        <v>Victoria</v>
      </c>
      <c r="G731" t="s">
        <v>26</v>
      </c>
      <c r="H731">
        <v>3199</v>
      </c>
      <c r="I731" t="s">
        <v>11</v>
      </c>
      <c r="J731" t="s">
        <v>127</v>
      </c>
      <c r="K731" t="s">
        <v>146</v>
      </c>
      <c r="L731" t="s">
        <v>157</v>
      </c>
      <c r="M731" s="6">
        <v>681</v>
      </c>
    </row>
    <row r="732" spans="1:13" x14ac:dyDescent="0.3">
      <c r="A732" s="2">
        <v>45924</v>
      </c>
      <c r="B732" s="3">
        <f t="shared" si="33"/>
        <v>2026</v>
      </c>
      <c r="C732" t="str">
        <f t="shared" si="34"/>
        <v>2025-2026</v>
      </c>
      <c r="D732" t="s">
        <v>120</v>
      </c>
      <c r="E732" t="s">
        <v>57</v>
      </c>
      <c r="F732" t="str">
        <f t="shared" si="35"/>
        <v>New South Wales</v>
      </c>
      <c r="G732" t="s">
        <v>10</v>
      </c>
      <c r="H732">
        <v>2064</v>
      </c>
      <c r="I732" t="s">
        <v>11</v>
      </c>
      <c r="J732" t="s">
        <v>126</v>
      </c>
      <c r="K732" t="s">
        <v>148</v>
      </c>
      <c r="L732" t="s">
        <v>159</v>
      </c>
      <c r="M732" s="6">
        <v>340</v>
      </c>
    </row>
    <row r="733" spans="1:13" x14ac:dyDescent="0.3">
      <c r="A733" s="2">
        <v>45947</v>
      </c>
      <c r="B733" s="3">
        <f t="shared" si="33"/>
        <v>2026</v>
      </c>
      <c r="C733" t="str">
        <f t="shared" si="34"/>
        <v>2025-2026</v>
      </c>
      <c r="D733" t="s">
        <v>120</v>
      </c>
      <c r="E733" t="s">
        <v>32</v>
      </c>
      <c r="F733" t="str">
        <f t="shared" si="35"/>
        <v>Victoria</v>
      </c>
      <c r="G733" t="s">
        <v>26</v>
      </c>
      <c r="H733">
        <v>3977</v>
      </c>
      <c r="I733" t="s">
        <v>11</v>
      </c>
      <c r="J733" t="s">
        <v>137</v>
      </c>
      <c r="K733" t="s">
        <v>142</v>
      </c>
      <c r="L733" t="s">
        <v>153</v>
      </c>
      <c r="M733" s="6">
        <v>340</v>
      </c>
    </row>
    <row r="734" spans="1:13" x14ac:dyDescent="0.3">
      <c r="A734" s="2">
        <v>45606</v>
      </c>
      <c r="B734" s="3">
        <f t="shared" si="33"/>
        <v>2025</v>
      </c>
      <c r="C734" t="str">
        <f t="shared" si="34"/>
        <v>2024-2025</v>
      </c>
      <c r="D734" t="s">
        <v>120</v>
      </c>
      <c r="E734" t="s">
        <v>88</v>
      </c>
      <c r="F734" t="str">
        <f t="shared" si="35"/>
        <v>Queensland</v>
      </c>
      <c r="G734" t="s">
        <v>19</v>
      </c>
      <c r="H734">
        <v>4570</v>
      </c>
      <c r="I734" t="s">
        <v>11</v>
      </c>
      <c r="J734" t="s">
        <v>136</v>
      </c>
      <c r="K734" t="s">
        <v>148</v>
      </c>
      <c r="L734" t="s">
        <v>159</v>
      </c>
      <c r="M734" s="6">
        <v>752</v>
      </c>
    </row>
    <row r="735" spans="1:13" x14ac:dyDescent="0.3">
      <c r="A735" s="2">
        <v>46014</v>
      </c>
      <c r="B735" s="3">
        <f t="shared" si="33"/>
        <v>2026</v>
      </c>
      <c r="C735" t="str">
        <f t="shared" si="34"/>
        <v>2025-2026</v>
      </c>
      <c r="D735" t="s">
        <v>120</v>
      </c>
      <c r="E735" t="s">
        <v>16</v>
      </c>
      <c r="F735" t="str">
        <f t="shared" si="35"/>
        <v>South Australia</v>
      </c>
      <c r="G735" t="s">
        <v>17</v>
      </c>
      <c r="H735">
        <v>5168</v>
      </c>
      <c r="I735" t="s">
        <v>11</v>
      </c>
      <c r="J735" t="s">
        <v>134</v>
      </c>
      <c r="K735" t="s">
        <v>142</v>
      </c>
      <c r="L735" t="s">
        <v>153</v>
      </c>
      <c r="M735" s="6">
        <v>712</v>
      </c>
    </row>
    <row r="736" spans="1:13" x14ac:dyDescent="0.3">
      <c r="A736" s="2">
        <v>45331</v>
      </c>
      <c r="B736" s="3">
        <f t="shared" si="33"/>
        <v>2024</v>
      </c>
      <c r="C736" t="str">
        <f t="shared" si="34"/>
        <v>2023-2024</v>
      </c>
      <c r="D736" t="s">
        <v>120</v>
      </c>
      <c r="E736" t="s">
        <v>97</v>
      </c>
      <c r="F736" t="str">
        <f t="shared" si="35"/>
        <v>Tasmania</v>
      </c>
      <c r="G736" t="s">
        <v>43</v>
      </c>
      <c r="H736">
        <v>7010</v>
      </c>
      <c r="I736" t="s">
        <v>11</v>
      </c>
      <c r="J736" t="s">
        <v>130</v>
      </c>
      <c r="K736" t="s">
        <v>144</v>
      </c>
      <c r="L736" t="s">
        <v>155</v>
      </c>
      <c r="M736" s="6">
        <v>67</v>
      </c>
    </row>
    <row r="737" spans="1:13" x14ac:dyDescent="0.3">
      <c r="A737" s="2">
        <v>45436</v>
      </c>
      <c r="B737" s="3">
        <f t="shared" si="33"/>
        <v>2024</v>
      </c>
      <c r="C737" t="str">
        <f t="shared" si="34"/>
        <v>2023-2024</v>
      </c>
      <c r="D737" t="s">
        <v>120</v>
      </c>
      <c r="E737" t="s">
        <v>80</v>
      </c>
      <c r="F737" t="str">
        <f t="shared" si="35"/>
        <v>New South Wales</v>
      </c>
      <c r="G737" t="s">
        <v>10</v>
      </c>
      <c r="H737">
        <v>2120</v>
      </c>
      <c r="I737" t="s">
        <v>11</v>
      </c>
      <c r="J737" t="s">
        <v>125</v>
      </c>
      <c r="K737" t="s">
        <v>151</v>
      </c>
      <c r="L737" t="s">
        <v>152</v>
      </c>
      <c r="M737" s="6">
        <v>36</v>
      </c>
    </row>
    <row r="738" spans="1:13" x14ac:dyDescent="0.3">
      <c r="A738" s="2">
        <v>45774</v>
      </c>
      <c r="B738" s="3">
        <f t="shared" si="33"/>
        <v>2025</v>
      </c>
      <c r="C738" t="str">
        <f t="shared" si="34"/>
        <v>2024-2025</v>
      </c>
      <c r="D738" t="s">
        <v>120</v>
      </c>
      <c r="E738" t="s">
        <v>95</v>
      </c>
      <c r="F738" t="str">
        <f t="shared" si="35"/>
        <v>New South Wales</v>
      </c>
      <c r="G738" t="s">
        <v>10</v>
      </c>
      <c r="H738">
        <v>2131</v>
      </c>
      <c r="I738" t="s">
        <v>11</v>
      </c>
      <c r="J738" t="s">
        <v>125</v>
      </c>
      <c r="K738" t="s">
        <v>145</v>
      </c>
      <c r="L738" t="s">
        <v>156</v>
      </c>
      <c r="M738" s="6">
        <v>425</v>
      </c>
    </row>
    <row r="739" spans="1:13" x14ac:dyDescent="0.3">
      <c r="A739" s="2">
        <v>45927</v>
      </c>
      <c r="B739" s="3">
        <f t="shared" si="33"/>
        <v>2026</v>
      </c>
      <c r="C739" t="str">
        <f t="shared" si="34"/>
        <v>2025-2026</v>
      </c>
      <c r="D739" t="s">
        <v>120</v>
      </c>
      <c r="E739" t="s">
        <v>92</v>
      </c>
      <c r="F739" t="str">
        <f t="shared" si="35"/>
        <v>New South Wales</v>
      </c>
      <c r="G739" t="s">
        <v>10</v>
      </c>
      <c r="H739">
        <v>2015</v>
      </c>
      <c r="I739" t="s">
        <v>11</v>
      </c>
      <c r="J739" t="s">
        <v>126</v>
      </c>
      <c r="K739" t="s">
        <v>142</v>
      </c>
      <c r="L739" t="s">
        <v>153</v>
      </c>
      <c r="M739" s="6">
        <v>54</v>
      </c>
    </row>
    <row r="740" spans="1:13" x14ac:dyDescent="0.3">
      <c r="A740" s="2">
        <v>45451</v>
      </c>
      <c r="B740" s="3">
        <f t="shared" si="33"/>
        <v>2024</v>
      </c>
      <c r="C740" t="str">
        <f t="shared" si="34"/>
        <v>2023-2024</v>
      </c>
      <c r="D740" t="s">
        <v>120</v>
      </c>
      <c r="E740" t="s">
        <v>21</v>
      </c>
      <c r="F740" t="str">
        <f t="shared" si="35"/>
        <v>South Australia</v>
      </c>
      <c r="G740" t="s">
        <v>17</v>
      </c>
      <c r="H740">
        <v>5343</v>
      </c>
      <c r="I740" t="s">
        <v>11</v>
      </c>
      <c r="J740" t="s">
        <v>139</v>
      </c>
      <c r="K740" t="s">
        <v>151</v>
      </c>
      <c r="L740" t="s">
        <v>152</v>
      </c>
      <c r="M740" s="6">
        <v>577</v>
      </c>
    </row>
    <row r="741" spans="1:13" x14ac:dyDescent="0.3">
      <c r="A741" s="2">
        <v>45748</v>
      </c>
      <c r="B741" s="3">
        <f t="shared" si="33"/>
        <v>2025</v>
      </c>
      <c r="C741" t="str">
        <f t="shared" si="34"/>
        <v>2024-2025</v>
      </c>
      <c r="D741" t="s">
        <v>120</v>
      </c>
      <c r="E741" t="s">
        <v>21</v>
      </c>
      <c r="F741" t="str">
        <f t="shared" si="35"/>
        <v>South Australia</v>
      </c>
      <c r="G741" t="s">
        <v>17</v>
      </c>
      <c r="H741">
        <v>5343</v>
      </c>
      <c r="I741" t="s">
        <v>11</v>
      </c>
      <c r="J741" t="s">
        <v>139</v>
      </c>
      <c r="K741" t="s">
        <v>143</v>
      </c>
      <c r="L741" t="s">
        <v>154</v>
      </c>
      <c r="M741" s="6">
        <v>645</v>
      </c>
    </row>
    <row r="742" spans="1:13" x14ac:dyDescent="0.3">
      <c r="A742" s="2">
        <v>45432</v>
      </c>
      <c r="B742" s="3">
        <f t="shared" si="33"/>
        <v>2024</v>
      </c>
      <c r="C742" t="str">
        <f t="shared" si="34"/>
        <v>2023-2024</v>
      </c>
      <c r="D742" t="s">
        <v>120</v>
      </c>
      <c r="E742" t="s">
        <v>46</v>
      </c>
      <c r="F742" t="str">
        <f t="shared" si="35"/>
        <v>South Australia</v>
      </c>
      <c r="G742" t="s">
        <v>17</v>
      </c>
      <c r="H742">
        <v>5043</v>
      </c>
      <c r="I742" t="s">
        <v>11</v>
      </c>
      <c r="J742" t="s">
        <v>134</v>
      </c>
      <c r="K742" t="s">
        <v>144</v>
      </c>
      <c r="L742" t="s">
        <v>155</v>
      </c>
      <c r="M742" s="6">
        <v>600</v>
      </c>
    </row>
    <row r="743" spans="1:13" x14ac:dyDescent="0.3">
      <c r="A743" s="2">
        <v>45958</v>
      </c>
      <c r="B743" s="3">
        <f t="shared" si="33"/>
        <v>2026</v>
      </c>
      <c r="C743" t="str">
        <f t="shared" si="34"/>
        <v>2025-2026</v>
      </c>
      <c r="D743" t="s">
        <v>120</v>
      </c>
      <c r="E743" t="s">
        <v>65</v>
      </c>
      <c r="F743" t="str">
        <f t="shared" si="35"/>
        <v>Victoria</v>
      </c>
      <c r="G743" t="s">
        <v>26</v>
      </c>
      <c r="H743">
        <v>3931</v>
      </c>
      <c r="I743" t="s">
        <v>11</v>
      </c>
      <c r="J743" t="s">
        <v>137</v>
      </c>
      <c r="K743" t="s">
        <v>150</v>
      </c>
      <c r="L743" t="s">
        <v>161</v>
      </c>
      <c r="M743" s="6">
        <v>671</v>
      </c>
    </row>
    <row r="744" spans="1:13" x14ac:dyDescent="0.3">
      <c r="A744" s="2">
        <v>45705</v>
      </c>
      <c r="B744" s="3">
        <f t="shared" si="33"/>
        <v>2025</v>
      </c>
      <c r="C744" t="str">
        <f t="shared" si="34"/>
        <v>2024-2025</v>
      </c>
      <c r="D744" t="s">
        <v>119</v>
      </c>
      <c r="E744" t="s">
        <v>71</v>
      </c>
      <c r="F744" t="str">
        <f t="shared" si="35"/>
        <v>Victoria</v>
      </c>
      <c r="G744" t="s">
        <v>26</v>
      </c>
      <c r="H744">
        <v>3131</v>
      </c>
      <c r="I744" t="s">
        <v>11</v>
      </c>
      <c r="J744" t="s">
        <v>127</v>
      </c>
      <c r="K744" t="s">
        <v>144</v>
      </c>
      <c r="L744" t="s">
        <v>155</v>
      </c>
      <c r="M744" s="6">
        <v>766</v>
      </c>
    </row>
    <row r="745" spans="1:13" x14ac:dyDescent="0.3">
      <c r="A745" s="2">
        <v>45409</v>
      </c>
      <c r="B745" s="3">
        <f t="shared" si="33"/>
        <v>2024</v>
      </c>
      <c r="C745" t="str">
        <f t="shared" si="34"/>
        <v>2023-2024</v>
      </c>
      <c r="D745" t="s">
        <v>119</v>
      </c>
      <c r="E745" t="s">
        <v>12</v>
      </c>
      <c r="F745" t="str">
        <f t="shared" si="35"/>
        <v>New South Wales</v>
      </c>
      <c r="G745" t="s">
        <v>10</v>
      </c>
      <c r="H745">
        <v>2795</v>
      </c>
      <c r="I745" t="s">
        <v>11</v>
      </c>
      <c r="J745" t="s">
        <v>132</v>
      </c>
      <c r="K745" t="s">
        <v>145</v>
      </c>
      <c r="L745" t="s">
        <v>156</v>
      </c>
      <c r="M745" s="6">
        <v>300</v>
      </c>
    </row>
    <row r="746" spans="1:13" x14ac:dyDescent="0.3">
      <c r="A746" s="2">
        <v>45656</v>
      </c>
      <c r="B746" s="3">
        <f t="shared" si="33"/>
        <v>2025</v>
      </c>
      <c r="C746" t="str">
        <f t="shared" si="34"/>
        <v>2024-2025</v>
      </c>
      <c r="D746" t="s">
        <v>119</v>
      </c>
      <c r="E746" t="s">
        <v>69</v>
      </c>
      <c r="F746" t="str">
        <f t="shared" si="35"/>
        <v>Victoria</v>
      </c>
      <c r="G746" t="s">
        <v>26</v>
      </c>
      <c r="H746">
        <v>3148</v>
      </c>
      <c r="I746" t="s">
        <v>11</v>
      </c>
      <c r="J746" t="s">
        <v>127</v>
      </c>
      <c r="K746" t="s">
        <v>151</v>
      </c>
      <c r="L746" t="s">
        <v>152</v>
      </c>
      <c r="M746" s="6">
        <v>621</v>
      </c>
    </row>
    <row r="747" spans="1:13" x14ac:dyDescent="0.3">
      <c r="A747" s="2">
        <v>45344</v>
      </c>
      <c r="B747" s="3">
        <f t="shared" si="33"/>
        <v>2024</v>
      </c>
      <c r="C747" t="str">
        <f t="shared" si="34"/>
        <v>2023-2024</v>
      </c>
      <c r="D747" t="s">
        <v>120</v>
      </c>
      <c r="E747" t="s">
        <v>111</v>
      </c>
      <c r="F747" t="str">
        <f t="shared" si="35"/>
        <v>New South Wales</v>
      </c>
      <c r="G747" t="s">
        <v>10</v>
      </c>
      <c r="H747">
        <v>2154</v>
      </c>
      <c r="I747" t="s">
        <v>11</v>
      </c>
      <c r="J747" t="s">
        <v>125</v>
      </c>
      <c r="K747" t="s">
        <v>145</v>
      </c>
      <c r="L747" t="s">
        <v>156</v>
      </c>
      <c r="M747" s="6">
        <v>349</v>
      </c>
    </row>
    <row r="748" spans="1:13" x14ac:dyDescent="0.3">
      <c r="A748" s="2">
        <v>45934</v>
      </c>
      <c r="B748" s="3">
        <f t="shared" si="33"/>
        <v>2026</v>
      </c>
      <c r="C748" t="str">
        <f t="shared" si="34"/>
        <v>2025-2026</v>
      </c>
      <c r="D748" t="s">
        <v>120</v>
      </c>
      <c r="E748" t="s">
        <v>34</v>
      </c>
      <c r="F748" t="str">
        <f t="shared" si="35"/>
        <v>New South Wales</v>
      </c>
      <c r="G748" t="s">
        <v>10</v>
      </c>
      <c r="H748">
        <v>2560</v>
      </c>
      <c r="I748" t="s">
        <v>11</v>
      </c>
      <c r="J748" t="s">
        <v>123</v>
      </c>
      <c r="K748" t="s">
        <v>144</v>
      </c>
      <c r="L748" t="s">
        <v>155</v>
      </c>
      <c r="M748" s="6">
        <v>775</v>
      </c>
    </row>
    <row r="749" spans="1:13" x14ac:dyDescent="0.3">
      <c r="A749" s="2">
        <v>45355</v>
      </c>
      <c r="B749" s="3">
        <f t="shared" si="33"/>
        <v>2024</v>
      </c>
      <c r="C749" t="str">
        <f t="shared" si="34"/>
        <v>2023-2024</v>
      </c>
      <c r="D749" t="s">
        <v>120</v>
      </c>
      <c r="E749" t="s">
        <v>69</v>
      </c>
      <c r="F749" t="str">
        <f t="shared" si="35"/>
        <v>Victoria</v>
      </c>
      <c r="G749" t="s">
        <v>26</v>
      </c>
      <c r="H749">
        <v>3148</v>
      </c>
      <c r="I749" t="s">
        <v>11</v>
      </c>
      <c r="J749" t="s">
        <v>127</v>
      </c>
      <c r="K749" t="s">
        <v>144</v>
      </c>
      <c r="L749" t="s">
        <v>155</v>
      </c>
      <c r="M749" s="6">
        <v>689</v>
      </c>
    </row>
    <row r="750" spans="1:13" x14ac:dyDescent="0.3">
      <c r="A750" s="2">
        <v>45870</v>
      </c>
      <c r="B750" s="3">
        <f t="shared" si="33"/>
        <v>2026</v>
      </c>
      <c r="C750" t="str">
        <f t="shared" si="34"/>
        <v>2025-2026</v>
      </c>
      <c r="D750" t="s">
        <v>120</v>
      </c>
      <c r="E750" t="s">
        <v>104</v>
      </c>
      <c r="F750" t="str">
        <f t="shared" si="35"/>
        <v>Victoria</v>
      </c>
      <c r="G750" t="s">
        <v>26</v>
      </c>
      <c r="H750">
        <v>3175</v>
      </c>
      <c r="I750" t="s">
        <v>11</v>
      </c>
      <c r="J750" t="s">
        <v>127</v>
      </c>
      <c r="K750" t="s">
        <v>143</v>
      </c>
      <c r="L750" t="s">
        <v>154</v>
      </c>
      <c r="M750" s="6">
        <v>54</v>
      </c>
    </row>
    <row r="751" spans="1:13" x14ac:dyDescent="0.3">
      <c r="A751" s="2">
        <v>45688</v>
      </c>
      <c r="B751" s="3">
        <f t="shared" si="33"/>
        <v>2025</v>
      </c>
      <c r="C751" t="str">
        <f t="shared" si="34"/>
        <v>2024-2025</v>
      </c>
      <c r="D751" t="s">
        <v>119</v>
      </c>
      <c r="E751" t="s">
        <v>39</v>
      </c>
      <c r="F751" t="str">
        <f t="shared" si="35"/>
        <v>New South Wales</v>
      </c>
      <c r="G751" t="s">
        <v>10</v>
      </c>
      <c r="H751">
        <v>2541</v>
      </c>
      <c r="I751" t="s">
        <v>11</v>
      </c>
      <c r="J751" t="s">
        <v>123</v>
      </c>
      <c r="K751" t="s">
        <v>147</v>
      </c>
      <c r="L751" t="s">
        <v>158</v>
      </c>
      <c r="M751" s="6">
        <v>545</v>
      </c>
    </row>
    <row r="752" spans="1:13" x14ac:dyDescent="0.3">
      <c r="A752" s="2">
        <v>45395</v>
      </c>
      <c r="B752" s="3">
        <f t="shared" si="33"/>
        <v>2024</v>
      </c>
      <c r="C752" t="str">
        <f t="shared" si="34"/>
        <v>2023-2024</v>
      </c>
      <c r="D752" t="s">
        <v>120</v>
      </c>
      <c r="E752" t="s">
        <v>36</v>
      </c>
      <c r="F752" t="str">
        <f t="shared" si="35"/>
        <v>New South Wales</v>
      </c>
      <c r="G752" t="s">
        <v>10</v>
      </c>
      <c r="H752">
        <v>2539</v>
      </c>
      <c r="I752" t="s">
        <v>11</v>
      </c>
      <c r="J752" t="s">
        <v>123</v>
      </c>
      <c r="K752" t="s">
        <v>146</v>
      </c>
      <c r="L752" t="s">
        <v>157</v>
      </c>
      <c r="M752" s="6">
        <v>530</v>
      </c>
    </row>
    <row r="753" spans="1:13" x14ac:dyDescent="0.3">
      <c r="A753" s="2">
        <v>45607</v>
      </c>
      <c r="B753" s="3">
        <f t="shared" si="33"/>
        <v>2025</v>
      </c>
      <c r="C753" t="str">
        <f t="shared" si="34"/>
        <v>2024-2025</v>
      </c>
      <c r="D753" t="s">
        <v>120</v>
      </c>
      <c r="E753" t="s">
        <v>30</v>
      </c>
      <c r="F753" t="str">
        <f t="shared" si="35"/>
        <v>Victoria</v>
      </c>
      <c r="G753" t="s">
        <v>26</v>
      </c>
      <c r="H753">
        <v>3030</v>
      </c>
      <c r="I753" t="s">
        <v>11</v>
      </c>
      <c r="J753" t="s">
        <v>128</v>
      </c>
      <c r="K753" t="s">
        <v>146</v>
      </c>
      <c r="L753" t="s">
        <v>157</v>
      </c>
      <c r="M753" s="6">
        <v>86</v>
      </c>
    </row>
    <row r="754" spans="1:13" x14ac:dyDescent="0.3">
      <c r="A754" s="2">
        <v>45351</v>
      </c>
      <c r="B754" s="3">
        <f t="shared" si="33"/>
        <v>2024</v>
      </c>
      <c r="C754" t="str">
        <f t="shared" si="34"/>
        <v>2023-2024</v>
      </c>
      <c r="D754" t="s">
        <v>120</v>
      </c>
      <c r="E754" t="s">
        <v>104</v>
      </c>
      <c r="F754" t="str">
        <f t="shared" si="35"/>
        <v>Victoria</v>
      </c>
      <c r="G754" t="s">
        <v>26</v>
      </c>
      <c r="H754">
        <v>3175</v>
      </c>
      <c r="I754" t="s">
        <v>11</v>
      </c>
      <c r="J754" t="s">
        <v>127</v>
      </c>
      <c r="K754" t="s">
        <v>142</v>
      </c>
      <c r="L754" t="s">
        <v>153</v>
      </c>
      <c r="M754" s="6">
        <v>227</v>
      </c>
    </row>
    <row r="755" spans="1:13" x14ac:dyDescent="0.3">
      <c r="A755" s="2">
        <v>46001</v>
      </c>
      <c r="B755" s="3">
        <f t="shared" si="33"/>
        <v>2026</v>
      </c>
      <c r="C755" t="str">
        <f t="shared" si="34"/>
        <v>2025-2026</v>
      </c>
      <c r="D755" t="s">
        <v>119</v>
      </c>
      <c r="E755" t="s">
        <v>82</v>
      </c>
      <c r="F755" t="str">
        <f t="shared" si="35"/>
        <v>Queensland</v>
      </c>
      <c r="G755" t="s">
        <v>19</v>
      </c>
      <c r="H755">
        <v>4215</v>
      </c>
      <c r="I755" t="s">
        <v>11</v>
      </c>
      <c r="J755" t="s">
        <v>124</v>
      </c>
      <c r="K755" t="s">
        <v>143</v>
      </c>
      <c r="L755" t="s">
        <v>154</v>
      </c>
      <c r="M755" s="6">
        <v>128</v>
      </c>
    </row>
    <row r="756" spans="1:13" x14ac:dyDescent="0.3">
      <c r="A756" s="2">
        <v>45900</v>
      </c>
      <c r="B756" s="3">
        <f t="shared" si="33"/>
        <v>2026</v>
      </c>
      <c r="C756" t="str">
        <f t="shared" si="34"/>
        <v>2025-2026</v>
      </c>
      <c r="D756" t="s">
        <v>119</v>
      </c>
      <c r="E756" t="s">
        <v>27</v>
      </c>
      <c r="F756" t="str">
        <f t="shared" si="35"/>
        <v>Western Australia</v>
      </c>
      <c r="G756" t="s">
        <v>28</v>
      </c>
      <c r="H756">
        <v>6030</v>
      </c>
      <c r="I756" t="s">
        <v>11</v>
      </c>
      <c r="J756" t="s">
        <v>121</v>
      </c>
      <c r="K756" t="s">
        <v>146</v>
      </c>
      <c r="L756" t="s">
        <v>157</v>
      </c>
      <c r="M756" s="6">
        <v>337</v>
      </c>
    </row>
    <row r="757" spans="1:13" x14ac:dyDescent="0.3">
      <c r="A757" s="2">
        <v>45938</v>
      </c>
      <c r="B757" s="3">
        <f t="shared" si="33"/>
        <v>2026</v>
      </c>
      <c r="C757" t="str">
        <f t="shared" si="34"/>
        <v>2025-2026</v>
      </c>
      <c r="D757" t="s">
        <v>120</v>
      </c>
      <c r="E757" t="s">
        <v>44</v>
      </c>
      <c r="F757" t="str">
        <f t="shared" si="35"/>
        <v>Western Australia</v>
      </c>
      <c r="G757" t="s">
        <v>28</v>
      </c>
      <c r="H757">
        <v>6010</v>
      </c>
      <c r="I757" t="s">
        <v>11</v>
      </c>
      <c r="J757" t="s">
        <v>121</v>
      </c>
      <c r="K757" t="s">
        <v>148</v>
      </c>
      <c r="L757" t="s">
        <v>159</v>
      </c>
      <c r="M757" s="6">
        <v>340</v>
      </c>
    </row>
    <row r="758" spans="1:13" x14ac:dyDescent="0.3">
      <c r="A758" s="2">
        <v>45753</v>
      </c>
      <c r="B758" s="3">
        <f t="shared" si="33"/>
        <v>2025</v>
      </c>
      <c r="C758" t="str">
        <f t="shared" si="34"/>
        <v>2024-2025</v>
      </c>
      <c r="D758" t="s">
        <v>120</v>
      </c>
      <c r="E758" t="s">
        <v>101</v>
      </c>
      <c r="F758" t="str">
        <f t="shared" si="35"/>
        <v>Queensland</v>
      </c>
      <c r="G758" t="s">
        <v>19</v>
      </c>
      <c r="H758">
        <v>4305</v>
      </c>
      <c r="I758" t="s">
        <v>11</v>
      </c>
      <c r="J758" t="s">
        <v>124</v>
      </c>
      <c r="K758" t="s">
        <v>143</v>
      </c>
      <c r="L758" t="s">
        <v>154</v>
      </c>
      <c r="M758" s="6">
        <v>207</v>
      </c>
    </row>
    <row r="759" spans="1:13" x14ac:dyDescent="0.3">
      <c r="A759" s="2">
        <v>45338</v>
      </c>
      <c r="B759" s="3">
        <f t="shared" si="33"/>
        <v>2024</v>
      </c>
      <c r="C759" t="str">
        <f t="shared" si="34"/>
        <v>2023-2024</v>
      </c>
      <c r="D759" t="s">
        <v>120</v>
      </c>
      <c r="E759" t="s">
        <v>104</v>
      </c>
      <c r="F759" t="str">
        <f t="shared" si="35"/>
        <v>Victoria</v>
      </c>
      <c r="G759" t="s">
        <v>26</v>
      </c>
      <c r="H759">
        <v>3175</v>
      </c>
      <c r="I759" t="s">
        <v>11</v>
      </c>
      <c r="J759" t="s">
        <v>127</v>
      </c>
      <c r="K759" t="s">
        <v>144</v>
      </c>
      <c r="L759" t="s">
        <v>155</v>
      </c>
      <c r="M759" s="6">
        <v>563</v>
      </c>
    </row>
    <row r="760" spans="1:13" x14ac:dyDescent="0.3">
      <c r="A760" s="2">
        <v>45812</v>
      </c>
      <c r="B760" s="3">
        <f t="shared" si="33"/>
        <v>2025</v>
      </c>
      <c r="C760" t="str">
        <f t="shared" si="34"/>
        <v>2024-2025</v>
      </c>
      <c r="D760" t="s">
        <v>120</v>
      </c>
      <c r="E760" t="s">
        <v>47</v>
      </c>
      <c r="F760" t="str">
        <f t="shared" si="35"/>
        <v>Victoria</v>
      </c>
      <c r="G760" t="s">
        <v>26</v>
      </c>
      <c r="H760">
        <v>3630</v>
      </c>
      <c r="I760" t="s">
        <v>11</v>
      </c>
      <c r="J760" t="s">
        <v>137</v>
      </c>
      <c r="K760" t="s">
        <v>145</v>
      </c>
      <c r="L760" t="s">
        <v>156</v>
      </c>
      <c r="M760" s="6">
        <v>668</v>
      </c>
    </row>
    <row r="761" spans="1:13" x14ac:dyDescent="0.3">
      <c r="A761" s="2">
        <v>45312</v>
      </c>
      <c r="B761" s="3">
        <f t="shared" si="33"/>
        <v>2024</v>
      </c>
      <c r="C761" t="str">
        <f t="shared" si="34"/>
        <v>2023-2024</v>
      </c>
      <c r="D761" t="s">
        <v>120</v>
      </c>
      <c r="E761" t="s">
        <v>34</v>
      </c>
      <c r="F761" t="str">
        <f t="shared" si="35"/>
        <v>New South Wales</v>
      </c>
      <c r="G761" t="s">
        <v>10</v>
      </c>
      <c r="H761">
        <v>2560</v>
      </c>
      <c r="I761" t="s">
        <v>11</v>
      </c>
      <c r="J761" t="s">
        <v>123</v>
      </c>
      <c r="K761" t="s">
        <v>151</v>
      </c>
      <c r="L761" t="s">
        <v>152</v>
      </c>
      <c r="M761" s="6">
        <v>335</v>
      </c>
    </row>
    <row r="762" spans="1:13" x14ac:dyDescent="0.3">
      <c r="A762" s="2">
        <v>45964</v>
      </c>
      <c r="B762" s="3">
        <f t="shared" si="33"/>
        <v>2026</v>
      </c>
      <c r="C762" t="str">
        <f t="shared" si="34"/>
        <v>2025-2026</v>
      </c>
      <c r="D762" t="s">
        <v>120</v>
      </c>
      <c r="E762" t="s">
        <v>20</v>
      </c>
      <c r="F762" t="str">
        <f t="shared" si="35"/>
        <v>South Australia</v>
      </c>
      <c r="G762" t="s">
        <v>17</v>
      </c>
      <c r="H762">
        <v>5607</v>
      </c>
      <c r="I762" t="s">
        <v>11</v>
      </c>
      <c r="J762" t="s">
        <v>139</v>
      </c>
      <c r="K762" t="s">
        <v>143</v>
      </c>
      <c r="L762" t="s">
        <v>154</v>
      </c>
      <c r="M762" s="6">
        <v>558</v>
      </c>
    </row>
    <row r="763" spans="1:13" x14ac:dyDescent="0.3">
      <c r="A763" s="2">
        <v>45959</v>
      </c>
      <c r="B763" s="3">
        <f t="shared" si="33"/>
        <v>2026</v>
      </c>
      <c r="C763" t="str">
        <f t="shared" si="34"/>
        <v>2025-2026</v>
      </c>
      <c r="D763" t="s">
        <v>119</v>
      </c>
      <c r="E763" t="s">
        <v>12</v>
      </c>
      <c r="F763" t="str">
        <f t="shared" si="35"/>
        <v>New South Wales</v>
      </c>
      <c r="G763" t="s">
        <v>10</v>
      </c>
      <c r="H763">
        <v>2795</v>
      </c>
      <c r="I763" t="s">
        <v>11</v>
      </c>
      <c r="J763" t="s">
        <v>132</v>
      </c>
      <c r="K763" t="s">
        <v>144</v>
      </c>
      <c r="L763" t="s">
        <v>155</v>
      </c>
      <c r="M763" s="6">
        <v>143</v>
      </c>
    </row>
    <row r="764" spans="1:13" x14ac:dyDescent="0.3">
      <c r="A764" s="2">
        <v>45846</v>
      </c>
      <c r="B764" s="3">
        <f t="shared" si="33"/>
        <v>2026</v>
      </c>
      <c r="C764" t="str">
        <f t="shared" si="34"/>
        <v>2025-2026</v>
      </c>
      <c r="D764" t="s">
        <v>120</v>
      </c>
      <c r="E764" t="s">
        <v>23</v>
      </c>
      <c r="F764" t="str">
        <f t="shared" si="35"/>
        <v>New South Wales</v>
      </c>
      <c r="G764" t="s">
        <v>10</v>
      </c>
      <c r="H764">
        <v>2830</v>
      </c>
      <c r="I764" t="s">
        <v>11</v>
      </c>
      <c r="J764" t="s">
        <v>132</v>
      </c>
      <c r="K764" t="s">
        <v>146</v>
      </c>
      <c r="L764" t="s">
        <v>157</v>
      </c>
      <c r="M764" s="6">
        <v>638</v>
      </c>
    </row>
    <row r="765" spans="1:13" x14ac:dyDescent="0.3">
      <c r="A765" s="2">
        <v>45762</v>
      </c>
      <c r="B765" s="3">
        <f t="shared" si="33"/>
        <v>2025</v>
      </c>
      <c r="C765" t="str">
        <f t="shared" si="34"/>
        <v>2024-2025</v>
      </c>
      <c r="D765" t="s">
        <v>119</v>
      </c>
      <c r="E765" t="s">
        <v>27</v>
      </c>
      <c r="F765" t="str">
        <f t="shared" si="35"/>
        <v>Western Australia</v>
      </c>
      <c r="G765" t="s">
        <v>28</v>
      </c>
      <c r="H765">
        <v>6030</v>
      </c>
      <c r="I765" t="s">
        <v>11</v>
      </c>
      <c r="J765" t="s">
        <v>121</v>
      </c>
      <c r="K765" t="s">
        <v>147</v>
      </c>
      <c r="L765" t="s">
        <v>158</v>
      </c>
      <c r="M765" s="6">
        <v>357</v>
      </c>
    </row>
    <row r="766" spans="1:13" x14ac:dyDescent="0.3">
      <c r="A766" s="2">
        <v>45451</v>
      </c>
      <c r="B766" s="3">
        <f t="shared" si="33"/>
        <v>2024</v>
      </c>
      <c r="C766" t="str">
        <f t="shared" si="34"/>
        <v>2023-2024</v>
      </c>
      <c r="D766" t="s">
        <v>119</v>
      </c>
      <c r="E766" t="s">
        <v>37</v>
      </c>
      <c r="F766" t="str">
        <f t="shared" si="35"/>
        <v>Victoria</v>
      </c>
      <c r="G766" t="s">
        <v>26</v>
      </c>
      <c r="H766">
        <v>3134</v>
      </c>
      <c r="I766" t="s">
        <v>11</v>
      </c>
      <c r="J766" t="s">
        <v>127</v>
      </c>
      <c r="K766" t="s">
        <v>146</v>
      </c>
      <c r="L766" t="s">
        <v>157</v>
      </c>
      <c r="M766" s="6">
        <v>268</v>
      </c>
    </row>
    <row r="767" spans="1:13" x14ac:dyDescent="0.3">
      <c r="A767" s="2">
        <v>45555</v>
      </c>
      <c r="B767" s="3">
        <f t="shared" si="33"/>
        <v>2025</v>
      </c>
      <c r="C767" t="str">
        <f t="shared" si="34"/>
        <v>2024-2025</v>
      </c>
      <c r="D767" t="s">
        <v>120</v>
      </c>
      <c r="E767" t="s">
        <v>41</v>
      </c>
      <c r="F767" t="str">
        <f t="shared" si="35"/>
        <v>New South Wales</v>
      </c>
      <c r="G767" t="s">
        <v>10</v>
      </c>
      <c r="H767">
        <v>2478</v>
      </c>
      <c r="I767" t="s">
        <v>11</v>
      </c>
      <c r="J767" t="s">
        <v>122</v>
      </c>
      <c r="K767" t="s">
        <v>148</v>
      </c>
      <c r="L767" t="s">
        <v>159</v>
      </c>
      <c r="M767" s="6">
        <v>372</v>
      </c>
    </row>
    <row r="768" spans="1:13" x14ac:dyDescent="0.3">
      <c r="A768" s="2">
        <v>45900</v>
      </c>
      <c r="B768" s="3">
        <f t="shared" si="33"/>
        <v>2026</v>
      </c>
      <c r="C768" t="str">
        <f t="shared" si="34"/>
        <v>2025-2026</v>
      </c>
      <c r="D768" t="s">
        <v>120</v>
      </c>
      <c r="E768" t="s">
        <v>63</v>
      </c>
      <c r="F768" t="str">
        <f t="shared" si="35"/>
        <v>Queensland</v>
      </c>
      <c r="G768" t="s">
        <v>19</v>
      </c>
      <c r="H768">
        <v>4068</v>
      </c>
      <c r="I768" t="s">
        <v>11</v>
      </c>
      <c r="J768" t="s">
        <v>131</v>
      </c>
      <c r="K768" t="s">
        <v>142</v>
      </c>
      <c r="L768" t="s">
        <v>153</v>
      </c>
      <c r="M768" s="6">
        <v>693</v>
      </c>
    </row>
    <row r="769" spans="1:13" x14ac:dyDescent="0.3">
      <c r="A769" s="2">
        <v>45704</v>
      </c>
      <c r="B769" s="3">
        <f t="shared" si="33"/>
        <v>2025</v>
      </c>
      <c r="C769" t="str">
        <f t="shared" si="34"/>
        <v>2024-2025</v>
      </c>
      <c r="D769" t="s">
        <v>120</v>
      </c>
      <c r="E769" t="s">
        <v>22</v>
      </c>
      <c r="F769" t="str">
        <f t="shared" si="35"/>
        <v>New South Wales</v>
      </c>
      <c r="G769" t="s">
        <v>10</v>
      </c>
      <c r="H769">
        <v>2116</v>
      </c>
      <c r="I769" t="s">
        <v>11</v>
      </c>
      <c r="J769" t="s">
        <v>125</v>
      </c>
      <c r="K769" t="s">
        <v>146</v>
      </c>
      <c r="L769" t="s">
        <v>157</v>
      </c>
      <c r="M769" s="6">
        <v>728</v>
      </c>
    </row>
    <row r="770" spans="1:13" x14ac:dyDescent="0.3">
      <c r="A770" s="2">
        <v>45914</v>
      </c>
      <c r="B770" s="3">
        <f t="shared" ref="B770:B833" si="36">IF(MONTH(A770)&gt;=7,YEAR(A770)+1,YEAR(A770))</f>
        <v>2026</v>
      </c>
      <c r="C770" t="str">
        <f t="shared" ref="C770:C833" si="37">IF(MONTH(A770) &gt;= 7, YEAR(A770) &amp; "-" &amp; YEAR(A770) + 1, YEAR(A770) - 1 &amp; "-" &amp; YEAR(A770))</f>
        <v>2025-2026</v>
      </c>
      <c r="D770" t="s">
        <v>120</v>
      </c>
      <c r="E770" t="s">
        <v>44</v>
      </c>
      <c r="F770" t="str">
        <f t="shared" ref="F770:F833" si="38">IF(G770="WA","Western Australia",
IF(G770="NSW","New South Wales",
IF(G770="QLD","Queensland",
IF(G770="VIC","Victoria",
IF(G770="TAS","Tasmania",
IF(G770="SA","South Australia",
IF(G770="NT","Northern Territory",
IF(G770="ACT","Australian Capital Territory",G770))))))))</f>
        <v>Western Australia</v>
      </c>
      <c r="G770" t="s">
        <v>28</v>
      </c>
      <c r="H770">
        <v>6010</v>
      </c>
      <c r="I770" t="s">
        <v>11</v>
      </c>
      <c r="J770" t="s">
        <v>121</v>
      </c>
      <c r="K770" t="s">
        <v>144</v>
      </c>
      <c r="L770" t="s">
        <v>155</v>
      </c>
      <c r="M770" s="6">
        <v>210</v>
      </c>
    </row>
    <row r="771" spans="1:13" x14ac:dyDescent="0.3">
      <c r="A771" s="2">
        <v>45345</v>
      </c>
      <c r="B771" s="3">
        <f t="shared" si="36"/>
        <v>2024</v>
      </c>
      <c r="C771" t="str">
        <f t="shared" si="37"/>
        <v>2023-2024</v>
      </c>
      <c r="D771" t="s">
        <v>120</v>
      </c>
      <c r="E771" t="s">
        <v>49</v>
      </c>
      <c r="F771" t="str">
        <f t="shared" si="38"/>
        <v>New South Wales</v>
      </c>
      <c r="G771" t="s">
        <v>10</v>
      </c>
      <c r="H771">
        <v>2350</v>
      </c>
      <c r="I771" t="s">
        <v>11</v>
      </c>
      <c r="J771" t="s">
        <v>122</v>
      </c>
      <c r="K771" t="s">
        <v>144</v>
      </c>
      <c r="L771" t="s">
        <v>155</v>
      </c>
      <c r="M771" s="6">
        <v>184</v>
      </c>
    </row>
    <row r="772" spans="1:13" x14ac:dyDescent="0.3">
      <c r="A772" s="2">
        <v>46001</v>
      </c>
      <c r="B772" s="3">
        <f t="shared" si="36"/>
        <v>2026</v>
      </c>
      <c r="C772" t="str">
        <f t="shared" si="37"/>
        <v>2025-2026</v>
      </c>
      <c r="D772" t="s">
        <v>120</v>
      </c>
      <c r="E772" t="s">
        <v>18</v>
      </c>
      <c r="F772" t="str">
        <f t="shared" si="38"/>
        <v>Queensland</v>
      </c>
      <c r="G772" t="s">
        <v>19</v>
      </c>
      <c r="H772">
        <v>4802</v>
      </c>
      <c r="I772" t="s">
        <v>11</v>
      </c>
      <c r="J772" t="s">
        <v>133</v>
      </c>
      <c r="K772" t="s">
        <v>143</v>
      </c>
      <c r="L772" t="s">
        <v>154</v>
      </c>
      <c r="M772" s="6">
        <v>549</v>
      </c>
    </row>
    <row r="773" spans="1:13" x14ac:dyDescent="0.3">
      <c r="A773" s="2">
        <v>45548</v>
      </c>
      <c r="B773" s="3">
        <f t="shared" si="36"/>
        <v>2025</v>
      </c>
      <c r="C773" t="str">
        <f t="shared" si="37"/>
        <v>2024-2025</v>
      </c>
      <c r="D773" t="s">
        <v>119</v>
      </c>
      <c r="E773" t="s">
        <v>67</v>
      </c>
      <c r="F773" t="str">
        <f t="shared" si="38"/>
        <v>Tasmania</v>
      </c>
      <c r="G773" t="s">
        <v>43</v>
      </c>
      <c r="H773">
        <v>7250</v>
      </c>
      <c r="I773" t="s">
        <v>11</v>
      </c>
      <c r="J773" t="s">
        <v>130</v>
      </c>
      <c r="K773" t="s">
        <v>151</v>
      </c>
      <c r="L773" t="s">
        <v>152</v>
      </c>
      <c r="M773" s="6">
        <v>302</v>
      </c>
    </row>
    <row r="774" spans="1:13" x14ac:dyDescent="0.3">
      <c r="A774" s="2">
        <v>45395</v>
      </c>
      <c r="B774" s="3">
        <f t="shared" si="36"/>
        <v>2024</v>
      </c>
      <c r="C774" t="str">
        <f t="shared" si="37"/>
        <v>2023-2024</v>
      </c>
      <c r="D774" t="s">
        <v>119</v>
      </c>
      <c r="E774" t="s">
        <v>113</v>
      </c>
      <c r="F774" t="str">
        <f t="shared" si="38"/>
        <v>New South Wales</v>
      </c>
      <c r="G774" t="s">
        <v>10</v>
      </c>
      <c r="H774">
        <v>2101</v>
      </c>
      <c r="I774" t="s">
        <v>11</v>
      </c>
      <c r="J774" t="s">
        <v>125</v>
      </c>
      <c r="K774" t="s">
        <v>145</v>
      </c>
      <c r="L774" t="s">
        <v>156</v>
      </c>
      <c r="M774" s="6">
        <v>33</v>
      </c>
    </row>
    <row r="775" spans="1:13" x14ac:dyDescent="0.3">
      <c r="A775" s="2">
        <v>45830</v>
      </c>
      <c r="B775" s="3">
        <f t="shared" si="36"/>
        <v>2025</v>
      </c>
      <c r="C775" t="str">
        <f t="shared" si="37"/>
        <v>2024-2025</v>
      </c>
      <c r="D775" t="s">
        <v>120</v>
      </c>
      <c r="E775" t="s">
        <v>91</v>
      </c>
      <c r="F775" t="str">
        <f t="shared" si="38"/>
        <v>Western Australia</v>
      </c>
      <c r="G775" t="s">
        <v>28</v>
      </c>
      <c r="H775">
        <v>6109</v>
      </c>
      <c r="I775" t="s">
        <v>11</v>
      </c>
      <c r="J775" t="s">
        <v>135</v>
      </c>
      <c r="K775" t="s">
        <v>143</v>
      </c>
      <c r="L775" t="s">
        <v>154</v>
      </c>
      <c r="M775" s="6">
        <v>268</v>
      </c>
    </row>
    <row r="776" spans="1:13" x14ac:dyDescent="0.3">
      <c r="A776" s="2">
        <v>45864</v>
      </c>
      <c r="B776" s="3">
        <f t="shared" si="36"/>
        <v>2026</v>
      </c>
      <c r="C776" t="str">
        <f t="shared" si="37"/>
        <v>2025-2026</v>
      </c>
      <c r="D776" t="s">
        <v>119</v>
      </c>
      <c r="E776" t="s">
        <v>83</v>
      </c>
      <c r="F776" t="str">
        <f t="shared" si="38"/>
        <v>Victoria</v>
      </c>
      <c r="G776" t="s">
        <v>26</v>
      </c>
      <c r="H776">
        <v>3551</v>
      </c>
      <c r="I776" t="s">
        <v>11</v>
      </c>
      <c r="J776" t="s">
        <v>129</v>
      </c>
      <c r="K776" t="s">
        <v>147</v>
      </c>
      <c r="L776" t="s">
        <v>158</v>
      </c>
      <c r="M776" s="6">
        <v>716</v>
      </c>
    </row>
    <row r="777" spans="1:13" x14ac:dyDescent="0.3">
      <c r="A777" s="2">
        <v>45528</v>
      </c>
      <c r="B777" s="3">
        <f t="shared" si="36"/>
        <v>2025</v>
      </c>
      <c r="C777" t="str">
        <f t="shared" si="37"/>
        <v>2024-2025</v>
      </c>
      <c r="D777" t="s">
        <v>120</v>
      </c>
      <c r="E777" t="s">
        <v>91</v>
      </c>
      <c r="F777" t="str">
        <f t="shared" si="38"/>
        <v>Western Australia</v>
      </c>
      <c r="G777" t="s">
        <v>28</v>
      </c>
      <c r="H777">
        <v>6109</v>
      </c>
      <c r="I777" t="s">
        <v>11</v>
      </c>
      <c r="J777" t="s">
        <v>135</v>
      </c>
      <c r="K777" t="s">
        <v>147</v>
      </c>
      <c r="L777" t="s">
        <v>158</v>
      </c>
      <c r="M777" s="6">
        <v>487</v>
      </c>
    </row>
    <row r="778" spans="1:13" x14ac:dyDescent="0.3">
      <c r="A778" s="2">
        <v>45977</v>
      </c>
      <c r="B778" s="3">
        <f t="shared" si="36"/>
        <v>2026</v>
      </c>
      <c r="C778" t="str">
        <f t="shared" si="37"/>
        <v>2025-2026</v>
      </c>
      <c r="D778" t="s">
        <v>120</v>
      </c>
      <c r="E778" t="s">
        <v>49</v>
      </c>
      <c r="F778" t="str">
        <f t="shared" si="38"/>
        <v>New South Wales</v>
      </c>
      <c r="G778" t="s">
        <v>10</v>
      </c>
      <c r="H778">
        <v>2350</v>
      </c>
      <c r="I778" t="s">
        <v>11</v>
      </c>
      <c r="J778" t="s">
        <v>122</v>
      </c>
      <c r="K778" t="s">
        <v>149</v>
      </c>
      <c r="L778" t="s">
        <v>160</v>
      </c>
      <c r="M778" s="6">
        <v>201</v>
      </c>
    </row>
    <row r="779" spans="1:13" x14ac:dyDescent="0.3">
      <c r="A779" s="2">
        <v>45326</v>
      </c>
      <c r="B779" s="3">
        <f t="shared" si="36"/>
        <v>2024</v>
      </c>
      <c r="C779" t="str">
        <f t="shared" si="37"/>
        <v>2023-2024</v>
      </c>
      <c r="D779" t="s">
        <v>120</v>
      </c>
      <c r="E779" t="s">
        <v>87</v>
      </c>
      <c r="F779" t="str">
        <f t="shared" si="38"/>
        <v>New South Wales</v>
      </c>
      <c r="G779" t="s">
        <v>10</v>
      </c>
      <c r="H779">
        <v>2158</v>
      </c>
      <c r="I779" t="s">
        <v>11</v>
      </c>
      <c r="J779" t="s">
        <v>125</v>
      </c>
      <c r="K779" t="s">
        <v>147</v>
      </c>
      <c r="L779" t="s">
        <v>158</v>
      </c>
      <c r="M779" s="6">
        <v>792</v>
      </c>
    </row>
    <row r="780" spans="1:13" x14ac:dyDescent="0.3">
      <c r="A780" s="2">
        <v>45375</v>
      </c>
      <c r="B780" s="3">
        <f t="shared" si="36"/>
        <v>2024</v>
      </c>
      <c r="C780" t="str">
        <f t="shared" si="37"/>
        <v>2023-2024</v>
      </c>
      <c r="D780" t="s">
        <v>120</v>
      </c>
      <c r="E780" t="s">
        <v>80</v>
      </c>
      <c r="F780" t="str">
        <f t="shared" si="38"/>
        <v>New South Wales</v>
      </c>
      <c r="G780" t="s">
        <v>10</v>
      </c>
      <c r="H780">
        <v>2120</v>
      </c>
      <c r="I780" t="s">
        <v>11</v>
      </c>
      <c r="J780" t="s">
        <v>125</v>
      </c>
      <c r="K780" t="s">
        <v>147</v>
      </c>
      <c r="L780" t="s">
        <v>158</v>
      </c>
      <c r="M780" s="6">
        <v>53</v>
      </c>
    </row>
    <row r="781" spans="1:13" x14ac:dyDescent="0.3">
      <c r="A781" s="2">
        <v>45293</v>
      </c>
      <c r="B781" s="3">
        <f t="shared" si="36"/>
        <v>2024</v>
      </c>
      <c r="C781" t="str">
        <f t="shared" si="37"/>
        <v>2023-2024</v>
      </c>
      <c r="D781" t="s">
        <v>120</v>
      </c>
      <c r="E781" t="s">
        <v>35</v>
      </c>
      <c r="F781" t="str">
        <f t="shared" si="38"/>
        <v>Victoria</v>
      </c>
      <c r="G781" t="s">
        <v>26</v>
      </c>
      <c r="H781">
        <v>3280</v>
      </c>
      <c r="I781" t="s">
        <v>11</v>
      </c>
      <c r="J781" t="s">
        <v>129</v>
      </c>
      <c r="K781" t="s">
        <v>143</v>
      </c>
      <c r="L781" t="s">
        <v>154</v>
      </c>
      <c r="M781" s="6">
        <v>554</v>
      </c>
    </row>
    <row r="782" spans="1:13" x14ac:dyDescent="0.3">
      <c r="A782" s="2">
        <v>45799</v>
      </c>
      <c r="B782" s="3">
        <f t="shared" si="36"/>
        <v>2025</v>
      </c>
      <c r="C782" t="str">
        <f t="shared" si="37"/>
        <v>2024-2025</v>
      </c>
      <c r="D782" t="s">
        <v>120</v>
      </c>
      <c r="E782" t="s">
        <v>50</v>
      </c>
      <c r="F782" t="str">
        <f t="shared" si="38"/>
        <v>Australian Capital Territory</v>
      </c>
      <c r="G782" t="s">
        <v>51</v>
      </c>
      <c r="H782">
        <v>2617</v>
      </c>
      <c r="I782" t="s">
        <v>11</v>
      </c>
      <c r="J782" t="s">
        <v>123</v>
      </c>
      <c r="K782" t="s">
        <v>149</v>
      </c>
      <c r="L782" t="s">
        <v>160</v>
      </c>
      <c r="M782" s="6">
        <v>160</v>
      </c>
    </row>
    <row r="783" spans="1:13" x14ac:dyDescent="0.3">
      <c r="A783" s="2">
        <v>45900</v>
      </c>
      <c r="B783" s="3">
        <f t="shared" si="36"/>
        <v>2026</v>
      </c>
      <c r="C783" t="str">
        <f t="shared" si="37"/>
        <v>2025-2026</v>
      </c>
      <c r="D783" t="s">
        <v>120</v>
      </c>
      <c r="E783" t="s">
        <v>108</v>
      </c>
      <c r="F783" t="str">
        <f t="shared" si="38"/>
        <v>Tasmania</v>
      </c>
      <c r="G783" t="s">
        <v>43</v>
      </c>
      <c r="H783">
        <v>7320</v>
      </c>
      <c r="I783" t="s">
        <v>11</v>
      </c>
      <c r="J783" t="s">
        <v>130</v>
      </c>
      <c r="K783" t="s">
        <v>145</v>
      </c>
      <c r="L783" t="s">
        <v>156</v>
      </c>
      <c r="M783" s="6">
        <v>395</v>
      </c>
    </row>
    <row r="784" spans="1:13" x14ac:dyDescent="0.3">
      <c r="A784" s="2">
        <v>45362</v>
      </c>
      <c r="B784" s="3">
        <f t="shared" si="36"/>
        <v>2024</v>
      </c>
      <c r="C784" t="str">
        <f t="shared" si="37"/>
        <v>2023-2024</v>
      </c>
      <c r="D784" t="s">
        <v>119</v>
      </c>
      <c r="E784" t="s">
        <v>94</v>
      </c>
      <c r="F784" t="str">
        <f t="shared" si="38"/>
        <v>Queensland</v>
      </c>
      <c r="G784" t="s">
        <v>19</v>
      </c>
      <c r="H784">
        <v>4551</v>
      </c>
      <c r="I784" t="s">
        <v>11</v>
      </c>
      <c r="J784" t="s">
        <v>136</v>
      </c>
      <c r="K784" t="s">
        <v>147</v>
      </c>
      <c r="L784" t="s">
        <v>158</v>
      </c>
      <c r="M784" s="6">
        <v>665</v>
      </c>
    </row>
    <row r="785" spans="1:13" x14ac:dyDescent="0.3">
      <c r="A785" s="2">
        <v>45646</v>
      </c>
      <c r="B785" s="3">
        <f t="shared" si="36"/>
        <v>2025</v>
      </c>
      <c r="C785" t="str">
        <f t="shared" si="37"/>
        <v>2024-2025</v>
      </c>
      <c r="D785" t="s">
        <v>119</v>
      </c>
      <c r="E785" t="s">
        <v>69</v>
      </c>
      <c r="F785" t="str">
        <f t="shared" si="38"/>
        <v>Victoria</v>
      </c>
      <c r="G785" t="s">
        <v>26</v>
      </c>
      <c r="H785">
        <v>3148</v>
      </c>
      <c r="I785" t="s">
        <v>11</v>
      </c>
      <c r="J785" t="s">
        <v>127</v>
      </c>
      <c r="K785" t="s">
        <v>143</v>
      </c>
      <c r="L785" t="s">
        <v>154</v>
      </c>
      <c r="M785" s="6">
        <v>403</v>
      </c>
    </row>
    <row r="786" spans="1:13" x14ac:dyDescent="0.3">
      <c r="A786" s="2">
        <v>45850</v>
      </c>
      <c r="B786" s="3">
        <f t="shared" si="36"/>
        <v>2026</v>
      </c>
      <c r="C786" t="str">
        <f t="shared" si="37"/>
        <v>2025-2026</v>
      </c>
      <c r="D786" t="s">
        <v>120</v>
      </c>
      <c r="E786" t="s">
        <v>96</v>
      </c>
      <c r="F786" t="str">
        <f t="shared" si="38"/>
        <v>Western Australia</v>
      </c>
      <c r="G786" t="s">
        <v>28</v>
      </c>
      <c r="H786">
        <v>6027</v>
      </c>
      <c r="I786" t="s">
        <v>11</v>
      </c>
      <c r="J786" t="s">
        <v>121</v>
      </c>
      <c r="K786" t="s">
        <v>145</v>
      </c>
      <c r="L786" t="s">
        <v>156</v>
      </c>
      <c r="M786" s="6">
        <v>331</v>
      </c>
    </row>
    <row r="787" spans="1:13" x14ac:dyDescent="0.3">
      <c r="A787" s="2">
        <v>45717</v>
      </c>
      <c r="B787" s="3">
        <f t="shared" si="36"/>
        <v>2025</v>
      </c>
      <c r="C787" t="str">
        <f t="shared" si="37"/>
        <v>2024-2025</v>
      </c>
      <c r="D787" t="s">
        <v>119</v>
      </c>
      <c r="E787" t="s">
        <v>78</v>
      </c>
      <c r="F787" t="str">
        <f t="shared" si="38"/>
        <v>New South Wales</v>
      </c>
      <c r="G787" t="s">
        <v>10</v>
      </c>
      <c r="H787">
        <v>2480</v>
      </c>
      <c r="I787" t="s">
        <v>11</v>
      </c>
      <c r="J787" t="s">
        <v>122</v>
      </c>
      <c r="K787" t="s">
        <v>145</v>
      </c>
      <c r="L787" t="s">
        <v>156</v>
      </c>
      <c r="M787" s="6">
        <v>652</v>
      </c>
    </row>
    <row r="788" spans="1:13" x14ac:dyDescent="0.3">
      <c r="A788" s="2">
        <v>45437</v>
      </c>
      <c r="B788" s="3">
        <f t="shared" si="36"/>
        <v>2024</v>
      </c>
      <c r="C788" t="str">
        <f t="shared" si="37"/>
        <v>2023-2024</v>
      </c>
      <c r="D788" t="s">
        <v>119</v>
      </c>
      <c r="E788" t="s">
        <v>91</v>
      </c>
      <c r="F788" t="str">
        <f t="shared" si="38"/>
        <v>Western Australia</v>
      </c>
      <c r="G788" t="s">
        <v>28</v>
      </c>
      <c r="H788">
        <v>6109</v>
      </c>
      <c r="I788" t="s">
        <v>11</v>
      </c>
      <c r="J788" t="s">
        <v>135</v>
      </c>
      <c r="K788" t="s">
        <v>146</v>
      </c>
      <c r="L788" t="s">
        <v>157</v>
      </c>
      <c r="M788" s="6">
        <v>99</v>
      </c>
    </row>
    <row r="789" spans="1:13" x14ac:dyDescent="0.3">
      <c r="A789" s="2">
        <v>45772</v>
      </c>
      <c r="B789" s="3">
        <f t="shared" si="36"/>
        <v>2025</v>
      </c>
      <c r="C789" t="str">
        <f t="shared" si="37"/>
        <v>2024-2025</v>
      </c>
      <c r="D789" t="s">
        <v>120</v>
      </c>
      <c r="E789" t="s">
        <v>9</v>
      </c>
      <c r="F789" t="str">
        <f t="shared" si="38"/>
        <v>New South Wales</v>
      </c>
      <c r="G789" t="s">
        <v>10</v>
      </c>
      <c r="H789">
        <v>2067</v>
      </c>
      <c r="I789" t="s">
        <v>11</v>
      </c>
      <c r="J789" t="s">
        <v>126</v>
      </c>
      <c r="K789" t="s">
        <v>144</v>
      </c>
      <c r="L789" t="s">
        <v>155</v>
      </c>
      <c r="M789" s="6">
        <v>782</v>
      </c>
    </row>
    <row r="790" spans="1:13" x14ac:dyDescent="0.3">
      <c r="A790" s="2">
        <v>45427</v>
      </c>
      <c r="B790" s="3">
        <f t="shared" si="36"/>
        <v>2024</v>
      </c>
      <c r="C790" t="str">
        <f t="shared" si="37"/>
        <v>2023-2024</v>
      </c>
      <c r="D790" t="s">
        <v>120</v>
      </c>
      <c r="E790" t="s">
        <v>14</v>
      </c>
      <c r="F790" t="str">
        <f t="shared" si="38"/>
        <v>Northern Territory</v>
      </c>
      <c r="G790" t="s">
        <v>15</v>
      </c>
      <c r="H790">
        <v>800</v>
      </c>
      <c r="I790" t="s">
        <v>11</v>
      </c>
      <c r="J790" t="s">
        <v>140</v>
      </c>
      <c r="K790" t="s">
        <v>143</v>
      </c>
      <c r="L790" t="s">
        <v>154</v>
      </c>
      <c r="M790" s="6">
        <v>614</v>
      </c>
    </row>
    <row r="791" spans="1:13" x14ac:dyDescent="0.3">
      <c r="A791" s="2">
        <v>45515</v>
      </c>
      <c r="B791" s="3">
        <f t="shared" si="36"/>
        <v>2025</v>
      </c>
      <c r="C791" t="str">
        <f t="shared" si="37"/>
        <v>2024-2025</v>
      </c>
      <c r="D791" t="s">
        <v>119</v>
      </c>
      <c r="E791" t="s">
        <v>83</v>
      </c>
      <c r="F791" t="str">
        <f t="shared" si="38"/>
        <v>Victoria</v>
      </c>
      <c r="G791" t="s">
        <v>26</v>
      </c>
      <c r="H791">
        <v>3551</v>
      </c>
      <c r="I791" t="s">
        <v>11</v>
      </c>
      <c r="J791" t="s">
        <v>129</v>
      </c>
      <c r="K791" t="s">
        <v>146</v>
      </c>
      <c r="L791" t="s">
        <v>157</v>
      </c>
      <c r="M791" s="6">
        <v>210</v>
      </c>
    </row>
    <row r="792" spans="1:13" x14ac:dyDescent="0.3">
      <c r="A792" s="2">
        <v>45978</v>
      </c>
      <c r="B792" s="3">
        <f t="shared" si="36"/>
        <v>2026</v>
      </c>
      <c r="C792" t="str">
        <f t="shared" si="37"/>
        <v>2025-2026</v>
      </c>
      <c r="D792" t="s">
        <v>120</v>
      </c>
      <c r="E792" t="s">
        <v>60</v>
      </c>
      <c r="F792" t="str">
        <f t="shared" si="38"/>
        <v>Queensland</v>
      </c>
      <c r="G792" t="s">
        <v>19</v>
      </c>
      <c r="H792">
        <v>4655</v>
      </c>
      <c r="I792" t="s">
        <v>11</v>
      </c>
      <c r="J792" t="s">
        <v>138</v>
      </c>
      <c r="K792" t="s">
        <v>145</v>
      </c>
      <c r="L792" t="s">
        <v>156</v>
      </c>
      <c r="M792" s="6">
        <v>318</v>
      </c>
    </row>
    <row r="793" spans="1:13" x14ac:dyDescent="0.3">
      <c r="A793" s="2">
        <v>45919</v>
      </c>
      <c r="B793" s="3">
        <f t="shared" si="36"/>
        <v>2026</v>
      </c>
      <c r="C793" t="str">
        <f t="shared" si="37"/>
        <v>2025-2026</v>
      </c>
      <c r="D793" t="s">
        <v>120</v>
      </c>
      <c r="E793" t="s">
        <v>102</v>
      </c>
      <c r="F793" t="str">
        <f t="shared" si="38"/>
        <v>Queensland</v>
      </c>
      <c r="G793" t="s">
        <v>19</v>
      </c>
      <c r="H793">
        <v>4825</v>
      </c>
      <c r="I793" t="s">
        <v>11</v>
      </c>
      <c r="J793" t="s">
        <v>133</v>
      </c>
      <c r="K793" t="s">
        <v>142</v>
      </c>
      <c r="L793" t="s">
        <v>153</v>
      </c>
      <c r="M793" s="6">
        <v>237</v>
      </c>
    </row>
    <row r="794" spans="1:13" x14ac:dyDescent="0.3">
      <c r="A794" s="2">
        <v>45606</v>
      </c>
      <c r="B794" s="3">
        <f t="shared" si="36"/>
        <v>2025</v>
      </c>
      <c r="C794" t="str">
        <f t="shared" si="37"/>
        <v>2024-2025</v>
      </c>
      <c r="D794" t="s">
        <v>120</v>
      </c>
      <c r="E794" t="s">
        <v>16</v>
      </c>
      <c r="F794" t="str">
        <f t="shared" si="38"/>
        <v>South Australia</v>
      </c>
      <c r="G794" t="s">
        <v>17</v>
      </c>
      <c r="H794">
        <v>5168</v>
      </c>
      <c r="I794" t="s">
        <v>11</v>
      </c>
      <c r="J794" t="s">
        <v>134</v>
      </c>
      <c r="K794" t="s">
        <v>147</v>
      </c>
      <c r="L794" t="s">
        <v>158</v>
      </c>
      <c r="M794" s="6">
        <v>257</v>
      </c>
    </row>
    <row r="795" spans="1:13" x14ac:dyDescent="0.3">
      <c r="A795" s="2">
        <v>45584</v>
      </c>
      <c r="B795" s="3">
        <f t="shared" si="36"/>
        <v>2025</v>
      </c>
      <c r="C795" t="str">
        <f t="shared" si="37"/>
        <v>2024-2025</v>
      </c>
      <c r="D795" t="s">
        <v>119</v>
      </c>
      <c r="E795" t="s">
        <v>61</v>
      </c>
      <c r="F795" t="str">
        <f t="shared" si="38"/>
        <v>Victoria</v>
      </c>
      <c r="G795" t="s">
        <v>26</v>
      </c>
      <c r="H795">
        <v>3179</v>
      </c>
      <c r="I795" t="s">
        <v>11</v>
      </c>
      <c r="J795" t="s">
        <v>127</v>
      </c>
      <c r="K795" t="s">
        <v>151</v>
      </c>
      <c r="L795" t="s">
        <v>152</v>
      </c>
      <c r="M795" s="6">
        <v>684</v>
      </c>
    </row>
    <row r="796" spans="1:13" x14ac:dyDescent="0.3">
      <c r="A796" s="2">
        <v>45459</v>
      </c>
      <c r="B796" s="3">
        <f t="shared" si="36"/>
        <v>2024</v>
      </c>
      <c r="C796" t="str">
        <f t="shared" si="37"/>
        <v>2023-2024</v>
      </c>
      <c r="D796" t="s">
        <v>120</v>
      </c>
      <c r="E796" t="s">
        <v>68</v>
      </c>
      <c r="F796" t="str">
        <f t="shared" si="38"/>
        <v>Victoria</v>
      </c>
      <c r="G796" t="s">
        <v>26</v>
      </c>
      <c r="H796">
        <v>3429</v>
      </c>
      <c r="I796" t="s">
        <v>11</v>
      </c>
      <c r="J796" t="s">
        <v>129</v>
      </c>
      <c r="K796" t="s">
        <v>151</v>
      </c>
      <c r="L796" t="s">
        <v>152</v>
      </c>
      <c r="M796" s="6">
        <v>773</v>
      </c>
    </row>
    <row r="797" spans="1:13" x14ac:dyDescent="0.3">
      <c r="A797" s="2">
        <v>45580</v>
      </c>
      <c r="B797" s="3">
        <f t="shared" si="36"/>
        <v>2025</v>
      </c>
      <c r="C797" t="str">
        <f t="shared" si="37"/>
        <v>2024-2025</v>
      </c>
      <c r="D797" t="s">
        <v>120</v>
      </c>
      <c r="E797" t="s">
        <v>53</v>
      </c>
      <c r="F797" t="str">
        <f t="shared" si="38"/>
        <v>Queensland</v>
      </c>
      <c r="G797" t="s">
        <v>19</v>
      </c>
      <c r="H797">
        <v>4012</v>
      </c>
      <c r="I797" t="s">
        <v>11</v>
      </c>
      <c r="J797" t="s">
        <v>131</v>
      </c>
      <c r="K797" t="s">
        <v>143</v>
      </c>
      <c r="L797" t="s">
        <v>154</v>
      </c>
      <c r="M797" s="6">
        <v>370</v>
      </c>
    </row>
    <row r="798" spans="1:13" x14ac:dyDescent="0.3">
      <c r="A798" s="2">
        <v>45972</v>
      </c>
      <c r="B798" s="3">
        <f t="shared" si="36"/>
        <v>2026</v>
      </c>
      <c r="C798" t="str">
        <f t="shared" si="37"/>
        <v>2025-2026</v>
      </c>
      <c r="D798" t="s">
        <v>120</v>
      </c>
      <c r="E798" t="s">
        <v>59</v>
      </c>
      <c r="F798" t="str">
        <f t="shared" si="38"/>
        <v>South Australia</v>
      </c>
      <c r="G798" t="s">
        <v>17</v>
      </c>
      <c r="H798">
        <v>5011</v>
      </c>
      <c r="I798" t="s">
        <v>11</v>
      </c>
      <c r="J798" t="s">
        <v>134</v>
      </c>
      <c r="K798" t="s">
        <v>143</v>
      </c>
      <c r="L798" t="s">
        <v>154</v>
      </c>
      <c r="M798" s="6">
        <v>504</v>
      </c>
    </row>
    <row r="799" spans="1:13" x14ac:dyDescent="0.3">
      <c r="A799" s="2">
        <v>45794</v>
      </c>
      <c r="B799" s="3">
        <f t="shared" si="36"/>
        <v>2025</v>
      </c>
      <c r="C799" t="str">
        <f t="shared" si="37"/>
        <v>2024-2025</v>
      </c>
      <c r="D799" t="s">
        <v>120</v>
      </c>
      <c r="E799" t="s">
        <v>114</v>
      </c>
      <c r="F799" t="str">
        <f t="shared" si="38"/>
        <v>Victoria</v>
      </c>
      <c r="G799" t="s">
        <v>26</v>
      </c>
      <c r="H799">
        <v>3353</v>
      </c>
      <c r="I799" t="s">
        <v>11</v>
      </c>
      <c r="J799" t="s">
        <v>129</v>
      </c>
      <c r="K799" t="s">
        <v>150</v>
      </c>
      <c r="L799" t="s">
        <v>161</v>
      </c>
      <c r="M799" s="6">
        <v>524</v>
      </c>
    </row>
    <row r="800" spans="1:13" x14ac:dyDescent="0.3">
      <c r="A800" s="2">
        <v>45687</v>
      </c>
      <c r="B800" s="3">
        <f t="shared" si="36"/>
        <v>2025</v>
      </c>
      <c r="C800" t="str">
        <f t="shared" si="37"/>
        <v>2024-2025</v>
      </c>
      <c r="D800" t="s">
        <v>119</v>
      </c>
      <c r="E800" t="s">
        <v>71</v>
      </c>
      <c r="F800" t="str">
        <f t="shared" si="38"/>
        <v>Victoria</v>
      </c>
      <c r="G800" t="s">
        <v>26</v>
      </c>
      <c r="H800">
        <v>3131</v>
      </c>
      <c r="I800" t="s">
        <v>11</v>
      </c>
      <c r="J800" t="s">
        <v>127</v>
      </c>
      <c r="K800" t="s">
        <v>151</v>
      </c>
      <c r="L800" t="s">
        <v>152</v>
      </c>
      <c r="M800" s="6">
        <v>405</v>
      </c>
    </row>
    <row r="801" spans="1:13" x14ac:dyDescent="0.3">
      <c r="A801" s="2">
        <v>45795</v>
      </c>
      <c r="B801" s="3">
        <f t="shared" si="36"/>
        <v>2025</v>
      </c>
      <c r="C801" t="str">
        <f t="shared" si="37"/>
        <v>2024-2025</v>
      </c>
      <c r="D801" t="s">
        <v>120</v>
      </c>
      <c r="E801" t="s">
        <v>33</v>
      </c>
      <c r="F801" t="str">
        <f t="shared" si="38"/>
        <v>Northern Territory</v>
      </c>
      <c r="G801" t="s">
        <v>15</v>
      </c>
      <c r="H801">
        <v>870</v>
      </c>
      <c r="I801" t="s">
        <v>11</v>
      </c>
      <c r="J801" t="s">
        <v>140</v>
      </c>
      <c r="K801" t="s">
        <v>144</v>
      </c>
      <c r="L801" t="s">
        <v>155</v>
      </c>
      <c r="M801" s="6">
        <v>647</v>
      </c>
    </row>
    <row r="802" spans="1:13" x14ac:dyDescent="0.3">
      <c r="A802" s="2">
        <v>45995</v>
      </c>
      <c r="B802" s="3">
        <f t="shared" si="36"/>
        <v>2026</v>
      </c>
      <c r="C802" t="str">
        <f t="shared" si="37"/>
        <v>2025-2026</v>
      </c>
      <c r="D802" t="s">
        <v>120</v>
      </c>
      <c r="E802" t="s">
        <v>112</v>
      </c>
      <c r="F802" t="str">
        <f t="shared" si="38"/>
        <v>Queensland</v>
      </c>
      <c r="G802" t="s">
        <v>19</v>
      </c>
      <c r="H802">
        <v>4566</v>
      </c>
      <c r="I802" t="s">
        <v>11</v>
      </c>
      <c r="J802" t="s">
        <v>136</v>
      </c>
      <c r="K802" t="s">
        <v>148</v>
      </c>
      <c r="L802" t="s">
        <v>159</v>
      </c>
      <c r="M802" s="6">
        <v>464</v>
      </c>
    </row>
    <row r="803" spans="1:13" x14ac:dyDescent="0.3">
      <c r="A803" s="2">
        <v>45337</v>
      </c>
      <c r="B803" s="3">
        <f t="shared" si="36"/>
        <v>2024</v>
      </c>
      <c r="C803" t="str">
        <f t="shared" si="37"/>
        <v>2023-2024</v>
      </c>
      <c r="D803" t="s">
        <v>120</v>
      </c>
      <c r="E803" t="s">
        <v>89</v>
      </c>
      <c r="F803" t="str">
        <f t="shared" si="38"/>
        <v>Queensland</v>
      </c>
      <c r="G803" t="s">
        <v>19</v>
      </c>
      <c r="H803">
        <v>4700</v>
      </c>
      <c r="I803" t="s">
        <v>11</v>
      </c>
      <c r="J803" t="s">
        <v>138</v>
      </c>
      <c r="K803" t="s">
        <v>144</v>
      </c>
      <c r="L803" t="s">
        <v>155</v>
      </c>
      <c r="M803" s="6">
        <v>143</v>
      </c>
    </row>
    <row r="804" spans="1:13" x14ac:dyDescent="0.3">
      <c r="A804" s="2">
        <v>45457</v>
      </c>
      <c r="B804" s="3">
        <f t="shared" si="36"/>
        <v>2024</v>
      </c>
      <c r="C804" t="str">
        <f t="shared" si="37"/>
        <v>2023-2024</v>
      </c>
      <c r="D804" t="s">
        <v>119</v>
      </c>
      <c r="E804" t="s">
        <v>83</v>
      </c>
      <c r="F804" t="str">
        <f t="shared" si="38"/>
        <v>Victoria</v>
      </c>
      <c r="G804" t="s">
        <v>26</v>
      </c>
      <c r="H804">
        <v>3551</v>
      </c>
      <c r="I804" t="s">
        <v>11</v>
      </c>
      <c r="J804" t="s">
        <v>129</v>
      </c>
      <c r="K804" t="s">
        <v>150</v>
      </c>
      <c r="L804" t="s">
        <v>161</v>
      </c>
      <c r="M804" s="6">
        <v>421</v>
      </c>
    </row>
    <row r="805" spans="1:13" x14ac:dyDescent="0.3">
      <c r="A805" s="2">
        <v>45526</v>
      </c>
      <c r="B805" s="3">
        <f t="shared" si="36"/>
        <v>2025</v>
      </c>
      <c r="C805" t="str">
        <f t="shared" si="37"/>
        <v>2024-2025</v>
      </c>
      <c r="D805" t="s">
        <v>119</v>
      </c>
      <c r="E805" t="s">
        <v>109</v>
      </c>
      <c r="F805" t="str">
        <f t="shared" si="38"/>
        <v>Western Australia</v>
      </c>
      <c r="G805" t="s">
        <v>28</v>
      </c>
      <c r="H805">
        <v>6052</v>
      </c>
      <c r="I805" t="s">
        <v>11</v>
      </c>
      <c r="J805" t="s">
        <v>121</v>
      </c>
      <c r="K805" t="s">
        <v>146</v>
      </c>
      <c r="L805" t="s">
        <v>157</v>
      </c>
      <c r="M805" s="6">
        <v>110</v>
      </c>
    </row>
    <row r="806" spans="1:13" x14ac:dyDescent="0.3">
      <c r="A806" s="2">
        <v>45512</v>
      </c>
      <c r="B806" s="3">
        <f t="shared" si="36"/>
        <v>2025</v>
      </c>
      <c r="C806" t="str">
        <f t="shared" si="37"/>
        <v>2024-2025</v>
      </c>
      <c r="D806" t="s">
        <v>119</v>
      </c>
      <c r="E806" t="s">
        <v>64</v>
      </c>
      <c r="F806" t="str">
        <f t="shared" si="38"/>
        <v>Western Australia</v>
      </c>
      <c r="G806" t="s">
        <v>28</v>
      </c>
      <c r="H806">
        <v>6112</v>
      </c>
      <c r="I806" t="s">
        <v>11</v>
      </c>
      <c r="J806" t="s">
        <v>135</v>
      </c>
      <c r="K806" t="s">
        <v>144</v>
      </c>
      <c r="L806" t="s">
        <v>155</v>
      </c>
      <c r="M806" s="6">
        <v>466</v>
      </c>
    </row>
    <row r="807" spans="1:13" x14ac:dyDescent="0.3">
      <c r="A807" s="2">
        <v>46022</v>
      </c>
      <c r="B807" s="3">
        <f t="shared" si="36"/>
        <v>2026</v>
      </c>
      <c r="C807" t="str">
        <f t="shared" si="37"/>
        <v>2025-2026</v>
      </c>
      <c r="D807" t="s">
        <v>120</v>
      </c>
      <c r="E807" t="s">
        <v>96</v>
      </c>
      <c r="F807" t="str">
        <f t="shared" si="38"/>
        <v>Western Australia</v>
      </c>
      <c r="G807" t="s">
        <v>28</v>
      </c>
      <c r="H807">
        <v>6027</v>
      </c>
      <c r="I807" t="s">
        <v>11</v>
      </c>
      <c r="J807" t="s">
        <v>121</v>
      </c>
      <c r="K807" t="s">
        <v>148</v>
      </c>
      <c r="L807" t="s">
        <v>159</v>
      </c>
      <c r="M807" s="6">
        <v>283</v>
      </c>
    </row>
    <row r="808" spans="1:13" x14ac:dyDescent="0.3">
      <c r="A808" s="2">
        <v>45337</v>
      </c>
      <c r="B808" s="3">
        <f t="shared" si="36"/>
        <v>2024</v>
      </c>
      <c r="C808" t="str">
        <f t="shared" si="37"/>
        <v>2023-2024</v>
      </c>
      <c r="D808" t="s">
        <v>120</v>
      </c>
      <c r="E808" t="s">
        <v>30</v>
      </c>
      <c r="F808" t="str">
        <f t="shared" si="38"/>
        <v>Victoria</v>
      </c>
      <c r="G808" t="s">
        <v>26</v>
      </c>
      <c r="H808">
        <v>3030</v>
      </c>
      <c r="I808" t="s">
        <v>11</v>
      </c>
      <c r="J808" t="s">
        <v>128</v>
      </c>
      <c r="K808" t="s">
        <v>145</v>
      </c>
      <c r="L808" t="s">
        <v>156</v>
      </c>
      <c r="M808" s="6">
        <v>132</v>
      </c>
    </row>
    <row r="809" spans="1:13" x14ac:dyDescent="0.3">
      <c r="A809" s="2">
        <v>45688</v>
      </c>
      <c r="B809" s="3">
        <f t="shared" si="36"/>
        <v>2025</v>
      </c>
      <c r="C809" t="str">
        <f t="shared" si="37"/>
        <v>2024-2025</v>
      </c>
      <c r="D809" t="s">
        <v>120</v>
      </c>
      <c r="E809" t="s">
        <v>20</v>
      </c>
      <c r="F809" t="str">
        <f t="shared" si="38"/>
        <v>South Australia</v>
      </c>
      <c r="G809" t="s">
        <v>17</v>
      </c>
      <c r="H809">
        <v>5607</v>
      </c>
      <c r="I809" t="s">
        <v>11</v>
      </c>
      <c r="J809" t="s">
        <v>139</v>
      </c>
      <c r="K809" t="s">
        <v>144</v>
      </c>
      <c r="L809" t="s">
        <v>155</v>
      </c>
      <c r="M809" s="6">
        <v>283</v>
      </c>
    </row>
    <row r="810" spans="1:13" x14ac:dyDescent="0.3">
      <c r="A810" s="2">
        <v>45323</v>
      </c>
      <c r="B810" s="3">
        <f t="shared" si="36"/>
        <v>2024</v>
      </c>
      <c r="C810" t="str">
        <f t="shared" si="37"/>
        <v>2023-2024</v>
      </c>
      <c r="D810" t="s">
        <v>120</v>
      </c>
      <c r="E810" t="s">
        <v>89</v>
      </c>
      <c r="F810" t="str">
        <f t="shared" si="38"/>
        <v>Queensland</v>
      </c>
      <c r="G810" t="s">
        <v>19</v>
      </c>
      <c r="H810">
        <v>4700</v>
      </c>
      <c r="I810" t="s">
        <v>11</v>
      </c>
      <c r="J810" t="s">
        <v>138</v>
      </c>
      <c r="K810" t="s">
        <v>148</v>
      </c>
      <c r="L810" t="s">
        <v>159</v>
      </c>
      <c r="M810" s="6">
        <v>400</v>
      </c>
    </row>
    <row r="811" spans="1:13" x14ac:dyDescent="0.3">
      <c r="A811" s="2">
        <v>45979</v>
      </c>
      <c r="B811" s="3">
        <f t="shared" si="36"/>
        <v>2026</v>
      </c>
      <c r="C811" t="str">
        <f t="shared" si="37"/>
        <v>2025-2026</v>
      </c>
      <c r="D811" t="s">
        <v>119</v>
      </c>
      <c r="E811" t="s">
        <v>12</v>
      </c>
      <c r="F811" t="str">
        <f t="shared" si="38"/>
        <v>New South Wales</v>
      </c>
      <c r="G811" t="s">
        <v>10</v>
      </c>
      <c r="H811">
        <v>2795</v>
      </c>
      <c r="I811" t="s">
        <v>11</v>
      </c>
      <c r="J811" t="s">
        <v>132</v>
      </c>
      <c r="K811" t="s">
        <v>151</v>
      </c>
      <c r="L811" t="s">
        <v>152</v>
      </c>
      <c r="M811" s="6">
        <v>651</v>
      </c>
    </row>
    <row r="812" spans="1:13" x14ac:dyDescent="0.3">
      <c r="A812" s="2">
        <v>45400</v>
      </c>
      <c r="B812" s="3">
        <f t="shared" si="36"/>
        <v>2024</v>
      </c>
      <c r="C812" t="str">
        <f t="shared" si="37"/>
        <v>2023-2024</v>
      </c>
      <c r="D812" t="s">
        <v>119</v>
      </c>
      <c r="E812" t="s">
        <v>12</v>
      </c>
      <c r="F812" t="str">
        <f t="shared" si="38"/>
        <v>New South Wales</v>
      </c>
      <c r="G812" t="s">
        <v>10</v>
      </c>
      <c r="H812">
        <v>2795</v>
      </c>
      <c r="I812" t="s">
        <v>11</v>
      </c>
      <c r="J812" t="s">
        <v>132</v>
      </c>
      <c r="K812" t="s">
        <v>148</v>
      </c>
      <c r="L812" t="s">
        <v>159</v>
      </c>
      <c r="M812" s="6">
        <v>174</v>
      </c>
    </row>
    <row r="813" spans="1:13" x14ac:dyDescent="0.3">
      <c r="A813" s="2">
        <v>45936</v>
      </c>
      <c r="B813" s="3">
        <f t="shared" si="36"/>
        <v>2026</v>
      </c>
      <c r="C813" t="str">
        <f t="shared" si="37"/>
        <v>2025-2026</v>
      </c>
      <c r="D813" t="s">
        <v>119</v>
      </c>
      <c r="E813" t="s">
        <v>106</v>
      </c>
      <c r="F813" t="str">
        <f t="shared" si="38"/>
        <v>Queensland</v>
      </c>
      <c r="G813" t="s">
        <v>19</v>
      </c>
      <c r="H813">
        <v>4558</v>
      </c>
      <c r="I813" t="s">
        <v>11</v>
      </c>
      <c r="J813" t="s">
        <v>136</v>
      </c>
      <c r="K813" t="s">
        <v>143</v>
      </c>
      <c r="L813" t="s">
        <v>154</v>
      </c>
      <c r="M813" s="6">
        <v>394</v>
      </c>
    </row>
    <row r="814" spans="1:13" x14ac:dyDescent="0.3">
      <c r="A814" s="2">
        <v>45715</v>
      </c>
      <c r="B814" s="3">
        <f t="shared" si="36"/>
        <v>2025</v>
      </c>
      <c r="C814" t="str">
        <f t="shared" si="37"/>
        <v>2024-2025</v>
      </c>
      <c r="D814" t="s">
        <v>120</v>
      </c>
      <c r="E814" t="s">
        <v>45</v>
      </c>
      <c r="F814" t="str">
        <f t="shared" si="38"/>
        <v>Victoria</v>
      </c>
      <c r="G814" t="s">
        <v>26</v>
      </c>
      <c r="H814">
        <v>3136</v>
      </c>
      <c r="I814" t="s">
        <v>11</v>
      </c>
      <c r="J814" t="s">
        <v>127</v>
      </c>
      <c r="K814" t="s">
        <v>147</v>
      </c>
      <c r="L814" t="s">
        <v>158</v>
      </c>
      <c r="M814" s="6">
        <v>468</v>
      </c>
    </row>
    <row r="815" spans="1:13" x14ac:dyDescent="0.3">
      <c r="A815" s="2">
        <v>45896</v>
      </c>
      <c r="B815" s="3">
        <f t="shared" si="36"/>
        <v>2026</v>
      </c>
      <c r="C815" t="str">
        <f t="shared" si="37"/>
        <v>2025-2026</v>
      </c>
      <c r="D815" t="s">
        <v>119</v>
      </c>
      <c r="E815" t="s">
        <v>83</v>
      </c>
      <c r="F815" t="str">
        <f t="shared" si="38"/>
        <v>Victoria</v>
      </c>
      <c r="G815" t="s">
        <v>26</v>
      </c>
      <c r="H815">
        <v>3551</v>
      </c>
      <c r="I815" t="s">
        <v>11</v>
      </c>
      <c r="J815" t="s">
        <v>129</v>
      </c>
      <c r="K815" t="s">
        <v>147</v>
      </c>
      <c r="L815" t="s">
        <v>158</v>
      </c>
      <c r="M815" s="6">
        <v>524</v>
      </c>
    </row>
    <row r="816" spans="1:13" x14ac:dyDescent="0.3">
      <c r="A816" s="2">
        <v>45518</v>
      </c>
      <c r="B816" s="3">
        <f t="shared" si="36"/>
        <v>2025</v>
      </c>
      <c r="C816" t="str">
        <f t="shared" si="37"/>
        <v>2024-2025</v>
      </c>
      <c r="D816" t="s">
        <v>120</v>
      </c>
      <c r="E816" t="s">
        <v>106</v>
      </c>
      <c r="F816" t="str">
        <f t="shared" si="38"/>
        <v>Queensland</v>
      </c>
      <c r="G816" t="s">
        <v>19</v>
      </c>
      <c r="H816">
        <v>4558</v>
      </c>
      <c r="I816" t="s">
        <v>11</v>
      </c>
      <c r="J816" t="s">
        <v>136</v>
      </c>
      <c r="K816" t="s">
        <v>145</v>
      </c>
      <c r="L816" t="s">
        <v>156</v>
      </c>
      <c r="M816" s="6">
        <v>188</v>
      </c>
    </row>
    <row r="817" spans="1:13" x14ac:dyDescent="0.3">
      <c r="A817" s="2">
        <v>45965</v>
      </c>
      <c r="B817" s="3">
        <f t="shared" si="36"/>
        <v>2026</v>
      </c>
      <c r="C817" t="str">
        <f t="shared" si="37"/>
        <v>2025-2026</v>
      </c>
      <c r="D817" t="s">
        <v>119</v>
      </c>
      <c r="E817" t="s">
        <v>39</v>
      </c>
      <c r="F817" t="str">
        <f t="shared" si="38"/>
        <v>New South Wales</v>
      </c>
      <c r="G817" t="s">
        <v>10</v>
      </c>
      <c r="H817">
        <v>2541</v>
      </c>
      <c r="I817" t="s">
        <v>11</v>
      </c>
      <c r="J817" t="s">
        <v>123</v>
      </c>
      <c r="K817" t="s">
        <v>146</v>
      </c>
      <c r="L817" t="s">
        <v>157</v>
      </c>
      <c r="M817" s="6">
        <v>297</v>
      </c>
    </row>
    <row r="818" spans="1:13" x14ac:dyDescent="0.3">
      <c r="A818" s="2">
        <v>45862</v>
      </c>
      <c r="B818" s="3">
        <f t="shared" si="36"/>
        <v>2026</v>
      </c>
      <c r="C818" t="str">
        <f t="shared" si="37"/>
        <v>2025-2026</v>
      </c>
      <c r="D818" t="s">
        <v>119</v>
      </c>
      <c r="E818" t="s">
        <v>12</v>
      </c>
      <c r="F818" t="str">
        <f t="shared" si="38"/>
        <v>New South Wales</v>
      </c>
      <c r="G818" t="s">
        <v>10</v>
      </c>
      <c r="H818">
        <v>2795</v>
      </c>
      <c r="I818" t="s">
        <v>11</v>
      </c>
      <c r="J818" t="s">
        <v>132</v>
      </c>
      <c r="K818" t="s">
        <v>150</v>
      </c>
      <c r="L818" t="s">
        <v>161</v>
      </c>
      <c r="M818" s="6">
        <v>438</v>
      </c>
    </row>
    <row r="819" spans="1:13" x14ac:dyDescent="0.3">
      <c r="A819" s="2">
        <v>45804</v>
      </c>
      <c r="B819" s="3">
        <f t="shared" si="36"/>
        <v>2025</v>
      </c>
      <c r="C819" t="str">
        <f t="shared" si="37"/>
        <v>2024-2025</v>
      </c>
      <c r="D819" t="s">
        <v>120</v>
      </c>
      <c r="E819" t="s">
        <v>88</v>
      </c>
      <c r="F819" t="str">
        <f t="shared" si="38"/>
        <v>Queensland</v>
      </c>
      <c r="G819" t="s">
        <v>19</v>
      </c>
      <c r="H819">
        <v>4570</v>
      </c>
      <c r="I819" t="s">
        <v>11</v>
      </c>
      <c r="J819" t="s">
        <v>136</v>
      </c>
      <c r="K819" t="s">
        <v>148</v>
      </c>
      <c r="L819" t="s">
        <v>159</v>
      </c>
      <c r="M819" s="6">
        <v>616</v>
      </c>
    </row>
    <row r="820" spans="1:13" x14ac:dyDescent="0.3">
      <c r="A820" s="2">
        <v>45868</v>
      </c>
      <c r="B820" s="3">
        <f t="shared" si="36"/>
        <v>2026</v>
      </c>
      <c r="C820" t="str">
        <f t="shared" si="37"/>
        <v>2025-2026</v>
      </c>
      <c r="D820" t="s">
        <v>120</v>
      </c>
      <c r="E820" t="s">
        <v>58</v>
      </c>
      <c r="F820" t="str">
        <f t="shared" si="38"/>
        <v>New South Wales</v>
      </c>
      <c r="G820" t="s">
        <v>10</v>
      </c>
      <c r="H820">
        <v>2790</v>
      </c>
      <c r="I820" t="s">
        <v>11</v>
      </c>
      <c r="J820" t="s">
        <v>132</v>
      </c>
      <c r="K820" t="s">
        <v>148</v>
      </c>
      <c r="L820" t="s">
        <v>159</v>
      </c>
      <c r="M820" s="6">
        <v>87</v>
      </c>
    </row>
    <row r="821" spans="1:13" x14ac:dyDescent="0.3">
      <c r="A821" s="2">
        <v>45827</v>
      </c>
      <c r="B821" s="3">
        <f t="shared" si="36"/>
        <v>2025</v>
      </c>
      <c r="C821" t="str">
        <f t="shared" si="37"/>
        <v>2024-2025</v>
      </c>
      <c r="D821" t="s">
        <v>120</v>
      </c>
      <c r="E821" t="s">
        <v>58</v>
      </c>
      <c r="F821" t="str">
        <f t="shared" si="38"/>
        <v>New South Wales</v>
      </c>
      <c r="G821" t="s">
        <v>10</v>
      </c>
      <c r="H821">
        <v>2790</v>
      </c>
      <c r="I821" t="s">
        <v>11</v>
      </c>
      <c r="J821" t="s">
        <v>132</v>
      </c>
      <c r="K821" t="s">
        <v>144</v>
      </c>
      <c r="L821" t="s">
        <v>155</v>
      </c>
      <c r="M821" s="6">
        <v>537</v>
      </c>
    </row>
    <row r="822" spans="1:13" x14ac:dyDescent="0.3">
      <c r="A822" s="2">
        <v>45515</v>
      </c>
      <c r="B822" s="3">
        <f t="shared" si="36"/>
        <v>2025</v>
      </c>
      <c r="C822" t="str">
        <f t="shared" si="37"/>
        <v>2024-2025</v>
      </c>
      <c r="D822" t="s">
        <v>120</v>
      </c>
      <c r="E822" t="s">
        <v>93</v>
      </c>
      <c r="F822" t="str">
        <f t="shared" si="38"/>
        <v>Victoria</v>
      </c>
      <c r="G822" t="s">
        <v>26</v>
      </c>
      <c r="H822">
        <v>3400</v>
      </c>
      <c r="I822" t="s">
        <v>11</v>
      </c>
      <c r="J822" t="s">
        <v>129</v>
      </c>
      <c r="K822" t="s">
        <v>151</v>
      </c>
      <c r="L822" t="s">
        <v>152</v>
      </c>
      <c r="M822" s="6">
        <v>166</v>
      </c>
    </row>
    <row r="823" spans="1:13" x14ac:dyDescent="0.3">
      <c r="A823" s="2">
        <v>45997</v>
      </c>
      <c r="B823" s="3">
        <f t="shared" si="36"/>
        <v>2026</v>
      </c>
      <c r="C823" t="str">
        <f t="shared" si="37"/>
        <v>2025-2026</v>
      </c>
      <c r="D823" t="s">
        <v>120</v>
      </c>
      <c r="E823" t="s">
        <v>35</v>
      </c>
      <c r="F823" t="str">
        <f t="shared" si="38"/>
        <v>Victoria</v>
      </c>
      <c r="G823" t="s">
        <v>26</v>
      </c>
      <c r="H823">
        <v>3280</v>
      </c>
      <c r="I823" t="s">
        <v>11</v>
      </c>
      <c r="J823" t="s">
        <v>129</v>
      </c>
      <c r="K823" t="s">
        <v>145</v>
      </c>
      <c r="L823" t="s">
        <v>156</v>
      </c>
      <c r="M823" s="6">
        <v>683</v>
      </c>
    </row>
    <row r="824" spans="1:13" x14ac:dyDescent="0.3">
      <c r="A824" s="2">
        <v>46005</v>
      </c>
      <c r="B824" s="3">
        <f t="shared" si="36"/>
        <v>2026</v>
      </c>
      <c r="C824" t="str">
        <f t="shared" si="37"/>
        <v>2025-2026</v>
      </c>
      <c r="D824" t="s">
        <v>120</v>
      </c>
      <c r="E824" t="s">
        <v>78</v>
      </c>
      <c r="F824" t="str">
        <f t="shared" si="38"/>
        <v>New South Wales</v>
      </c>
      <c r="G824" t="s">
        <v>10</v>
      </c>
      <c r="H824">
        <v>2480</v>
      </c>
      <c r="I824" t="s">
        <v>11</v>
      </c>
      <c r="J824" t="s">
        <v>122</v>
      </c>
      <c r="K824" t="s">
        <v>146</v>
      </c>
      <c r="L824" t="s">
        <v>157</v>
      </c>
      <c r="M824" s="6">
        <v>724</v>
      </c>
    </row>
    <row r="825" spans="1:13" x14ac:dyDescent="0.3">
      <c r="A825" s="2">
        <v>45889</v>
      </c>
      <c r="B825" s="3">
        <f t="shared" si="36"/>
        <v>2026</v>
      </c>
      <c r="C825" t="str">
        <f t="shared" si="37"/>
        <v>2025-2026</v>
      </c>
      <c r="D825" t="s">
        <v>120</v>
      </c>
      <c r="E825" t="s">
        <v>31</v>
      </c>
      <c r="F825" t="str">
        <f t="shared" si="38"/>
        <v>South Australia</v>
      </c>
      <c r="G825" t="s">
        <v>17</v>
      </c>
      <c r="H825">
        <v>5082</v>
      </c>
      <c r="I825" t="s">
        <v>11</v>
      </c>
      <c r="J825" t="s">
        <v>134</v>
      </c>
      <c r="K825" t="s">
        <v>144</v>
      </c>
      <c r="L825" t="s">
        <v>155</v>
      </c>
      <c r="M825" s="6">
        <v>279</v>
      </c>
    </row>
    <row r="826" spans="1:13" x14ac:dyDescent="0.3">
      <c r="A826" s="2">
        <v>45628</v>
      </c>
      <c r="B826" s="3">
        <f t="shared" si="36"/>
        <v>2025</v>
      </c>
      <c r="C826" t="str">
        <f t="shared" si="37"/>
        <v>2024-2025</v>
      </c>
      <c r="D826" t="s">
        <v>120</v>
      </c>
      <c r="E826" t="s">
        <v>35</v>
      </c>
      <c r="F826" t="str">
        <f t="shared" si="38"/>
        <v>Victoria</v>
      </c>
      <c r="G826" t="s">
        <v>26</v>
      </c>
      <c r="H826">
        <v>3280</v>
      </c>
      <c r="I826" t="s">
        <v>11</v>
      </c>
      <c r="J826" t="s">
        <v>129</v>
      </c>
      <c r="K826" t="s">
        <v>142</v>
      </c>
      <c r="L826" t="s">
        <v>153</v>
      </c>
      <c r="M826" s="6">
        <v>433</v>
      </c>
    </row>
    <row r="827" spans="1:13" x14ac:dyDescent="0.3">
      <c r="A827" s="2">
        <v>45643</v>
      </c>
      <c r="B827" s="3">
        <f t="shared" si="36"/>
        <v>2025</v>
      </c>
      <c r="C827" t="str">
        <f t="shared" si="37"/>
        <v>2024-2025</v>
      </c>
      <c r="D827" t="s">
        <v>120</v>
      </c>
      <c r="E827" t="s">
        <v>106</v>
      </c>
      <c r="F827" t="str">
        <f t="shared" si="38"/>
        <v>Queensland</v>
      </c>
      <c r="G827" t="s">
        <v>19</v>
      </c>
      <c r="H827">
        <v>4558</v>
      </c>
      <c r="I827" t="s">
        <v>11</v>
      </c>
      <c r="J827" t="s">
        <v>136</v>
      </c>
      <c r="K827" t="s">
        <v>144</v>
      </c>
      <c r="L827" t="s">
        <v>155</v>
      </c>
      <c r="M827" s="6">
        <v>614</v>
      </c>
    </row>
    <row r="828" spans="1:13" x14ac:dyDescent="0.3">
      <c r="A828" s="2">
        <v>45806</v>
      </c>
      <c r="B828" s="3">
        <f t="shared" si="36"/>
        <v>2025</v>
      </c>
      <c r="C828" t="str">
        <f t="shared" si="37"/>
        <v>2024-2025</v>
      </c>
      <c r="D828" t="s">
        <v>120</v>
      </c>
      <c r="E828" t="s">
        <v>23</v>
      </c>
      <c r="F828" t="str">
        <f t="shared" si="38"/>
        <v>New South Wales</v>
      </c>
      <c r="G828" t="s">
        <v>10</v>
      </c>
      <c r="H828">
        <v>2830</v>
      </c>
      <c r="I828" t="s">
        <v>11</v>
      </c>
      <c r="J828" t="s">
        <v>132</v>
      </c>
      <c r="K828" t="s">
        <v>142</v>
      </c>
      <c r="L828" t="s">
        <v>153</v>
      </c>
      <c r="M828" s="6">
        <v>373</v>
      </c>
    </row>
    <row r="829" spans="1:13" x14ac:dyDescent="0.3">
      <c r="A829" s="2">
        <v>45592</v>
      </c>
      <c r="B829" s="3">
        <f t="shared" si="36"/>
        <v>2025</v>
      </c>
      <c r="C829" t="str">
        <f t="shared" si="37"/>
        <v>2024-2025</v>
      </c>
      <c r="D829" t="s">
        <v>120</v>
      </c>
      <c r="E829" t="s">
        <v>111</v>
      </c>
      <c r="F829" t="str">
        <f t="shared" si="38"/>
        <v>New South Wales</v>
      </c>
      <c r="G829" t="s">
        <v>10</v>
      </c>
      <c r="H829">
        <v>2154</v>
      </c>
      <c r="I829" t="s">
        <v>11</v>
      </c>
      <c r="J829" t="s">
        <v>125</v>
      </c>
      <c r="K829" t="s">
        <v>151</v>
      </c>
      <c r="L829" t="s">
        <v>152</v>
      </c>
      <c r="M829" s="6">
        <v>239</v>
      </c>
    </row>
    <row r="830" spans="1:13" x14ac:dyDescent="0.3">
      <c r="A830" s="2">
        <v>45821</v>
      </c>
      <c r="B830" s="3">
        <f t="shared" si="36"/>
        <v>2025</v>
      </c>
      <c r="C830" t="str">
        <f t="shared" si="37"/>
        <v>2024-2025</v>
      </c>
      <c r="D830" t="s">
        <v>120</v>
      </c>
      <c r="E830" t="s">
        <v>38</v>
      </c>
      <c r="F830" t="str">
        <f t="shared" si="38"/>
        <v>Victoria</v>
      </c>
      <c r="G830" t="s">
        <v>26</v>
      </c>
      <c r="H830">
        <v>3199</v>
      </c>
      <c r="I830" t="s">
        <v>11</v>
      </c>
      <c r="J830" t="s">
        <v>127</v>
      </c>
      <c r="K830" t="s">
        <v>142</v>
      </c>
      <c r="L830" t="s">
        <v>153</v>
      </c>
      <c r="M830" s="6">
        <v>739</v>
      </c>
    </row>
    <row r="831" spans="1:13" x14ac:dyDescent="0.3">
      <c r="A831" s="2">
        <v>45868</v>
      </c>
      <c r="B831" s="3">
        <f t="shared" si="36"/>
        <v>2026</v>
      </c>
      <c r="C831" t="str">
        <f t="shared" si="37"/>
        <v>2025-2026</v>
      </c>
      <c r="D831" t="s">
        <v>120</v>
      </c>
      <c r="E831" t="s">
        <v>66</v>
      </c>
      <c r="F831" t="str">
        <f t="shared" si="38"/>
        <v>Western Australia</v>
      </c>
      <c r="G831" t="s">
        <v>28</v>
      </c>
      <c r="H831">
        <v>6330</v>
      </c>
      <c r="I831" t="s">
        <v>11</v>
      </c>
      <c r="J831" t="s">
        <v>135</v>
      </c>
      <c r="K831" t="s">
        <v>144</v>
      </c>
      <c r="L831" t="s">
        <v>155</v>
      </c>
      <c r="M831" s="6">
        <v>713</v>
      </c>
    </row>
    <row r="832" spans="1:13" x14ac:dyDescent="0.3">
      <c r="A832" s="2">
        <v>46010</v>
      </c>
      <c r="B832" s="3">
        <f t="shared" si="36"/>
        <v>2026</v>
      </c>
      <c r="C832" t="str">
        <f t="shared" si="37"/>
        <v>2025-2026</v>
      </c>
      <c r="D832" t="s">
        <v>120</v>
      </c>
      <c r="E832" t="s">
        <v>100</v>
      </c>
      <c r="F832" t="str">
        <f t="shared" si="38"/>
        <v>New South Wales</v>
      </c>
      <c r="G832" t="s">
        <v>10</v>
      </c>
      <c r="H832">
        <v>2800</v>
      </c>
      <c r="I832" t="s">
        <v>11</v>
      </c>
      <c r="J832" t="s">
        <v>132</v>
      </c>
      <c r="K832" t="s">
        <v>148</v>
      </c>
      <c r="L832" t="s">
        <v>159</v>
      </c>
      <c r="M832" s="6">
        <v>399</v>
      </c>
    </row>
    <row r="833" spans="1:13" x14ac:dyDescent="0.3">
      <c r="A833" s="2">
        <v>45697</v>
      </c>
      <c r="B833" s="3">
        <f t="shared" si="36"/>
        <v>2025</v>
      </c>
      <c r="C833" t="str">
        <f t="shared" si="37"/>
        <v>2024-2025</v>
      </c>
      <c r="D833" t="s">
        <v>120</v>
      </c>
      <c r="E833" t="s">
        <v>24</v>
      </c>
      <c r="F833" t="str">
        <f t="shared" si="38"/>
        <v>Queensland</v>
      </c>
      <c r="G833" t="s">
        <v>19</v>
      </c>
      <c r="H833">
        <v>4053</v>
      </c>
      <c r="I833" t="s">
        <v>11</v>
      </c>
      <c r="J833" t="s">
        <v>131</v>
      </c>
      <c r="K833" t="s">
        <v>149</v>
      </c>
      <c r="L833" t="s">
        <v>160</v>
      </c>
      <c r="M833" s="6">
        <v>744</v>
      </c>
    </row>
    <row r="834" spans="1:13" x14ac:dyDescent="0.3">
      <c r="A834" s="2">
        <v>45373</v>
      </c>
      <c r="B834" s="3">
        <f t="shared" ref="B834:B897" si="39">IF(MONTH(A834)&gt;=7,YEAR(A834)+1,YEAR(A834))</f>
        <v>2024</v>
      </c>
      <c r="C834" t="str">
        <f t="shared" ref="C834:C897" si="40">IF(MONTH(A834) &gt;= 7, YEAR(A834) &amp; "-" &amp; YEAR(A834) + 1, YEAR(A834) - 1 &amp; "-" &amp; YEAR(A834))</f>
        <v>2023-2024</v>
      </c>
      <c r="D834" t="s">
        <v>120</v>
      </c>
      <c r="E834" t="s">
        <v>75</v>
      </c>
      <c r="F834" t="str">
        <f t="shared" ref="F834:F897" si="41">IF(G834="WA","Western Australia",
IF(G834="NSW","New South Wales",
IF(G834="QLD","Queensland",
IF(G834="VIC","Victoria",
IF(G834="TAS","Tasmania",
IF(G834="SA","South Australia",
IF(G834="NT","Northern Territory",
IF(G834="ACT","Australian Capital Territory",G834))))))))</f>
        <v>Victoria</v>
      </c>
      <c r="G834" t="s">
        <v>26</v>
      </c>
      <c r="H834">
        <v>3915</v>
      </c>
      <c r="I834" t="s">
        <v>11</v>
      </c>
      <c r="J834" t="s">
        <v>137</v>
      </c>
      <c r="K834" t="s">
        <v>142</v>
      </c>
      <c r="L834" t="s">
        <v>153</v>
      </c>
      <c r="M834" s="6">
        <v>513</v>
      </c>
    </row>
    <row r="835" spans="1:13" x14ac:dyDescent="0.3">
      <c r="A835" s="2">
        <v>45843</v>
      </c>
      <c r="B835" s="3">
        <f t="shared" si="39"/>
        <v>2026</v>
      </c>
      <c r="C835" t="str">
        <f t="shared" si="40"/>
        <v>2025-2026</v>
      </c>
      <c r="D835" t="s">
        <v>119</v>
      </c>
      <c r="E835" t="s">
        <v>70</v>
      </c>
      <c r="F835" t="str">
        <f t="shared" si="41"/>
        <v>Western Australia</v>
      </c>
      <c r="G835" t="s">
        <v>28</v>
      </c>
      <c r="H835">
        <v>6021</v>
      </c>
      <c r="I835" t="s">
        <v>11</v>
      </c>
      <c r="J835" t="s">
        <v>121</v>
      </c>
      <c r="K835" t="s">
        <v>146</v>
      </c>
      <c r="L835" t="s">
        <v>157</v>
      </c>
      <c r="M835" s="6">
        <v>197</v>
      </c>
    </row>
    <row r="836" spans="1:13" x14ac:dyDescent="0.3">
      <c r="A836" s="2">
        <v>45856</v>
      </c>
      <c r="B836" s="3">
        <f t="shared" si="39"/>
        <v>2026</v>
      </c>
      <c r="C836" t="str">
        <f t="shared" si="40"/>
        <v>2025-2026</v>
      </c>
      <c r="D836" t="s">
        <v>119</v>
      </c>
      <c r="E836" t="s">
        <v>90</v>
      </c>
      <c r="F836" t="str">
        <f t="shared" si="41"/>
        <v>New South Wales</v>
      </c>
      <c r="G836" t="s">
        <v>10</v>
      </c>
      <c r="H836">
        <v>2650</v>
      </c>
      <c r="I836" t="s">
        <v>11</v>
      </c>
      <c r="J836" t="s">
        <v>132</v>
      </c>
      <c r="K836" t="s">
        <v>147</v>
      </c>
      <c r="L836" t="s">
        <v>158</v>
      </c>
      <c r="M836" s="6">
        <v>411</v>
      </c>
    </row>
    <row r="837" spans="1:13" x14ac:dyDescent="0.3">
      <c r="A837" s="2">
        <v>45374</v>
      </c>
      <c r="B837" s="3">
        <f t="shared" si="39"/>
        <v>2024</v>
      </c>
      <c r="C837" t="str">
        <f t="shared" si="40"/>
        <v>2023-2024</v>
      </c>
      <c r="D837" t="s">
        <v>119</v>
      </c>
      <c r="E837" t="s">
        <v>112</v>
      </c>
      <c r="F837" t="str">
        <f t="shared" si="41"/>
        <v>Queensland</v>
      </c>
      <c r="G837" t="s">
        <v>19</v>
      </c>
      <c r="H837">
        <v>4566</v>
      </c>
      <c r="I837" t="s">
        <v>11</v>
      </c>
      <c r="J837" t="s">
        <v>136</v>
      </c>
      <c r="K837" t="s">
        <v>146</v>
      </c>
      <c r="L837" t="s">
        <v>157</v>
      </c>
      <c r="M837" s="6">
        <v>411</v>
      </c>
    </row>
    <row r="838" spans="1:13" x14ac:dyDescent="0.3">
      <c r="A838" s="2">
        <v>45466</v>
      </c>
      <c r="B838" s="3">
        <f t="shared" si="39"/>
        <v>2024</v>
      </c>
      <c r="C838" t="str">
        <f t="shared" si="40"/>
        <v>2023-2024</v>
      </c>
      <c r="D838" t="s">
        <v>120</v>
      </c>
      <c r="E838" t="s">
        <v>42</v>
      </c>
      <c r="F838" t="str">
        <f t="shared" si="41"/>
        <v>Tasmania</v>
      </c>
      <c r="G838" t="s">
        <v>43</v>
      </c>
      <c r="H838">
        <v>7018</v>
      </c>
      <c r="I838" t="s">
        <v>11</v>
      </c>
      <c r="J838" t="s">
        <v>130</v>
      </c>
      <c r="K838" t="s">
        <v>142</v>
      </c>
      <c r="L838" t="s">
        <v>153</v>
      </c>
      <c r="M838" s="6">
        <v>314</v>
      </c>
    </row>
    <row r="839" spans="1:13" x14ac:dyDescent="0.3">
      <c r="A839" s="2">
        <v>45339</v>
      </c>
      <c r="B839" s="3">
        <f t="shared" si="39"/>
        <v>2024</v>
      </c>
      <c r="C839" t="str">
        <f t="shared" si="40"/>
        <v>2023-2024</v>
      </c>
      <c r="D839" t="s">
        <v>120</v>
      </c>
      <c r="E839" t="s">
        <v>47</v>
      </c>
      <c r="F839" t="str">
        <f t="shared" si="41"/>
        <v>Victoria</v>
      </c>
      <c r="G839" t="s">
        <v>26</v>
      </c>
      <c r="H839">
        <v>3630</v>
      </c>
      <c r="I839" t="s">
        <v>11</v>
      </c>
      <c r="J839" t="s">
        <v>137</v>
      </c>
      <c r="K839" t="s">
        <v>146</v>
      </c>
      <c r="L839" t="s">
        <v>157</v>
      </c>
      <c r="M839" s="6">
        <v>631</v>
      </c>
    </row>
    <row r="840" spans="1:13" x14ac:dyDescent="0.3">
      <c r="A840" s="2">
        <v>45414</v>
      </c>
      <c r="B840" s="3">
        <f t="shared" si="39"/>
        <v>2024</v>
      </c>
      <c r="C840" t="str">
        <f t="shared" si="40"/>
        <v>2023-2024</v>
      </c>
      <c r="D840" t="s">
        <v>120</v>
      </c>
      <c r="E840" t="s">
        <v>59</v>
      </c>
      <c r="F840" t="str">
        <f t="shared" si="41"/>
        <v>South Australia</v>
      </c>
      <c r="G840" t="s">
        <v>17</v>
      </c>
      <c r="H840">
        <v>5011</v>
      </c>
      <c r="I840" t="s">
        <v>11</v>
      </c>
      <c r="J840" t="s">
        <v>134</v>
      </c>
      <c r="K840" t="s">
        <v>148</v>
      </c>
      <c r="L840" t="s">
        <v>159</v>
      </c>
      <c r="M840" s="6">
        <v>101</v>
      </c>
    </row>
    <row r="841" spans="1:13" x14ac:dyDescent="0.3">
      <c r="A841" s="2">
        <v>45459</v>
      </c>
      <c r="B841" s="3">
        <f t="shared" si="39"/>
        <v>2024</v>
      </c>
      <c r="C841" t="str">
        <f t="shared" si="40"/>
        <v>2023-2024</v>
      </c>
      <c r="D841" t="s">
        <v>120</v>
      </c>
      <c r="E841" t="s">
        <v>102</v>
      </c>
      <c r="F841" t="str">
        <f t="shared" si="41"/>
        <v>Queensland</v>
      </c>
      <c r="G841" t="s">
        <v>19</v>
      </c>
      <c r="H841">
        <v>4825</v>
      </c>
      <c r="I841" t="s">
        <v>11</v>
      </c>
      <c r="J841" t="s">
        <v>133</v>
      </c>
      <c r="K841" t="s">
        <v>145</v>
      </c>
      <c r="L841" t="s">
        <v>156</v>
      </c>
      <c r="M841" s="6">
        <v>220</v>
      </c>
    </row>
    <row r="842" spans="1:13" x14ac:dyDescent="0.3">
      <c r="A842" s="2">
        <v>45331</v>
      </c>
      <c r="B842" s="3">
        <f t="shared" si="39"/>
        <v>2024</v>
      </c>
      <c r="C842" t="str">
        <f t="shared" si="40"/>
        <v>2023-2024</v>
      </c>
      <c r="D842" t="s">
        <v>120</v>
      </c>
      <c r="E842" t="s">
        <v>57</v>
      </c>
      <c r="F842" t="str">
        <f t="shared" si="41"/>
        <v>New South Wales</v>
      </c>
      <c r="G842" t="s">
        <v>10</v>
      </c>
      <c r="H842">
        <v>2064</v>
      </c>
      <c r="I842" t="s">
        <v>11</v>
      </c>
      <c r="J842" t="s">
        <v>126</v>
      </c>
      <c r="K842" t="s">
        <v>151</v>
      </c>
      <c r="L842" t="s">
        <v>152</v>
      </c>
      <c r="M842" s="6">
        <v>41</v>
      </c>
    </row>
    <row r="843" spans="1:13" x14ac:dyDescent="0.3">
      <c r="A843" s="2">
        <v>45538</v>
      </c>
      <c r="B843" s="3">
        <f t="shared" si="39"/>
        <v>2025</v>
      </c>
      <c r="C843" t="str">
        <f t="shared" si="40"/>
        <v>2024-2025</v>
      </c>
      <c r="D843" t="s">
        <v>119</v>
      </c>
      <c r="E843" t="s">
        <v>41</v>
      </c>
      <c r="F843" t="str">
        <f t="shared" si="41"/>
        <v>New South Wales</v>
      </c>
      <c r="G843" t="s">
        <v>10</v>
      </c>
      <c r="H843">
        <v>2478</v>
      </c>
      <c r="I843" t="s">
        <v>11</v>
      </c>
      <c r="J843" t="s">
        <v>122</v>
      </c>
      <c r="K843" t="s">
        <v>151</v>
      </c>
      <c r="L843" t="s">
        <v>152</v>
      </c>
      <c r="M843" s="6">
        <v>620</v>
      </c>
    </row>
    <row r="844" spans="1:13" x14ac:dyDescent="0.3">
      <c r="A844" s="2">
        <v>45545</v>
      </c>
      <c r="B844" s="3">
        <f t="shared" si="39"/>
        <v>2025</v>
      </c>
      <c r="C844" t="str">
        <f t="shared" si="40"/>
        <v>2024-2025</v>
      </c>
      <c r="D844" t="s">
        <v>119</v>
      </c>
      <c r="E844" t="s">
        <v>72</v>
      </c>
      <c r="F844" t="str">
        <f t="shared" si="41"/>
        <v>Queensland</v>
      </c>
      <c r="G844" t="s">
        <v>19</v>
      </c>
      <c r="H844">
        <v>4870</v>
      </c>
      <c r="I844" t="s">
        <v>11</v>
      </c>
      <c r="J844" t="s">
        <v>133</v>
      </c>
      <c r="K844" t="s">
        <v>151</v>
      </c>
      <c r="L844" t="s">
        <v>152</v>
      </c>
      <c r="M844" s="6">
        <v>35</v>
      </c>
    </row>
    <row r="845" spans="1:13" x14ac:dyDescent="0.3">
      <c r="A845" s="2">
        <v>46012</v>
      </c>
      <c r="B845" s="3">
        <f t="shared" si="39"/>
        <v>2026</v>
      </c>
      <c r="C845" t="str">
        <f t="shared" si="40"/>
        <v>2025-2026</v>
      </c>
      <c r="D845" t="s">
        <v>119</v>
      </c>
      <c r="E845" t="s">
        <v>69</v>
      </c>
      <c r="F845" t="str">
        <f t="shared" si="41"/>
        <v>Victoria</v>
      </c>
      <c r="G845" t="s">
        <v>26</v>
      </c>
      <c r="H845">
        <v>3148</v>
      </c>
      <c r="I845" t="s">
        <v>11</v>
      </c>
      <c r="J845" t="s">
        <v>127</v>
      </c>
      <c r="K845" t="s">
        <v>151</v>
      </c>
      <c r="L845" t="s">
        <v>152</v>
      </c>
      <c r="M845" s="6">
        <v>746</v>
      </c>
    </row>
    <row r="846" spans="1:13" x14ac:dyDescent="0.3">
      <c r="A846" s="2">
        <v>45333</v>
      </c>
      <c r="B846" s="3">
        <f t="shared" si="39"/>
        <v>2024</v>
      </c>
      <c r="C846" t="str">
        <f t="shared" si="40"/>
        <v>2023-2024</v>
      </c>
      <c r="D846" t="s">
        <v>120</v>
      </c>
      <c r="E846" t="s">
        <v>9</v>
      </c>
      <c r="F846" t="str">
        <f t="shared" si="41"/>
        <v>New South Wales</v>
      </c>
      <c r="G846" t="s">
        <v>10</v>
      </c>
      <c r="H846">
        <v>2067</v>
      </c>
      <c r="I846" t="s">
        <v>11</v>
      </c>
      <c r="J846" t="s">
        <v>126</v>
      </c>
      <c r="K846" t="s">
        <v>150</v>
      </c>
      <c r="L846" t="s">
        <v>161</v>
      </c>
      <c r="M846" s="6">
        <v>162</v>
      </c>
    </row>
    <row r="847" spans="1:13" x14ac:dyDescent="0.3">
      <c r="A847" s="2">
        <v>45404</v>
      </c>
      <c r="B847" s="3">
        <f t="shared" si="39"/>
        <v>2024</v>
      </c>
      <c r="C847" t="str">
        <f t="shared" si="40"/>
        <v>2023-2024</v>
      </c>
      <c r="D847" t="s">
        <v>120</v>
      </c>
      <c r="E847" t="s">
        <v>32</v>
      </c>
      <c r="F847" t="str">
        <f t="shared" si="41"/>
        <v>Victoria</v>
      </c>
      <c r="G847" t="s">
        <v>26</v>
      </c>
      <c r="H847">
        <v>3977</v>
      </c>
      <c r="I847" t="s">
        <v>11</v>
      </c>
      <c r="J847" t="s">
        <v>137</v>
      </c>
      <c r="K847" t="s">
        <v>151</v>
      </c>
      <c r="L847" t="s">
        <v>152</v>
      </c>
      <c r="M847" s="6">
        <v>404</v>
      </c>
    </row>
    <row r="848" spans="1:13" x14ac:dyDescent="0.3">
      <c r="A848" s="2">
        <v>45516</v>
      </c>
      <c r="B848" s="3">
        <f t="shared" si="39"/>
        <v>2025</v>
      </c>
      <c r="C848" t="str">
        <f t="shared" si="40"/>
        <v>2024-2025</v>
      </c>
      <c r="D848" t="s">
        <v>120</v>
      </c>
      <c r="E848" t="s">
        <v>87</v>
      </c>
      <c r="F848" t="str">
        <f t="shared" si="41"/>
        <v>New South Wales</v>
      </c>
      <c r="G848" t="s">
        <v>10</v>
      </c>
      <c r="H848">
        <v>2158</v>
      </c>
      <c r="I848" t="s">
        <v>11</v>
      </c>
      <c r="J848" t="s">
        <v>125</v>
      </c>
      <c r="K848" t="s">
        <v>144</v>
      </c>
      <c r="L848" t="s">
        <v>155</v>
      </c>
      <c r="M848" s="6">
        <v>178</v>
      </c>
    </row>
    <row r="849" spans="1:13" x14ac:dyDescent="0.3">
      <c r="A849" s="2">
        <v>45371</v>
      </c>
      <c r="B849" s="3">
        <f t="shared" si="39"/>
        <v>2024</v>
      </c>
      <c r="C849" t="str">
        <f t="shared" si="40"/>
        <v>2023-2024</v>
      </c>
      <c r="D849" t="s">
        <v>120</v>
      </c>
      <c r="E849" t="s">
        <v>110</v>
      </c>
      <c r="F849" t="str">
        <f t="shared" si="41"/>
        <v>Australian Capital Territory</v>
      </c>
      <c r="G849" t="s">
        <v>51</v>
      </c>
      <c r="H849">
        <v>2609</v>
      </c>
      <c r="I849" t="s">
        <v>11</v>
      </c>
      <c r="J849" t="s">
        <v>123</v>
      </c>
      <c r="K849" t="s">
        <v>144</v>
      </c>
      <c r="L849" t="s">
        <v>155</v>
      </c>
      <c r="M849" s="6">
        <v>564</v>
      </c>
    </row>
    <row r="850" spans="1:13" x14ac:dyDescent="0.3">
      <c r="A850" s="2">
        <v>45724</v>
      </c>
      <c r="B850" s="3">
        <f t="shared" si="39"/>
        <v>2025</v>
      </c>
      <c r="C850" t="str">
        <f t="shared" si="40"/>
        <v>2024-2025</v>
      </c>
      <c r="D850" t="s">
        <v>120</v>
      </c>
      <c r="E850" t="s">
        <v>88</v>
      </c>
      <c r="F850" t="str">
        <f t="shared" si="41"/>
        <v>Queensland</v>
      </c>
      <c r="G850" t="s">
        <v>19</v>
      </c>
      <c r="H850">
        <v>4570</v>
      </c>
      <c r="I850" t="s">
        <v>11</v>
      </c>
      <c r="J850" t="s">
        <v>136</v>
      </c>
      <c r="K850" t="s">
        <v>150</v>
      </c>
      <c r="L850" t="s">
        <v>161</v>
      </c>
      <c r="M850" s="6">
        <v>386</v>
      </c>
    </row>
    <row r="851" spans="1:13" x14ac:dyDescent="0.3">
      <c r="A851" s="2">
        <v>45405</v>
      </c>
      <c r="B851" s="3">
        <f t="shared" si="39"/>
        <v>2024</v>
      </c>
      <c r="C851" t="str">
        <f t="shared" si="40"/>
        <v>2023-2024</v>
      </c>
      <c r="D851" t="s">
        <v>119</v>
      </c>
      <c r="E851" t="s">
        <v>64</v>
      </c>
      <c r="F851" t="str">
        <f t="shared" si="41"/>
        <v>Western Australia</v>
      </c>
      <c r="G851" t="s">
        <v>28</v>
      </c>
      <c r="H851">
        <v>6112</v>
      </c>
      <c r="I851" t="s">
        <v>11</v>
      </c>
      <c r="J851" t="s">
        <v>135</v>
      </c>
      <c r="K851" t="s">
        <v>151</v>
      </c>
      <c r="L851" t="s">
        <v>152</v>
      </c>
      <c r="M851" s="6">
        <v>636</v>
      </c>
    </row>
    <row r="852" spans="1:13" x14ac:dyDescent="0.3">
      <c r="A852" s="2">
        <v>45755</v>
      </c>
      <c r="B852" s="3">
        <f t="shared" si="39"/>
        <v>2025</v>
      </c>
      <c r="C852" t="str">
        <f t="shared" si="40"/>
        <v>2024-2025</v>
      </c>
      <c r="D852" t="s">
        <v>120</v>
      </c>
      <c r="E852" t="s">
        <v>75</v>
      </c>
      <c r="F852" t="str">
        <f t="shared" si="41"/>
        <v>Victoria</v>
      </c>
      <c r="G852" t="s">
        <v>26</v>
      </c>
      <c r="H852">
        <v>3915</v>
      </c>
      <c r="I852" t="s">
        <v>11</v>
      </c>
      <c r="J852" t="s">
        <v>137</v>
      </c>
      <c r="K852" t="s">
        <v>151</v>
      </c>
      <c r="L852" t="s">
        <v>152</v>
      </c>
      <c r="M852" s="6">
        <v>199</v>
      </c>
    </row>
    <row r="853" spans="1:13" x14ac:dyDescent="0.3">
      <c r="A853" s="2">
        <v>45756</v>
      </c>
      <c r="B853" s="3">
        <f t="shared" si="39"/>
        <v>2025</v>
      </c>
      <c r="C853" t="str">
        <f t="shared" si="40"/>
        <v>2024-2025</v>
      </c>
      <c r="D853" t="s">
        <v>120</v>
      </c>
      <c r="E853" t="s">
        <v>106</v>
      </c>
      <c r="F853" t="str">
        <f t="shared" si="41"/>
        <v>Queensland</v>
      </c>
      <c r="G853" t="s">
        <v>19</v>
      </c>
      <c r="H853">
        <v>4558</v>
      </c>
      <c r="I853" t="s">
        <v>11</v>
      </c>
      <c r="J853" t="s">
        <v>136</v>
      </c>
      <c r="K853" t="s">
        <v>151</v>
      </c>
      <c r="L853" t="s">
        <v>152</v>
      </c>
      <c r="M853" s="6">
        <v>284</v>
      </c>
    </row>
    <row r="854" spans="1:13" x14ac:dyDescent="0.3">
      <c r="A854" s="2">
        <v>45613</v>
      </c>
      <c r="B854" s="3">
        <f t="shared" si="39"/>
        <v>2025</v>
      </c>
      <c r="C854" t="str">
        <f t="shared" si="40"/>
        <v>2024-2025</v>
      </c>
      <c r="D854" t="s">
        <v>119</v>
      </c>
      <c r="E854" t="s">
        <v>65</v>
      </c>
      <c r="F854" t="str">
        <f t="shared" si="41"/>
        <v>Victoria</v>
      </c>
      <c r="G854" t="s">
        <v>26</v>
      </c>
      <c r="H854">
        <v>3931</v>
      </c>
      <c r="I854" t="s">
        <v>11</v>
      </c>
      <c r="J854" t="s">
        <v>137</v>
      </c>
      <c r="K854" t="s">
        <v>151</v>
      </c>
      <c r="L854" t="s">
        <v>152</v>
      </c>
      <c r="M854" s="6">
        <v>328</v>
      </c>
    </row>
    <row r="855" spans="1:13" x14ac:dyDescent="0.3">
      <c r="A855" s="2">
        <v>45700</v>
      </c>
      <c r="B855" s="3">
        <f t="shared" si="39"/>
        <v>2025</v>
      </c>
      <c r="C855" t="str">
        <f t="shared" si="40"/>
        <v>2024-2025</v>
      </c>
      <c r="D855" t="s">
        <v>120</v>
      </c>
      <c r="E855" t="s">
        <v>54</v>
      </c>
      <c r="F855" t="str">
        <f t="shared" si="41"/>
        <v>New South Wales</v>
      </c>
      <c r="G855" t="s">
        <v>10</v>
      </c>
      <c r="H855">
        <v>2750</v>
      </c>
      <c r="I855" t="s">
        <v>11</v>
      </c>
      <c r="J855" t="s">
        <v>132</v>
      </c>
      <c r="K855" t="s">
        <v>144</v>
      </c>
      <c r="L855" t="s">
        <v>155</v>
      </c>
      <c r="M855" s="6">
        <v>199</v>
      </c>
    </row>
    <row r="856" spans="1:13" x14ac:dyDescent="0.3">
      <c r="A856" s="2">
        <v>45845</v>
      </c>
      <c r="B856" s="3">
        <f t="shared" si="39"/>
        <v>2026</v>
      </c>
      <c r="C856" t="str">
        <f t="shared" si="40"/>
        <v>2025-2026</v>
      </c>
      <c r="D856" t="s">
        <v>120</v>
      </c>
      <c r="E856" t="s">
        <v>22</v>
      </c>
      <c r="F856" t="str">
        <f t="shared" si="41"/>
        <v>New South Wales</v>
      </c>
      <c r="G856" t="s">
        <v>10</v>
      </c>
      <c r="H856">
        <v>2116</v>
      </c>
      <c r="I856" t="s">
        <v>11</v>
      </c>
      <c r="J856" t="s">
        <v>125</v>
      </c>
      <c r="K856" t="s">
        <v>151</v>
      </c>
      <c r="L856" t="s">
        <v>152</v>
      </c>
      <c r="M856" s="6">
        <v>328</v>
      </c>
    </row>
    <row r="857" spans="1:13" x14ac:dyDescent="0.3">
      <c r="A857" s="2">
        <v>45413</v>
      </c>
      <c r="B857" s="3">
        <f t="shared" si="39"/>
        <v>2024</v>
      </c>
      <c r="C857" t="str">
        <f t="shared" si="40"/>
        <v>2023-2024</v>
      </c>
      <c r="D857" t="s">
        <v>119</v>
      </c>
      <c r="E857" t="s">
        <v>61</v>
      </c>
      <c r="F857" t="str">
        <f t="shared" si="41"/>
        <v>Victoria</v>
      </c>
      <c r="G857" t="s">
        <v>26</v>
      </c>
      <c r="H857">
        <v>3179</v>
      </c>
      <c r="I857" t="s">
        <v>11</v>
      </c>
      <c r="J857" t="s">
        <v>127</v>
      </c>
      <c r="K857" t="s">
        <v>151</v>
      </c>
      <c r="L857" t="s">
        <v>152</v>
      </c>
      <c r="M857" s="6">
        <v>110</v>
      </c>
    </row>
    <row r="858" spans="1:13" x14ac:dyDescent="0.3">
      <c r="A858" s="2">
        <v>45434</v>
      </c>
      <c r="B858" s="3">
        <f t="shared" si="39"/>
        <v>2024</v>
      </c>
      <c r="C858" t="str">
        <f t="shared" si="40"/>
        <v>2023-2024</v>
      </c>
      <c r="D858" t="s">
        <v>120</v>
      </c>
      <c r="E858" t="s">
        <v>82</v>
      </c>
      <c r="F858" t="str">
        <f t="shared" si="41"/>
        <v>Queensland</v>
      </c>
      <c r="G858" t="s">
        <v>19</v>
      </c>
      <c r="H858">
        <v>4215</v>
      </c>
      <c r="I858" t="s">
        <v>11</v>
      </c>
      <c r="J858" t="s">
        <v>124</v>
      </c>
      <c r="K858" t="s">
        <v>151</v>
      </c>
      <c r="L858" t="s">
        <v>152</v>
      </c>
      <c r="M858" s="6">
        <v>490</v>
      </c>
    </row>
    <row r="859" spans="1:13" x14ac:dyDescent="0.3">
      <c r="A859" s="2">
        <v>45852</v>
      </c>
      <c r="B859" s="3">
        <f t="shared" si="39"/>
        <v>2026</v>
      </c>
      <c r="C859" t="str">
        <f t="shared" si="40"/>
        <v>2025-2026</v>
      </c>
      <c r="D859" t="s">
        <v>120</v>
      </c>
      <c r="E859" t="s">
        <v>68</v>
      </c>
      <c r="F859" t="str">
        <f t="shared" si="41"/>
        <v>Victoria</v>
      </c>
      <c r="G859" t="s">
        <v>26</v>
      </c>
      <c r="H859">
        <v>3429</v>
      </c>
      <c r="I859" t="s">
        <v>11</v>
      </c>
      <c r="J859" t="s">
        <v>129</v>
      </c>
      <c r="K859" t="s">
        <v>145</v>
      </c>
      <c r="L859" t="s">
        <v>156</v>
      </c>
      <c r="M859" s="6">
        <v>182</v>
      </c>
    </row>
    <row r="860" spans="1:13" x14ac:dyDescent="0.3">
      <c r="A860" s="2">
        <v>45436</v>
      </c>
      <c r="B860" s="3">
        <f t="shared" si="39"/>
        <v>2024</v>
      </c>
      <c r="C860" t="str">
        <f t="shared" si="40"/>
        <v>2023-2024</v>
      </c>
      <c r="D860" t="s">
        <v>120</v>
      </c>
      <c r="E860" t="s">
        <v>36</v>
      </c>
      <c r="F860" t="str">
        <f t="shared" si="41"/>
        <v>New South Wales</v>
      </c>
      <c r="G860" t="s">
        <v>10</v>
      </c>
      <c r="H860">
        <v>2539</v>
      </c>
      <c r="I860" t="s">
        <v>11</v>
      </c>
      <c r="J860" t="s">
        <v>123</v>
      </c>
      <c r="K860" t="s">
        <v>144</v>
      </c>
      <c r="L860" t="s">
        <v>155</v>
      </c>
      <c r="M860" s="6">
        <v>569</v>
      </c>
    </row>
    <row r="861" spans="1:13" x14ac:dyDescent="0.3">
      <c r="A861" s="2">
        <v>45779</v>
      </c>
      <c r="B861" s="3">
        <f t="shared" si="39"/>
        <v>2025</v>
      </c>
      <c r="C861" t="str">
        <f t="shared" si="40"/>
        <v>2024-2025</v>
      </c>
      <c r="D861" t="s">
        <v>120</v>
      </c>
      <c r="E861" t="s">
        <v>55</v>
      </c>
      <c r="F861" t="str">
        <f t="shared" si="41"/>
        <v>Queensland</v>
      </c>
      <c r="G861" t="s">
        <v>19</v>
      </c>
      <c r="H861">
        <v>4740</v>
      </c>
      <c r="I861" t="s">
        <v>11</v>
      </c>
      <c r="J861" t="s">
        <v>138</v>
      </c>
      <c r="K861" t="s">
        <v>150</v>
      </c>
      <c r="L861" t="s">
        <v>161</v>
      </c>
      <c r="M861" s="6">
        <v>38</v>
      </c>
    </row>
    <row r="862" spans="1:13" x14ac:dyDescent="0.3">
      <c r="A862" s="2">
        <v>45875</v>
      </c>
      <c r="B862" s="3">
        <f t="shared" si="39"/>
        <v>2026</v>
      </c>
      <c r="C862" t="str">
        <f t="shared" si="40"/>
        <v>2025-2026</v>
      </c>
      <c r="D862" t="s">
        <v>120</v>
      </c>
      <c r="E862" t="s">
        <v>95</v>
      </c>
      <c r="F862" t="str">
        <f t="shared" si="41"/>
        <v>New South Wales</v>
      </c>
      <c r="G862" t="s">
        <v>10</v>
      </c>
      <c r="H862">
        <v>2131</v>
      </c>
      <c r="I862" t="s">
        <v>11</v>
      </c>
      <c r="J862" t="s">
        <v>125</v>
      </c>
      <c r="K862" t="s">
        <v>144</v>
      </c>
      <c r="L862" t="s">
        <v>155</v>
      </c>
      <c r="M862" s="6">
        <v>216</v>
      </c>
    </row>
    <row r="863" spans="1:13" x14ac:dyDescent="0.3">
      <c r="A863" s="2">
        <v>45878</v>
      </c>
      <c r="B863" s="3">
        <f t="shared" si="39"/>
        <v>2026</v>
      </c>
      <c r="C863" t="str">
        <f t="shared" si="40"/>
        <v>2025-2026</v>
      </c>
      <c r="D863" t="s">
        <v>119</v>
      </c>
      <c r="E863" t="s">
        <v>50</v>
      </c>
      <c r="F863" t="str">
        <f t="shared" si="41"/>
        <v>Australian Capital Territory</v>
      </c>
      <c r="G863" t="s">
        <v>51</v>
      </c>
      <c r="H863">
        <v>2617</v>
      </c>
      <c r="I863" t="s">
        <v>11</v>
      </c>
      <c r="J863" t="s">
        <v>123</v>
      </c>
      <c r="K863" t="s">
        <v>144</v>
      </c>
      <c r="L863" t="s">
        <v>155</v>
      </c>
      <c r="M863" s="6">
        <v>526</v>
      </c>
    </row>
    <row r="864" spans="1:13" x14ac:dyDescent="0.3">
      <c r="A864" s="2">
        <v>45641</v>
      </c>
      <c r="B864" s="3">
        <f t="shared" si="39"/>
        <v>2025</v>
      </c>
      <c r="C864" t="str">
        <f t="shared" si="40"/>
        <v>2024-2025</v>
      </c>
      <c r="D864" t="s">
        <v>119</v>
      </c>
      <c r="E864" t="s">
        <v>73</v>
      </c>
      <c r="F864" t="str">
        <f t="shared" si="41"/>
        <v>Queensland</v>
      </c>
      <c r="G864" t="s">
        <v>19</v>
      </c>
      <c r="H864">
        <v>4509</v>
      </c>
      <c r="I864" t="s">
        <v>11</v>
      </c>
      <c r="J864" t="s">
        <v>124</v>
      </c>
      <c r="K864" t="s">
        <v>149</v>
      </c>
      <c r="L864" t="s">
        <v>160</v>
      </c>
      <c r="M864" s="6">
        <v>521</v>
      </c>
    </row>
    <row r="865" spans="1:13" x14ac:dyDescent="0.3">
      <c r="A865" s="2">
        <v>45633</v>
      </c>
      <c r="B865" s="3">
        <f t="shared" si="39"/>
        <v>2025</v>
      </c>
      <c r="C865" t="str">
        <f t="shared" si="40"/>
        <v>2024-2025</v>
      </c>
      <c r="D865" t="s">
        <v>120</v>
      </c>
      <c r="E865" t="s">
        <v>92</v>
      </c>
      <c r="F865" t="str">
        <f t="shared" si="41"/>
        <v>New South Wales</v>
      </c>
      <c r="G865" t="s">
        <v>10</v>
      </c>
      <c r="H865">
        <v>2015</v>
      </c>
      <c r="I865" t="s">
        <v>11</v>
      </c>
      <c r="J865" t="s">
        <v>126</v>
      </c>
      <c r="K865" t="s">
        <v>144</v>
      </c>
      <c r="L865" t="s">
        <v>155</v>
      </c>
      <c r="M865" s="6">
        <v>352</v>
      </c>
    </row>
    <row r="866" spans="1:13" x14ac:dyDescent="0.3">
      <c r="A866" s="2">
        <v>45822</v>
      </c>
      <c r="B866" s="3">
        <f t="shared" si="39"/>
        <v>2025</v>
      </c>
      <c r="C866" t="str">
        <f t="shared" si="40"/>
        <v>2024-2025</v>
      </c>
      <c r="D866" t="s">
        <v>120</v>
      </c>
      <c r="E866" t="s">
        <v>16</v>
      </c>
      <c r="F866" t="str">
        <f t="shared" si="41"/>
        <v>South Australia</v>
      </c>
      <c r="G866" t="s">
        <v>17</v>
      </c>
      <c r="H866">
        <v>5168</v>
      </c>
      <c r="I866" t="s">
        <v>11</v>
      </c>
      <c r="J866" t="s">
        <v>134</v>
      </c>
      <c r="K866" t="s">
        <v>148</v>
      </c>
      <c r="L866" t="s">
        <v>159</v>
      </c>
      <c r="M866" s="6">
        <v>121</v>
      </c>
    </row>
    <row r="867" spans="1:13" x14ac:dyDescent="0.3">
      <c r="A867" s="2">
        <v>45969</v>
      </c>
      <c r="B867" s="3">
        <f t="shared" si="39"/>
        <v>2026</v>
      </c>
      <c r="C867" t="str">
        <f t="shared" si="40"/>
        <v>2025-2026</v>
      </c>
      <c r="D867" t="s">
        <v>119</v>
      </c>
      <c r="E867" t="s">
        <v>16</v>
      </c>
      <c r="F867" t="str">
        <f t="shared" si="41"/>
        <v>South Australia</v>
      </c>
      <c r="G867" t="s">
        <v>17</v>
      </c>
      <c r="H867">
        <v>5168</v>
      </c>
      <c r="I867" t="s">
        <v>11</v>
      </c>
      <c r="J867" t="s">
        <v>134</v>
      </c>
      <c r="K867" t="s">
        <v>143</v>
      </c>
      <c r="L867" t="s">
        <v>154</v>
      </c>
      <c r="M867" s="6">
        <v>281</v>
      </c>
    </row>
    <row r="868" spans="1:13" x14ac:dyDescent="0.3">
      <c r="A868" s="2">
        <v>45383</v>
      </c>
      <c r="B868" s="3">
        <f t="shared" si="39"/>
        <v>2024</v>
      </c>
      <c r="C868" t="str">
        <f t="shared" si="40"/>
        <v>2023-2024</v>
      </c>
      <c r="D868" t="s">
        <v>120</v>
      </c>
      <c r="E868" t="s">
        <v>38</v>
      </c>
      <c r="F868" t="str">
        <f t="shared" si="41"/>
        <v>Victoria</v>
      </c>
      <c r="G868" t="s">
        <v>26</v>
      </c>
      <c r="H868">
        <v>3199</v>
      </c>
      <c r="I868" t="s">
        <v>11</v>
      </c>
      <c r="J868" t="s">
        <v>127</v>
      </c>
      <c r="K868" t="s">
        <v>145</v>
      </c>
      <c r="L868" t="s">
        <v>156</v>
      </c>
      <c r="M868" s="6">
        <v>473</v>
      </c>
    </row>
    <row r="869" spans="1:13" x14ac:dyDescent="0.3">
      <c r="A869" s="2">
        <v>45948</v>
      </c>
      <c r="B869" s="3">
        <f t="shared" si="39"/>
        <v>2026</v>
      </c>
      <c r="C869" t="str">
        <f t="shared" si="40"/>
        <v>2025-2026</v>
      </c>
      <c r="D869" t="s">
        <v>119</v>
      </c>
      <c r="E869" t="s">
        <v>54</v>
      </c>
      <c r="F869" t="str">
        <f t="shared" si="41"/>
        <v>New South Wales</v>
      </c>
      <c r="G869" t="s">
        <v>10</v>
      </c>
      <c r="H869">
        <v>2750</v>
      </c>
      <c r="I869" t="s">
        <v>11</v>
      </c>
      <c r="J869" t="s">
        <v>132</v>
      </c>
      <c r="K869" t="s">
        <v>142</v>
      </c>
      <c r="L869" t="s">
        <v>153</v>
      </c>
      <c r="M869" s="6">
        <v>713</v>
      </c>
    </row>
    <row r="870" spans="1:13" x14ac:dyDescent="0.3">
      <c r="A870" s="2">
        <v>45734</v>
      </c>
      <c r="B870" s="3">
        <f t="shared" si="39"/>
        <v>2025</v>
      </c>
      <c r="C870" t="str">
        <f t="shared" si="40"/>
        <v>2024-2025</v>
      </c>
      <c r="D870" t="s">
        <v>119</v>
      </c>
      <c r="E870" t="s">
        <v>67</v>
      </c>
      <c r="F870" t="str">
        <f t="shared" si="41"/>
        <v>Tasmania</v>
      </c>
      <c r="G870" t="s">
        <v>43</v>
      </c>
      <c r="H870">
        <v>7250</v>
      </c>
      <c r="I870" t="s">
        <v>11</v>
      </c>
      <c r="J870" t="s">
        <v>130</v>
      </c>
      <c r="K870" t="s">
        <v>145</v>
      </c>
      <c r="L870" t="s">
        <v>156</v>
      </c>
      <c r="M870" s="6">
        <v>95</v>
      </c>
    </row>
    <row r="871" spans="1:13" x14ac:dyDescent="0.3">
      <c r="A871" s="2">
        <v>45377</v>
      </c>
      <c r="B871" s="3">
        <f t="shared" si="39"/>
        <v>2024</v>
      </c>
      <c r="C871" t="str">
        <f t="shared" si="40"/>
        <v>2023-2024</v>
      </c>
      <c r="D871" t="s">
        <v>120</v>
      </c>
      <c r="E871" t="s">
        <v>80</v>
      </c>
      <c r="F871" t="str">
        <f t="shared" si="41"/>
        <v>New South Wales</v>
      </c>
      <c r="G871" t="s">
        <v>10</v>
      </c>
      <c r="H871">
        <v>2120</v>
      </c>
      <c r="I871" t="s">
        <v>11</v>
      </c>
      <c r="J871" t="s">
        <v>125</v>
      </c>
      <c r="K871" t="s">
        <v>148</v>
      </c>
      <c r="L871" t="s">
        <v>159</v>
      </c>
      <c r="M871" s="6">
        <v>301</v>
      </c>
    </row>
    <row r="872" spans="1:13" x14ac:dyDescent="0.3">
      <c r="A872" s="2">
        <v>45857</v>
      </c>
      <c r="B872" s="3">
        <f t="shared" si="39"/>
        <v>2026</v>
      </c>
      <c r="C872" t="str">
        <f t="shared" si="40"/>
        <v>2025-2026</v>
      </c>
      <c r="D872" t="s">
        <v>120</v>
      </c>
      <c r="E872" t="s">
        <v>56</v>
      </c>
      <c r="F872" t="str">
        <f t="shared" si="41"/>
        <v>Queensland</v>
      </c>
      <c r="G872" t="s">
        <v>19</v>
      </c>
      <c r="H872">
        <v>4883</v>
      </c>
      <c r="I872" t="s">
        <v>11</v>
      </c>
      <c r="J872" t="s">
        <v>133</v>
      </c>
      <c r="K872" t="s">
        <v>143</v>
      </c>
      <c r="L872" t="s">
        <v>154</v>
      </c>
      <c r="M872" s="6">
        <v>399</v>
      </c>
    </row>
    <row r="873" spans="1:13" x14ac:dyDescent="0.3">
      <c r="A873" s="2">
        <v>45594</v>
      </c>
      <c r="B873" s="3">
        <f t="shared" si="39"/>
        <v>2025</v>
      </c>
      <c r="C873" t="str">
        <f t="shared" si="40"/>
        <v>2024-2025</v>
      </c>
      <c r="D873" t="s">
        <v>120</v>
      </c>
      <c r="E873" t="s">
        <v>56</v>
      </c>
      <c r="F873" t="str">
        <f t="shared" si="41"/>
        <v>Queensland</v>
      </c>
      <c r="G873" t="s">
        <v>19</v>
      </c>
      <c r="H873">
        <v>4883</v>
      </c>
      <c r="I873" t="s">
        <v>11</v>
      </c>
      <c r="J873" t="s">
        <v>133</v>
      </c>
      <c r="K873" t="s">
        <v>144</v>
      </c>
      <c r="L873" t="s">
        <v>155</v>
      </c>
      <c r="M873" s="6">
        <v>524</v>
      </c>
    </row>
    <row r="874" spans="1:13" x14ac:dyDescent="0.3">
      <c r="A874" s="2">
        <v>45687</v>
      </c>
      <c r="B874" s="3">
        <f t="shared" si="39"/>
        <v>2025</v>
      </c>
      <c r="C874" t="str">
        <f t="shared" si="40"/>
        <v>2024-2025</v>
      </c>
      <c r="D874" t="s">
        <v>120</v>
      </c>
      <c r="E874" t="s">
        <v>71</v>
      </c>
      <c r="F874" t="str">
        <f t="shared" si="41"/>
        <v>Victoria</v>
      </c>
      <c r="G874" t="s">
        <v>26</v>
      </c>
      <c r="H874">
        <v>3131</v>
      </c>
      <c r="I874" t="s">
        <v>11</v>
      </c>
      <c r="J874" t="s">
        <v>127</v>
      </c>
      <c r="K874" t="s">
        <v>144</v>
      </c>
      <c r="L874" t="s">
        <v>155</v>
      </c>
      <c r="M874" s="6">
        <v>500</v>
      </c>
    </row>
    <row r="875" spans="1:13" x14ac:dyDescent="0.3">
      <c r="A875" s="2">
        <v>45505</v>
      </c>
      <c r="B875" s="3">
        <f t="shared" si="39"/>
        <v>2025</v>
      </c>
      <c r="C875" t="str">
        <f t="shared" si="40"/>
        <v>2024-2025</v>
      </c>
      <c r="D875" t="s">
        <v>120</v>
      </c>
      <c r="E875" t="s">
        <v>108</v>
      </c>
      <c r="F875" t="str">
        <f t="shared" si="41"/>
        <v>Tasmania</v>
      </c>
      <c r="G875" t="s">
        <v>43</v>
      </c>
      <c r="H875">
        <v>7320</v>
      </c>
      <c r="I875" t="s">
        <v>11</v>
      </c>
      <c r="J875" t="s">
        <v>130</v>
      </c>
      <c r="K875" t="s">
        <v>143</v>
      </c>
      <c r="L875" t="s">
        <v>154</v>
      </c>
      <c r="M875" s="6">
        <v>586</v>
      </c>
    </row>
    <row r="876" spans="1:13" x14ac:dyDescent="0.3">
      <c r="A876" s="2">
        <v>45311</v>
      </c>
      <c r="B876" s="3">
        <f t="shared" si="39"/>
        <v>2024</v>
      </c>
      <c r="C876" t="str">
        <f t="shared" si="40"/>
        <v>2023-2024</v>
      </c>
      <c r="D876" t="s">
        <v>120</v>
      </c>
      <c r="E876" t="s">
        <v>25</v>
      </c>
      <c r="F876" t="str">
        <f t="shared" si="41"/>
        <v>Victoria</v>
      </c>
      <c r="G876" t="s">
        <v>26</v>
      </c>
      <c r="H876">
        <v>3066</v>
      </c>
      <c r="I876" t="s">
        <v>11</v>
      </c>
      <c r="J876" t="s">
        <v>128</v>
      </c>
      <c r="K876" t="s">
        <v>143</v>
      </c>
      <c r="L876" t="s">
        <v>154</v>
      </c>
      <c r="M876" s="6">
        <v>568</v>
      </c>
    </row>
    <row r="877" spans="1:13" x14ac:dyDescent="0.3">
      <c r="A877" s="2">
        <v>45782</v>
      </c>
      <c r="B877" s="3">
        <f t="shared" si="39"/>
        <v>2025</v>
      </c>
      <c r="C877" t="str">
        <f t="shared" si="40"/>
        <v>2024-2025</v>
      </c>
      <c r="D877" t="s">
        <v>120</v>
      </c>
      <c r="E877" t="s">
        <v>110</v>
      </c>
      <c r="F877" t="str">
        <f t="shared" si="41"/>
        <v>Australian Capital Territory</v>
      </c>
      <c r="G877" t="s">
        <v>51</v>
      </c>
      <c r="H877">
        <v>2609</v>
      </c>
      <c r="I877" t="s">
        <v>11</v>
      </c>
      <c r="J877" t="s">
        <v>123</v>
      </c>
      <c r="K877" t="s">
        <v>146</v>
      </c>
      <c r="L877" t="s">
        <v>157</v>
      </c>
      <c r="M877" s="6">
        <v>50</v>
      </c>
    </row>
    <row r="878" spans="1:13" x14ac:dyDescent="0.3">
      <c r="A878" s="2">
        <v>45334</v>
      </c>
      <c r="B878" s="3">
        <f t="shared" si="39"/>
        <v>2024</v>
      </c>
      <c r="C878" t="str">
        <f t="shared" si="40"/>
        <v>2023-2024</v>
      </c>
      <c r="D878" t="s">
        <v>120</v>
      </c>
      <c r="E878" t="s">
        <v>106</v>
      </c>
      <c r="F878" t="str">
        <f t="shared" si="41"/>
        <v>Queensland</v>
      </c>
      <c r="G878" t="s">
        <v>19</v>
      </c>
      <c r="H878">
        <v>4558</v>
      </c>
      <c r="I878" t="s">
        <v>11</v>
      </c>
      <c r="J878" t="s">
        <v>136</v>
      </c>
      <c r="K878" t="s">
        <v>142</v>
      </c>
      <c r="L878" t="s">
        <v>153</v>
      </c>
      <c r="M878" s="6">
        <v>277</v>
      </c>
    </row>
    <row r="879" spans="1:13" x14ac:dyDescent="0.3">
      <c r="A879" s="2">
        <v>45804</v>
      </c>
      <c r="B879" s="3">
        <f t="shared" si="39"/>
        <v>2025</v>
      </c>
      <c r="C879" t="str">
        <f t="shared" si="40"/>
        <v>2024-2025</v>
      </c>
      <c r="D879" t="s">
        <v>120</v>
      </c>
      <c r="E879" t="s">
        <v>50</v>
      </c>
      <c r="F879" t="str">
        <f t="shared" si="41"/>
        <v>Australian Capital Territory</v>
      </c>
      <c r="G879" t="s">
        <v>51</v>
      </c>
      <c r="H879">
        <v>2617</v>
      </c>
      <c r="I879" t="s">
        <v>11</v>
      </c>
      <c r="J879" t="s">
        <v>123</v>
      </c>
      <c r="K879" t="s">
        <v>145</v>
      </c>
      <c r="L879" t="s">
        <v>156</v>
      </c>
      <c r="M879" s="6">
        <v>449</v>
      </c>
    </row>
    <row r="880" spans="1:13" x14ac:dyDescent="0.3">
      <c r="A880" s="2">
        <v>45895</v>
      </c>
      <c r="B880" s="3">
        <f t="shared" si="39"/>
        <v>2026</v>
      </c>
      <c r="C880" t="str">
        <f t="shared" si="40"/>
        <v>2025-2026</v>
      </c>
      <c r="D880" t="s">
        <v>120</v>
      </c>
      <c r="E880" t="s">
        <v>52</v>
      </c>
      <c r="F880" t="str">
        <f t="shared" si="41"/>
        <v>New South Wales</v>
      </c>
      <c r="G880" t="s">
        <v>10</v>
      </c>
      <c r="H880">
        <v>2485</v>
      </c>
      <c r="I880" t="s">
        <v>11</v>
      </c>
      <c r="J880" t="s">
        <v>122</v>
      </c>
      <c r="K880" t="s">
        <v>143</v>
      </c>
      <c r="L880" t="s">
        <v>154</v>
      </c>
      <c r="M880" s="6">
        <v>36</v>
      </c>
    </row>
    <row r="881" spans="1:13" x14ac:dyDescent="0.3">
      <c r="A881" s="2">
        <v>45900</v>
      </c>
      <c r="B881" s="3">
        <f t="shared" si="39"/>
        <v>2026</v>
      </c>
      <c r="C881" t="str">
        <f t="shared" si="40"/>
        <v>2025-2026</v>
      </c>
      <c r="D881" t="s">
        <v>119</v>
      </c>
      <c r="E881" t="s">
        <v>50</v>
      </c>
      <c r="F881" t="str">
        <f t="shared" si="41"/>
        <v>Australian Capital Territory</v>
      </c>
      <c r="G881" t="s">
        <v>51</v>
      </c>
      <c r="H881">
        <v>2617</v>
      </c>
      <c r="I881" t="s">
        <v>11</v>
      </c>
      <c r="J881" t="s">
        <v>123</v>
      </c>
      <c r="K881" t="s">
        <v>151</v>
      </c>
      <c r="L881" t="s">
        <v>152</v>
      </c>
      <c r="M881" s="6">
        <v>410</v>
      </c>
    </row>
    <row r="882" spans="1:13" x14ac:dyDescent="0.3">
      <c r="A882" s="2">
        <v>45322</v>
      </c>
      <c r="B882" s="3">
        <f t="shared" si="39"/>
        <v>2024</v>
      </c>
      <c r="C882" t="str">
        <f t="shared" si="40"/>
        <v>2023-2024</v>
      </c>
      <c r="D882" t="s">
        <v>120</v>
      </c>
      <c r="E882" t="s">
        <v>79</v>
      </c>
      <c r="F882" t="str">
        <f t="shared" si="41"/>
        <v>Queensland</v>
      </c>
      <c r="G882" t="s">
        <v>19</v>
      </c>
      <c r="H882">
        <v>4680</v>
      </c>
      <c r="I882" t="s">
        <v>11</v>
      </c>
      <c r="J882" t="s">
        <v>138</v>
      </c>
      <c r="K882" t="s">
        <v>144</v>
      </c>
      <c r="L882" t="s">
        <v>155</v>
      </c>
      <c r="M882" s="6">
        <v>36</v>
      </c>
    </row>
    <row r="883" spans="1:13" x14ac:dyDescent="0.3">
      <c r="A883" s="2">
        <v>45803</v>
      </c>
      <c r="B883" s="3">
        <f t="shared" si="39"/>
        <v>2025</v>
      </c>
      <c r="C883" t="str">
        <f t="shared" si="40"/>
        <v>2024-2025</v>
      </c>
      <c r="D883" t="s">
        <v>119</v>
      </c>
      <c r="E883" t="s">
        <v>16</v>
      </c>
      <c r="F883" t="str">
        <f t="shared" si="41"/>
        <v>South Australia</v>
      </c>
      <c r="G883" t="s">
        <v>17</v>
      </c>
      <c r="H883">
        <v>5168</v>
      </c>
      <c r="I883" t="s">
        <v>11</v>
      </c>
      <c r="J883" t="s">
        <v>134</v>
      </c>
      <c r="K883" t="s">
        <v>143</v>
      </c>
      <c r="L883" t="s">
        <v>154</v>
      </c>
      <c r="M883" s="6">
        <v>242</v>
      </c>
    </row>
    <row r="884" spans="1:13" x14ac:dyDescent="0.3">
      <c r="A884" s="2">
        <v>45617</v>
      </c>
      <c r="B884" s="3">
        <f t="shared" si="39"/>
        <v>2025</v>
      </c>
      <c r="C884" t="str">
        <f t="shared" si="40"/>
        <v>2024-2025</v>
      </c>
      <c r="D884" t="s">
        <v>120</v>
      </c>
      <c r="E884" t="s">
        <v>81</v>
      </c>
      <c r="F884" t="str">
        <f t="shared" si="41"/>
        <v>Victoria</v>
      </c>
      <c r="G884" t="s">
        <v>26</v>
      </c>
      <c r="H884">
        <v>3076</v>
      </c>
      <c r="I884" t="s">
        <v>11</v>
      </c>
      <c r="J884" t="s">
        <v>128</v>
      </c>
      <c r="K884" t="s">
        <v>149</v>
      </c>
      <c r="L884" t="s">
        <v>160</v>
      </c>
      <c r="M884" s="6">
        <v>757</v>
      </c>
    </row>
    <row r="885" spans="1:13" x14ac:dyDescent="0.3">
      <c r="A885" s="2">
        <v>45570</v>
      </c>
      <c r="B885" s="3">
        <f t="shared" si="39"/>
        <v>2025</v>
      </c>
      <c r="C885" t="str">
        <f t="shared" si="40"/>
        <v>2024-2025</v>
      </c>
      <c r="D885" t="s">
        <v>120</v>
      </c>
      <c r="E885" t="s">
        <v>39</v>
      </c>
      <c r="F885" t="str">
        <f t="shared" si="41"/>
        <v>New South Wales</v>
      </c>
      <c r="G885" t="s">
        <v>10</v>
      </c>
      <c r="H885">
        <v>2541</v>
      </c>
      <c r="I885" t="s">
        <v>11</v>
      </c>
      <c r="J885" t="s">
        <v>123</v>
      </c>
      <c r="K885" t="s">
        <v>142</v>
      </c>
      <c r="L885" t="s">
        <v>153</v>
      </c>
      <c r="M885" s="6">
        <v>110</v>
      </c>
    </row>
    <row r="886" spans="1:13" x14ac:dyDescent="0.3">
      <c r="A886" s="2">
        <v>45837</v>
      </c>
      <c r="B886" s="3">
        <f t="shared" si="39"/>
        <v>2025</v>
      </c>
      <c r="C886" t="str">
        <f t="shared" si="40"/>
        <v>2024-2025</v>
      </c>
      <c r="D886" t="s">
        <v>120</v>
      </c>
      <c r="E886" t="s">
        <v>67</v>
      </c>
      <c r="F886" t="str">
        <f t="shared" si="41"/>
        <v>Tasmania</v>
      </c>
      <c r="G886" t="s">
        <v>43</v>
      </c>
      <c r="H886">
        <v>7250</v>
      </c>
      <c r="I886" t="s">
        <v>11</v>
      </c>
      <c r="J886" t="s">
        <v>130</v>
      </c>
      <c r="K886" t="s">
        <v>144</v>
      </c>
      <c r="L886" t="s">
        <v>155</v>
      </c>
      <c r="M886" s="6">
        <v>157</v>
      </c>
    </row>
    <row r="887" spans="1:13" x14ac:dyDescent="0.3">
      <c r="A887" s="2">
        <v>45833</v>
      </c>
      <c r="B887" s="3">
        <f t="shared" si="39"/>
        <v>2025</v>
      </c>
      <c r="C887" t="str">
        <f t="shared" si="40"/>
        <v>2024-2025</v>
      </c>
      <c r="D887" t="s">
        <v>120</v>
      </c>
      <c r="E887" t="s">
        <v>74</v>
      </c>
      <c r="F887" t="str">
        <f t="shared" si="41"/>
        <v>Victoria</v>
      </c>
      <c r="G887" t="s">
        <v>26</v>
      </c>
      <c r="H887">
        <v>3500</v>
      </c>
      <c r="I887" t="s">
        <v>11</v>
      </c>
      <c r="J887" t="s">
        <v>129</v>
      </c>
      <c r="K887" t="s">
        <v>145</v>
      </c>
      <c r="L887" t="s">
        <v>156</v>
      </c>
      <c r="M887" s="6">
        <v>490</v>
      </c>
    </row>
    <row r="888" spans="1:13" x14ac:dyDescent="0.3">
      <c r="A888" s="2">
        <v>46014</v>
      </c>
      <c r="B888" s="3">
        <f t="shared" si="39"/>
        <v>2026</v>
      </c>
      <c r="C888" t="str">
        <f t="shared" si="40"/>
        <v>2025-2026</v>
      </c>
      <c r="D888" t="s">
        <v>119</v>
      </c>
      <c r="E888" t="s">
        <v>98</v>
      </c>
      <c r="F888" t="str">
        <f t="shared" si="41"/>
        <v>South Australia</v>
      </c>
      <c r="G888" t="s">
        <v>17</v>
      </c>
      <c r="H888">
        <v>5290</v>
      </c>
      <c r="I888" t="s">
        <v>11</v>
      </c>
      <c r="J888" t="s">
        <v>139</v>
      </c>
      <c r="K888" t="s">
        <v>146</v>
      </c>
      <c r="L888" t="s">
        <v>157</v>
      </c>
      <c r="M888" s="6">
        <v>508</v>
      </c>
    </row>
    <row r="889" spans="1:13" x14ac:dyDescent="0.3">
      <c r="A889" s="2">
        <v>45431</v>
      </c>
      <c r="B889" s="3">
        <f t="shared" si="39"/>
        <v>2024</v>
      </c>
      <c r="C889" t="str">
        <f t="shared" si="40"/>
        <v>2023-2024</v>
      </c>
      <c r="D889" t="s">
        <v>120</v>
      </c>
      <c r="E889" t="s">
        <v>31</v>
      </c>
      <c r="F889" t="str">
        <f t="shared" si="41"/>
        <v>South Australia</v>
      </c>
      <c r="G889" t="s">
        <v>17</v>
      </c>
      <c r="H889">
        <v>5082</v>
      </c>
      <c r="I889" t="s">
        <v>11</v>
      </c>
      <c r="J889" t="s">
        <v>134</v>
      </c>
      <c r="K889" t="s">
        <v>146</v>
      </c>
      <c r="L889" t="s">
        <v>157</v>
      </c>
      <c r="M889" s="6">
        <v>349</v>
      </c>
    </row>
    <row r="890" spans="1:13" x14ac:dyDescent="0.3">
      <c r="A890" s="2">
        <v>45830</v>
      </c>
      <c r="B890" s="3">
        <f t="shared" si="39"/>
        <v>2025</v>
      </c>
      <c r="C890" t="str">
        <f t="shared" si="40"/>
        <v>2024-2025</v>
      </c>
      <c r="D890" t="s">
        <v>120</v>
      </c>
      <c r="E890" t="s">
        <v>82</v>
      </c>
      <c r="F890" t="str">
        <f t="shared" si="41"/>
        <v>Queensland</v>
      </c>
      <c r="G890" t="s">
        <v>19</v>
      </c>
      <c r="H890">
        <v>4215</v>
      </c>
      <c r="I890" t="s">
        <v>11</v>
      </c>
      <c r="J890" t="s">
        <v>124</v>
      </c>
      <c r="K890" t="s">
        <v>147</v>
      </c>
      <c r="L890" t="s">
        <v>158</v>
      </c>
      <c r="M890" s="6">
        <v>641</v>
      </c>
    </row>
    <row r="891" spans="1:13" x14ac:dyDescent="0.3">
      <c r="A891" s="2">
        <v>45944</v>
      </c>
      <c r="B891" s="3">
        <f t="shared" si="39"/>
        <v>2026</v>
      </c>
      <c r="C891" t="str">
        <f t="shared" si="40"/>
        <v>2025-2026</v>
      </c>
      <c r="D891" t="s">
        <v>120</v>
      </c>
      <c r="E891" t="s">
        <v>76</v>
      </c>
      <c r="F891" t="str">
        <f t="shared" si="41"/>
        <v>Queensland</v>
      </c>
      <c r="G891" t="s">
        <v>19</v>
      </c>
      <c r="H891">
        <v>4220</v>
      </c>
      <c r="I891" t="s">
        <v>11</v>
      </c>
      <c r="J891" t="s">
        <v>124</v>
      </c>
      <c r="K891" t="s">
        <v>147</v>
      </c>
      <c r="L891" t="s">
        <v>158</v>
      </c>
      <c r="M891" s="6">
        <v>27</v>
      </c>
    </row>
    <row r="892" spans="1:13" x14ac:dyDescent="0.3">
      <c r="A892" s="2">
        <v>45411</v>
      </c>
      <c r="B892" s="3">
        <f t="shared" si="39"/>
        <v>2024</v>
      </c>
      <c r="C892" t="str">
        <f t="shared" si="40"/>
        <v>2023-2024</v>
      </c>
      <c r="D892" t="s">
        <v>120</v>
      </c>
      <c r="E892" t="s">
        <v>62</v>
      </c>
      <c r="F892" t="str">
        <f t="shared" si="41"/>
        <v>Victoria</v>
      </c>
      <c r="G892" t="s">
        <v>26</v>
      </c>
      <c r="H892">
        <v>3690</v>
      </c>
      <c r="I892" t="s">
        <v>11</v>
      </c>
      <c r="J892" t="s">
        <v>137</v>
      </c>
      <c r="K892" t="s">
        <v>145</v>
      </c>
      <c r="L892" t="s">
        <v>156</v>
      </c>
      <c r="M892" s="6">
        <v>464</v>
      </c>
    </row>
    <row r="893" spans="1:13" x14ac:dyDescent="0.3">
      <c r="A893" s="2">
        <v>45573</v>
      </c>
      <c r="B893" s="3">
        <f t="shared" si="39"/>
        <v>2025</v>
      </c>
      <c r="C893" t="str">
        <f t="shared" si="40"/>
        <v>2024-2025</v>
      </c>
      <c r="D893" t="s">
        <v>119</v>
      </c>
      <c r="E893" t="s">
        <v>86</v>
      </c>
      <c r="F893" t="str">
        <f t="shared" si="41"/>
        <v>Queensland</v>
      </c>
      <c r="G893" t="s">
        <v>19</v>
      </c>
      <c r="H893">
        <v>4119</v>
      </c>
      <c r="I893" t="s">
        <v>11</v>
      </c>
      <c r="J893" t="s">
        <v>131</v>
      </c>
      <c r="K893" t="s">
        <v>151</v>
      </c>
      <c r="L893" t="s">
        <v>152</v>
      </c>
      <c r="M893" s="6">
        <v>610</v>
      </c>
    </row>
    <row r="894" spans="1:13" x14ac:dyDescent="0.3">
      <c r="A894" s="2">
        <v>45638</v>
      </c>
      <c r="B894" s="3">
        <f t="shared" si="39"/>
        <v>2025</v>
      </c>
      <c r="C894" t="str">
        <f t="shared" si="40"/>
        <v>2024-2025</v>
      </c>
      <c r="D894" t="s">
        <v>119</v>
      </c>
      <c r="E894" t="s">
        <v>86</v>
      </c>
      <c r="F894" t="str">
        <f t="shared" si="41"/>
        <v>Queensland</v>
      </c>
      <c r="G894" t="s">
        <v>19</v>
      </c>
      <c r="H894">
        <v>4119</v>
      </c>
      <c r="I894" t="s">
        <v>11</v>
      </c>
      <c r="J894" t="s">
        <v>131</v>
      </c>
      <c r="K894" t="s">
        <v>145</v>
      </c>
      <c r="L894" t="s">
        <v>156</v>
      </c>
      <c r="M894" s="6">
        <v>515</v>
      </c>
    </row>
    <row r="895" spans="1:13" x14ac:dyDescent="0.3">
      <c r="A895" s="2">
        <v>45605</v>
      </c>
      <c r="B895" s="3">
        <f t="shared" si="39"/>
        <v>2025</v>
      </c>
      <c r="C895" t="str">
        <f t="shared" si="40"/>
        <v>2024-2025</v>
      </c>
      <c r="D895" t="s">
        <v>120</v>
      </c>
      <c r="E895" t="s">
        <v>87</v>
      </c>
      <c r="F895" t="str">
        <f t="shared" si="41"/>
        <v>New South Wales</v>
      </c>
      <c r="G895" t="s">
        <v>10</v>
      </c>
      <c r="H895">
        <v>2158</v>
      </c>
      <c r="I895" t="s">
        <v>11</v>
      </c>
      <c r="J895" t="s">
        <v>125</v>
      </c>
      <c r="K895" t="s">
        <v>143</v>
      </c>
      <c r="L895" t="s">
        <v>154</v>
      </c>
      <c r="M895" s="6">
        <v>598</v>
      </c>
    </row>
    <row r="896" spans="1:13" x14ac:dyDescent="0.3">
      <c r="A896" s="2">
        <v>45727</v>
      </c>
      <c r="B896" s="3">
        <f t="shared" si="39"/>
        <v>2025</v>
      </c>
      <c r="C896" t="str">
        <f t="shared" si="40"/>
        <v>2024-2025</v>
      </c>
      <c r="D896" t="s">
        <v>120</v>
      </c>
      <c r="E896" t="s">
        <v>79</v>
      </c>
      <c r="F896" t="str">
        <f t="shared" si="41"/>
        <v>Queensland</v>
      </c>
      <c r="G896" t="s">
        <v>19</v>
      </c>
      <c r="H896">
        <v>4680</v>
      </c>
      <c r="I896" t="s">
        <v>11</v>
      </c>
      <c r="J896" t="s">
        <v>138</v>
      </c>
      <c r="K896" t="s">
        <v>144</v>
      </c>
      <c r="L896" t="s">
        <v>155</v>
      </c>
      <c r="M896" s="6">
        <v>718</v>
      </c>
    </row>
    <row r="897" spans="1:13" x14ac:dyDescent="0.3">
      <c r="A897" s="2">
        <v>45607</v>
      </c>
      <c r="B897" s="3">
        <f t="shared" si="39"/>
        <v>2025</v>
      </c>
      <c r="C897" t="str">
        <f t="shared" si="40"/>
        <v>2024-2025</v>
      </c>
      <c r="D897" t="s">
        <v>120</v>
      </c>
      <c r="E897" t="s">
        <v>93</v>
      </c>
      <c r="F897" t="str">
        <f t="shared" si="41"/>
        <v>Victoria</v>
      </c>
      <c r="G897" t="s">
        <v>26</v>
      </c>
      <c r="H897">
        <v>3400</v>
      </c>
      <c r="I897" t="s">
        <v>11</v>
      </c>
      <c r="J897" t="s">
        <v>129</v>
      </c>
      <c r="K897" t="s">
        <v>144</v>
      </c>
      <c r="L897" t="s">
        <v>155</v>
      </c>
      <c r="M897" s="6">
        <v>499</v>
      </c>
    </row>
    <row r="898" spans="1:13" x14ac:dyDescent="0.3">
      <c r="A898" s="2">
        <v>45972</v>
      </c>
      <c r="B898" s="3">
        <f t="shared" ref="B898:B961" si="42">IF(MONTH(A898)&gt;=7,YEAR(A898)+1,YEAR(A898))</f>
        <v>2026</v>
      </c>
      <c r="C898" t="str">
        <f t="shared" ref="C898:C961" si="43">IF(MONTH(A898) &gt;= 7, YEAR(A898) &amp; "-" &amp; YEAR(A898) + 1, YEAR(A898) - 1 &amp; "-" &amp; YEAR(A898))</f>
        <v>2025-2026</v>
      </c>
      <c r="D898" t="s">
        <v>120</v>
      </c>
      <c r="E898" t="s">
        <v>32</v>
      </c>
      <c r="F898" t="str">
        <f t="shared" ref="F898:F961" si="44">IF(G898="WA","Western Australia",
IF(G898="NSW","New South Wales",
IF(G898="QLD","Queensland",
IF(G898="VIC","Victoria",
IF(G898="TAS","Tasmania",
IF(G898="SA","South Australia",
IF(G898="NT","Northern Territory",
IF(G898="ACT","Australian Capital Territory",G898))))))))</f>
        <v>Victoria</v>
      </c>
      <c r="G898" t="s">
        <v>26</v>
      </c>
      <c r="H898">
        <v>3977</v>
      </c>
      <c r="I898" t="s">
        <v>11</v>
      </c>
      <c r="J898" t="s">
        <v>137</v>
      </c>
      <c r="K898" t="s">
        <v>151</v>
      </c>
      <c r="L898" t="s">
        <v>152</v>
      </c>
      <c r="M898" s="6">
        <v>577</v>
      </c>
    </row>
    <row r="899" spans="1:13" x14ac:dyDescent="0.3">
      <c r="A899" s="2">
        <v>45859</v>
      </c>
      <c r="B899" s="3">
        <f t="shared" si="42"/>
        <v>2026</v>
      </c>
      <c r="C899" t="str">
        <f t="shared" si="43"/>
        <v>2025-2026</v>
      </c>
      <c r="D899" t="s">
        <v>120</v>
      </c>
      <c r="E899" t="s">
        <v>41</v>
      </c>
      <c r="F899" t="str">
        <f t="shared" si="44"/>
        <v>New South Wales</v>
      </c>
      <c r="G899" t="s">
        <v>10</v>
      </c>
      <c r="H899">
        <v>2478</v>
      </c>
      <c r="I899" t="s">
        <v>11</v>
      </c>
      <c r="J899" t="s">
        <v>122</v>
      </c>
      <c r="K899" t="s">
        <v>143</v>
      </c>
      <c r="L899" t="s">
        <v>154</v>
      </c>
      <c r="M899" s="6">
        <v>513</v>
      </c>
    </row>
    <row r="900" spans="1:13" x14ac:dyDescent="0.3">
      <c r="A900" s="2">
        <v>45383</v>
      </c>
      <c r="B900" s="3">
        <f t="shared" si="42"/>
        <v>2024</v>
      </c>
      <c r="C900" t="str">
        <f t="shared" si="43"/>
        <v>2023-2024</v>
      </c>
      <c r="D900" t="s">
        <v>119</v>
      </c>
      <c r="E900" t="s">
        <v>84</v>
      </c>
      <c r="F900" t="str">
        <f t="shared" si="44"/>
        <v>Western Australia</v>
      </c>
      <c r="G900" t="s">
        <v>28</v>
      </c>
      <c r="H900">
        <v>6280</v>
      </c>
      <c r="I900" t="s">
        <v>11</v>
      </c>
      <c r="J900" t="s">
        <v>135</v>
      </c>
      <c r="K900" t="s">
        <v>151</v>
      </c>
      <c r="L900" t="s">
        <v>152</v>
      </c>
      <c r="M900" s="6">
        <v>538</v>
      </c>
    </row>
    <row r="901" spans="1:13" x14ac:dyDescent="0.3">
      <c r="A901" s="2">
        <v>45535</v>
      </c>
      <c r="B901" s="3">
        <f t="shared" si="42"/>
        <v>2025</v>
      </c>
      <c r="C901" t="str">
        <f t="shared" si="43"/>
        <v>2024-2025</v>
      </c>
      <c r="D901" t="s">
        <v>120</v>
      </c>
      <c r="E901" t="s">
        <v>22</v>
      </c>
      <c r="F901" t="str">
        <f t="shared" si="44"/>
        <v>New South Wales</v>
      </c>
      <c r="G901" t="s">
        <v>10</v>
      </c>
      <c r="H901">
        <v>2116</v>
      </c>
      <c r="I901" t="s">
        <v>11</v>
      </c>
      <c r="J901" t="s">
        <v>125</v>
      </c>
      <c r="K901" t="s">
        <v>146</v>
      </c>
      <c r="L901" t="s">
        <v>157</v>
      </c>
      <c r="M901" s="6">
        <v>427</v>
      </c>
    </row>
    <row r="902" spans="1:13" x14ac:dyDescent="0.3">
      <c r="A902" s="2">
        <v>45664</v>
      </c>
      <c r="B902" s="3">
        <f t="shared" si="42"/>
        <v>2025</v>
      </c>
      <c r="C902" t="str">
        <f t="shared" si="43"/>
        <v>2024-2025</v>
      </c>
      <c r="D902" t="s">
        <v>120</v>
      </c>
      <c r="E902" t="s">
        <v>105</v>
      </c>
      <c r="F902" t="str">
        <f t="shared" si="44"/>
        <v>New South Wales</v>
      </c>
      <c r="G902" t="s">
        <v>10</v>
      </c>
      <c r="H902">
        <v>2031</v>
      </c>
      <c r="I902" t="s">
        <v>11</v>
      </c>
      <c r="J902" t="s">
        <v>126</v>
      </c>
      <c r="K902" t="s">
        <v>144</v>
      </c>
      <c r="L902" t="s">
        <v>155</v>
      </c>
      <c r="M902" s="6">
        <v>641</v>
      </c>
    </row>
    <row r="903" spans="1:13" x14ac:dyDescent="0.3">
      <c r="A903" s="2">
        <v>45346</v>
      </c>
      <c r="B903" s="3">
        <f t="shared" si="42"/>
        <v>2024</v>
      </c>
      <c r="C903" t="str">
        <f t="shared" si="43"/>
        <v>2023-2024</v>
      </c>
      <c r="D903" t="s">
        <v>120</v>
      </c>
      <c r="E903" t="s">
        <v>88</v>
      </c>
      <c r="F903" t="str">
        <f t="shared" si="44"/>
        <v>Queensland</v>
      </c>
      <c r="G903" t="s">
        <v>19</v>
      </c>
      <c r="H903">
        <v>4570</v>
      </c>
      <c r="I903" t="s">
        <v>11</v>
      </c>
      <c r="J903" t="s">
        <v>136</v>
      </c>
      <c r="K903" t="s">
        <v>143</v>
      </c>
      <c r="L903" t="s">
        <v>154</v>
      </c>
      <c r="M903" s="6">
        <v>109</v>
      </c>
    </row>
    <row r="904" spans="1:13" x14ac:dyDescent="0.3">
      <c r="A904" s="2">
        <v>45537</v>
      </c>
      <c r="B904" s="3">
        <f t="shared" si="42"/>
        <v>2025</v>
      </c>
      <c r="C904" t="str">
        <f t="shared" si="43"/>
        <v>2024-2025</v>
      </c>
      <c r="D904" t="s">
        <v>120</v>
      </c>
      <c r="E904" t="s">
        <v>60</v>
      </c>
      <c r="F904" t="str">
        <f t="shared" si="44"/>
        <v>Queensland</v>
      </c>
      <c r="G904" t="s">
        <v>19</v>
      </c>
      <c r="H904">
        <v>4655</v>
      </c>
      <c r="I904" t="s">
        <v>11</v>
      </c>
      <c r="J904" t="s">
        <v>138</v>
      </c>
      <c r="K904" t="s">
        <v>143</v>
      </c>
      <c r="L904" t="s">
        <v>154</v>
      </c>
      <c r="M904" s="6">
        <v>734</v>
      </c>
    </row>
    <row r="905" spans="1:13" x14ac:dyDescent="0.3">
      <c r="A905" s="2">
        <v>45986</v>
      </c>
      <c r="B905" s="3">
        <f t="shared" si="42"/>
        <v>2026</v>
      </c>
      <c r="C905" t="str">
        <f t="shared" si="43"/>
        <v>2025-2026</v>
      </c>
      <c r="D905" t="s">
        <v>119</v>
      </c>
      <c r="E905" t="s">
        <v>67</v>
      </c>
      <c r="F905" t="str">
        <f t="shared" si="44"/>
        <v>Tasmania</v>
      </c>
      <c r="G905" t="s">
        <v>43</v>
      </c>
      <c r="H905">
        <v>7250</v>
      </c>
      <c r="I905" t="s">
        <v>11</v>
      </c>
      <c r="J905" t="s">
        <v>130</v>
      </c>
      <c r="K905" t="s">
        <v>146</v>
      </c>
      <c r="L905" t="s">
        <v>157</v>
      </c>
      <c r="M905" s="6">
        <v>96</v>
      </c>
    </row>
    <row r="906" spans="1:13" x14ac:dyDescent="0.3">
      <c r="A906" s="2">
        <v>45962</v>
      </c>
      <c r="B906" s="3">
        <f t="shared" si="42"/>
        <v>2026</v>
      </c>
      <c r="C906" t="str">
        <f t="shared" si="43"/>
        <v>2025-2026</v>
      </c>
      <c r="D906" t="s">
        <v>119</v>
      </c>
      <c r="E906" t="s">
        <v>102</v>
      </c>
      <c r="F906" t="str">
        <f t="shared" si="44"/>
        <v>Queensland</v>
      </c>
      <c r="G906" t="s">
        <v>19</v>
      </c>
      <c r="H906">
        <v>4825</v>
      </c>
      <c r="I906" t="s">
        <v>11</v>
      </c>
      <c r="J906" t="s">
        <v>133</v>
      </c>
      <c r="K906" t="s">
        <v>143</v>
      </c>
      <c r="L906" t="s">
        <v>154</v>
      </c>
      <c r="M906" s="6">
        <v>23</v>
      </c>
    </row>
    <row r="907" spans="1:13" x14ac:dyDescent="0.3">
      <c r="A907" s="2">
        <v>45543</v>
      </c>
      <c r="B907" s="3">
        <f t="shared" si="42"/>
        <v>2025</v>
      </c>
      <c r="C907" t="str">
        <f t="shared" si="43"/>
        <v>2024-2025</v>
      </c>
      <c r="D907" t="s">
        <v>120</v>
      </c>
      <c r="E907" t="s">
        <v>62</v>
      </c>
      <c r="F907" t="str">
        <f t="shared" si="44"/>
        <v>Victoria</v>
      </c>
      <c r="G907" t="s">
        <v>26</v>
      </c>
      <c r="H907">
        <v>3690</v>
      </c>
      <c r="I907" t="s">
        <v>11</v>
      </c>
      <c r="J907" t="s">
        <v>137</v>
      </c>
      <c r="K907" t="s">
        <v>147</v>
      </c>
      <c r="L907" t="s">
        <v>158</v>
      </c>
      <c r="M907" s="6">
        <v>257</v>
      </c>
    </row>
    <row r="908" spans="1:13" x14ac:dyDescent="0.3">
      <c r="A908" s="2">
        <v>45527</v>
      </c>
      <c r="B908" s="3">
        <f t="shared" si="42"/>
        <v>2025</v>
      </c>
      <c r="C908" t="str">
        <f t="shared" si="43"/>
        <v>2024-2025</v>
      </c>
      <c r="D908" t="s">
        <v>119</v>
      </c>
      <c r="E908" t="s">
        <v>52</v>
      </c>
      <c r="F908" t="str">
        <f t="shared" si="44"/>
        <v>New South Wales</v>
      </c>
      <c r="G908" t="s">
        <v>10</v>
      </c>
      <c r="H908">
        <v>2485</v>
      </c>
      <c r="I908" t="s">
        <v>11</v>
      </c>
      <c r="J908" t="s">
        <v>122</v>
      </c>
      <c r="K908" t="s">
        <v>143</v>
      </c>
      <c r="L908" t="s">
        <v>154</v>
      </c>
      <c r="M908" s="6">
        <v>120</v>
      </c>
    </row>
    <row r="909" spans="1:13" x14ac:dyDescent="0.3">
      <c r="A909" s="2">
        <v>45503</v>
      </c>
      <c r="B909" s="3">
        <f t="shared" si="42"/>
        <v>2025</v>
      </c>
      <c r="C909" t="str">
        <f t="shared" si="43"/>
        <v>2024-2025</v>
      </c>
      <c r="D909" t="s">
        <v>120</v>
      </c>
      <c r="E909" t="s">
        <v>75</v>
      </c>
      <c r="F909" t="str">
        <f t="shared" si="44"/>
        <v>Victoria</v>
      </c>
      <c r="G909" t="s">
        <v>26</v>
      </c>
      <c r="H909">
        <v>3915</v>
      </c>
      <c r="I909" t="s">
        <v>11</v>
      </c>
      <c r="J909" t="s">
        <v>137</v>
      </c>
      <c r="K909" t="s">
        <v>142</v>
      </c>
      <c r="L909" t="s">
        <v>153</v>
      </c>
      <c r="M909" s="6">
        <v>485</v>
      </c>
    </row>
    <row r="910" spans="1:13" x14ac:dyDescent="0.3">
      <c r="A910" s="2">
        <v>45338</v>
      </c>
      <c r="B910" s="3">
        <f t="shared" si="42"/>
        <v>2024</v>
      </c>
      <c r="C910" t="str">
        <f t="shared" si="43"/>
        <v>2023-2024</v>
      </c>
      <c r="D910" t="s">
        <v>119</v>
      </c>
      <c r="E910" t="s">
        <v>64</v>
      </c>
      <c r="F910" t="str">
        <f t="shared" si="44"/>
        <v>Western Australia</v>
      </c>
      <c r="G910" t="s">
        <v>28</v>
      </c>
      <c r="H910">
        <v>6112</v>
      </c>
      <c r="I910" t="s">
        <v>11</v>
      </c>
      <c r="J910" t="s">
        <v>135</v>
      </c>
      <c r="K910" t="s">
        <v>147</v>
      </c>
      <c r="L910" t="s">
        <v>158</v>
      </c>
      <c r="M910" s="6">
        <v>104</v>
      </c>
    </row>
    <row r="911" spans="1:13" x14ac:dyDescent="0.3">
      <c r="A911" s="2">
        <v>45441</v>
      </c>
      <c r="B911" s="3">
        <f t="shared" si="42"/>
        <v>2024</v>
      </c>
      <c r="C911" t="str">
        <f t="shared" si="43"/>
        <v>2023-2024</v>
      </c>
      <c r="D911" t="s">
        <v>120</v>
      </c>
      <c r="E911" t="s">
        <v>96</v>
      </c>
      <c r="F911" t="str">
        <f t="shared" si="44"/>
        <v>Western Australia</v>
      </c>
      <c r="G911" t="s">
        <v>28</v>
      </c>
      <c r="H911">
        <v>6027</v>
      </c>
      <c r="I911" t="s">
        <v>11</v>
      </c>
      <c r="J911" t="s">
        <v>121</v>
      </c>
      <c r="K911" t="s">
        <v>147</v>
      </c>
      <c r="L911" t="s">
        <v>158</v>
      </c>
      <c r="M911" s="6">
        <v>348</v>
      </c>
    </row>
    <row r="912" spans="1:13" x14ac:dyDescent="0.3">
      <c r="A912" s="2">
        <v>45363</v>
      </c>
      <c r="B912" s="3">
        <f t="shared" si="42"/>
        <v>2024</v>
      </c>
      <c r="C912" t="str">
        <f t="shared" si="43"/>
        <v>2023-2024</v>
      </c>
      <c r="D912" t="s">
        <v>119</v>
      </c>
      <c r="E912" t="s">
        <v>39</v>
      </c>
      <c r="F912" t="str">
        <f t="shared" si="44"/>
        <v>New South Wales</v>
      </c>
      <c r="G912" t="s">
        <v>10</v>
      </c>
      <c r="H912">
        <v>2541</v>
      </c>
      <c r="I912" t="s">
        <v>11</v>
      </c>
      <c r="J912" t="s">
        <v>123</v>
      </c>
      <c r="K912" t="s">
        <v>144</v>
      </c>
      <c r="L912" t="s">
        <v>155</v>
      </c>
      <c r="M912" s="6">
        <v>296</v>
      </c>
    </row>
    <row r="913" spans="1:13" x14ac:dyDescent="0.3">
      <c r="A913" s="2">
        <v>45918</v>
      </c>
      <c r="B913" s="3">
        <f t="shared" si="42"/>
        <v>2026</v>
      </c>
      <c r="C913" t="str">
        <f t="shared" si="43"/>
        <v>2025-2026</v>
      </c>
      <c r="D913" t="s">
        <v>119</v>
      </c>
      <c r="E913" t="s">
        <v>63</v>
      </c>
      <c r="F913" t="str">
        <f t="shared" si="44"/>
        <v>Queensland</v>
      </c>
      <c r="G913" t="s">
        <v>19</v>
      </c>
      <c r="H913">
        <v>4068</v>
      </c>
      <c r="I913" t="s">
        <v>11</v>
      </c>
      <c r="J913" t="s">
        <v>131</v>
      </c>
      <c r="K913" t="s">
        <v>142</v>
      </c>
      <c r="L913" t="s">
        <v>153</v>
      </c>
      <c r="M913" s="6">
        <v>238</v>
      </c>
    </row>
    <row r="914" spans="1:13" x14ac:dyDescent="0.3">
      <c r="A914" s="2">
        <v>45549</v>
      </c>
      <c r="B914" s="3">
        <f t="shared" si="42"/>
        <v>2025</v>
      </c>
      <c r="C914" t="str">
        <f t="shared" si="43"/>
        <v>2024-2025</v>
      </c>
      <c r="D914" t="s">
        <v>119</v>
      </c>
      <c r="E914" t="s">
        <v>20</v>
      </c>
      <c r="F914" t="str">
        <f t="shared" si="44"/>
        <v>South Australia</v>
      </c>
      <c r="G914" t="s">
        <v>17</v>
      </c>
      <c r="H914">
        <v>5607</v>
      </c>
      <c r="I914" t="s">
        <v>11</v>
      </c>
      <c r="J914" t="s">
        <v>139</v>
      </c>
      <c r="K914" t="s">
        <v>142</v>
      </c>
      <c r="L914" t="s">
        <v>153</v>
      </c>
      <c r="M914" s="6">
        <v>218</v>
      </c>
    </row>
    <row r="915" spans="1:13" x14ac:dyDescent="0.3">
      <c r="A915" s="2">
        <v>45834</v>
      </c>
      <c r="B915" s="3">
        <f t="shared" si="42"/>
        <v>2025</v>
      </c>
      <c r="C915" t="str">
        <f t="shared" si="43"/>
        <v>2024-2025</v>
      </c>
      <c r="D915" t="s">
        <v>120</v>
      </c>
      <c r="E915" t="s">
        <v>40</v>
      </c>
      <c r="F915" t="str">
        <f t="shared" si="44"/>
        <v>South Australia</v>
      </c>
      <c r="G915" t="s">
        <v>17</v>
      </c>
      <c r="H915">
        <v>5169</v>
      </c>
      <c r="I915" t="s">
        <v>11</v>
      </c>
      <c r="J915" t="s">
        <v>134</v>
      </c>
      <c r="K915" t="s">
        <v>144</v>
      </c>
      <c r="L915" t="s">
        <v>155</v>
      </c>
      <c r="M915" s="6">
        <v>686</v>
      </c>
    </row>
    <row r="916" spans="1:13" x14ac:dyDescent="0.3">
      <c r="A916" s="2">
        <v>45756</v>
      </c>
      <c r="B916" s="3">
        <f t="shared" si="42"/>
        <v>2025</v>
      </c>
      <c r="C916" t="str">
        <f t="shared" si="43"/>
        <v>2024-2025</v>
      </c>
      <c r="D916" t="s">
        <v>120</v>
      </c>
      <c r="E916" t="s">
        <v>66</v>
      </c>
      <c r="F916" t="str">
        <f t="shared" si="44"/>
        <v>Western Australia</v>
      </c>
      <c r="G916" t="s">
        <v>28</v>
      </c>
      <c r="H916">
        <v>6330</v>
      </c>
      <c r="I916" t="s">
        <v>11</v>
      </c>
      <c r="J916" t="s">
        <v>135</v>
      </c>
      <c r="K916" t="s">
        <v>151</v>
      </c>
      <c r="L916" t="s">
        <v>152</v>
      </c>
      <c r="M916" s="6">
        <v>554</v>
      </c>
    </row>
    <row r="917" spans="1:13" x14ac:dyDescent="0.3">
      <c r="A917" s="2">
        <v>45752</v>
      </c>
      <c r="B917" s="3">
        <f t="shared" si="42"/>
        <v>2025</v>
      </c>
      <c r="C917" t="str">
        <f t="shared" si="43"/>
        <v>2024-2025</v>
      </c>
      <c r="D917" t="s">
        <v>119</v>
      </c>
      <c r="E917" t="s">
        <v>9</v>
      </c>
      <c r="F917" t="str">
        <f t="shared" si="44"/>
        <v>New South Wales</v>
      </c>
      <c r="G917" t="s">
        <v>10</v>
      </c>
      <c r="H917">
        <v>2067</v>
      </c>
      <c r="I917" t="s">
        <v>11</v>
      </c>
      <c r="J917" t="s">
        <v>126</v>
      </c>
      <c r="K917" t="s">
        <v>144</v>
      </c>
      <c r="L917" t="s">
        <v>155</v>
      </c>
      <c r="M917" s="6">
        <v>503</v>
      </c>
    </row>
    <row r="918" spans="1:13" x14ac:dyDescent="0.3">
      <c r="A918" s="2">
        <v>45340</v>
      </c>
      <c r="B918" s="3">
        <f t="shared" si="42"/>
        <v>2024</v>
      </c>
      <c r="C918" t="str">
        <f t="shared" si="43"/>
        <v>2023-2024</v>
      </c>
      <c r="D918" t="s">
        <v>120</v>
      </c>
      <c r="E918" t="s">
        <v>64</v>
      </c>
      <c r="F918" t="str">
        <f t="shared" si="44"/>
        <v>Western Australia</v>
      </c>
      <c r="G918" t="s">
        <v>28</v>
      </c>
      <c r="H918">
        <v>6112</v>
      </c>
      <c r="I918" t="s">
        <v>11</v>
      </c>
      <c r="J918" t="s">
        <v>135</v>
      </c>
      <c r="K918" t="s">
        <v>144</v>
      </c>
      <c r="L918" t="s">
        <v>155</v>
      </c>
      <c r="M918" s="6">
        <v>402</v>
      </c>
    </row>
    <row r="919" spans="1:13" x14ac:dyDescent="0.3">
      <c r="A919" s="2">
        <v>45711</v>
      </c>
      <c r="B919" s="3">
        <f t="shared" si="42"/>
        <v>2025</v>
      </c>
      <c r="C919" t="str">
        <f t="shared" si="43"/>
        <v>2024-2025</v>
      </c>
      <c r="D919" t="s">
        <v>120</v>
      </c>
      <c r="E919" t="s">
        <v>46</v>
      </c>
      <c r="F919" t="str">
        <f t="shared" si="44"/>
        <v>South Australia</v>
      </c>
      <c r="G919" t="s">
        <v>17</v>
      </c>
      <c r="H919">
        <v>5043</v>
      </c>
      <c r="I919" t="s">
        <v>11</v>
      </c>
      <c r="J919" t="s">
        <v>134</v>
      </c>
      <c r="K919" t="s">
        <v>144</v>
      </c>
      <c r="L919" t="s">
        <v>155</v>
      </c>
      <c r="M919" s="6">
        <v>744</v>
      </c>
    </row>
    <row r="920" spans="1:13" x14ac:dyDescent="0.3">
      <c r="A920" s="2">
        <v>45646</v>
      </c>
      <c r="B920" s="3">
        <f t="shared" si="42"/>
        <v>2025</v>
      </c>
      <c r="C920" t="str">
        <f t="shared" si="43"/>
        <v>2024-2025</v>
      </c>
      <c r="D920" t="s">
        <v>119</v>
      </c>
      <c r="E920" t="s">
        <v>73</v>
      </c>
      <c r="F920" t="str">
        <f t="shared" si="44"/>
        <v>Queensland</v>
      </c>
      <c r="G920" t="s">
        <v>19</v>
      </c>
      <c r="H920">
        <v>4509</v>
      </c>
      <c r="I920" t="s">
        <v>11</v>
      </c>
      <c r="J920" t="s">
        <v>124</v>
      </c>
      <c r="K920" t="s">
        <v>144</v>
      </c>
      <c r="L920" t="s">
        <v>155</v>
      </c>
      <c r="M920" s="6">
        <v>108</v>
      </c>
    </row>
    <row r="921" spans="1:13" x14ac:dyDescent="0.3">
      <c r="A921" s="2">
        <v>45629</v>
      </c>
      <c r="B921" s="3">
        <f t="shared" si="42"/>
        <v>2025</v>
      </c>
      <c r="C921" t="str">
        <f t="shared" si="43"/>
        <v>2024-2025</v>
      </c>
      <c r="D921" t="s">
        <v>119</v>
      </c>
      <c r="E921" t="s">
        <v>32</v>
      </c>
      <c r="F921" t="str">
        <f t="shared" si="44"/>
        <v>Victoria</v>
      </c>
      <c r="G921" t="s">
        <v>26</v>
      </c>
      <c r="H921">
        <v>3977</v>
      </c>
      <c r="I921" t="s">
        <v>11</v>
      </c>
      <c r="J921" t="s">
        <v>137</v>
      </c>
      <c r="K921" t="s">
        <v>144</v>
      </c>
      <c r="L921" t="s">
        <v>155</v>
      </c>
      <c r="M921" s="6">
        <v>466</v>
      </c>
    </row>
    <row r="922" spans="1:13" x14ac:dyDescent="0.3">
      <c r="A922" s="2">
        <v>45902</v>
      </c>
      <c r="B922" s="3">
        <f t="shared" si="42"/>
        <v>2026</v>
      </c>
      <c r="C922" t="str">
        <f t="shared" si="43"/>
        <v>2025-2026</v>
      </c>
      <c r="D922" t="s">
        <v>120</v>
      </c>
      <c r="E922" t="s">
        <v>76</v>
      </c>
      <c r="F922" t="str">
        <f t="shared" si="44"/>
        <v>Queensland</v>
      </c>
      <c r="G922" t="s">
        <v>19</v>
      </c>
      <c r="H922">
        <v>4220</v>
      </c>
      <c r="I922" t="s">
        <v>11</v>
      </c>
      <c r="J922" t="s">
        <v>124</v>
      </c>
      <c r="K922" t="s">
        <v>147</v>
      </c>
      <c r="L922" t="s">
        <v>158</v>
      </c>
      <c r="M922" s="6">
        <v>210</v>
      </c>
    </row>
    <row r="923" spans="1:13" x14ac:dyDescent="0.3">
      <c r="A923" s="2">
        <v>45390</v>
      </c>
      <c r="B923" s="3">
        <f t="shared" si="42"/>
        <v>2024</v>
      </c>
      <c r="C923" t="str">
        <f t="shared" si="43"/>
        <v>2023-2024</v>
      </c>
      <c r="D923" t="s">
        <v>120</v>
      </c>
      <c r="E923" t="s">
        <v>111</v>
      </c>
      <c r="F923" t="str">
        <f t="shared" si="44"/>
        <v>New South Wales</v>
      </c>
      <c r="G923" t="s">
        <v>10</v>
      </c>
      <c r="H923">
        <v>2154</v>
      </c>
      <c r="I923" t="s">
        <v>11</v>
      </c>
      <c r="J923" t="s">
        <v>125</v>
      </c>
      <c r="K923" t="s">
        <v>149</v>
      </c>
      <c r="L923" t="s">
        <v>160</v>
      </c>
      <c r="M923" s="6">
        <v>59</v>
      </c>
    </row>
    <row r="924" spans="1:13" x14ac:dyDescent="0.3">
      <c r="A924" s="2">
        <v>45807</v>
      </c>
      <c r="B924" s="3">
        <f t="shared" si="42"/>
        <v>2025</v>
      </c>
      <c r="C924" t="str">
        <f t="shared" si="43"/>
        <v>2024-2025</v>
      </c>
      <c r="D924" t="s">
        <v>119</v>
      </c>
      <c r="E924" t="s">
        <v>71</v>
      </c>
      <c r="F924" t="str">
        <f t="shared" si="44"/>
        <v>Victoria</v>
      </c>
      <c r="G924" t="s">
        <v>26</v>
      </c>
      <c r="H924">
        <v>3131</v>
      </c>
      <c r="I924" t="s">
        <v>11</v>
      </c>
      <c r="J924" t="s">
        <v>127</v>
      </c>
      <c r="K924" t="s">
        <v>147</v>
      </c>
      <c r="L924" t="s">
        <v>158</v>
      </c>
      <c r="M924" s="6">
        <v>767</v>
      </c>
    </row>
    <row r="925" spans="1:13" x14ac:dyDescent="0.3">
      <c r="A925" s="2">
        <v>45780</v>
      </c>
      <c r="B925" s="3">
        <f t="shared" si="42"/>
        <v>2025</v>
      </c>
      <c r="C925" t="str">
        <f t="shared" si="43"/>
        <v>2024-2025</v>
      </c>
      <c r="D925" t="s">
        <v>119</v>
      </c>
      <c r="E925" t="s">
        <v>113</v>
      </c>
      <c r="F925" t="str">
        <f t="shared" si="44"/>
        <v>New South Wales</v>
      </c>
      <c r="G925" t="s">
        <v>10</v>
      </c>
      <c r="H925">
        <v>2101</v>
      </c>
      <c r="I925" t="s">
        <v>11</v>
      </c>
      <c r="J925" t="s">
        <v>125</v>
      </c>
      <c r="K925" t="s">
        <v>146</v>
      </c>
      <c r="L925" t="s">
        <v>157</v>
      </c>
      <c r="M925" s="6">
        <v>174</v>
      </c>
    </row>
    <row r="926" spans="1:13" x14ac:dyDescent="0.3">
      <c r="A926" s="2">
        <v>45490</v>
      </c>
      <c r="B926" s="3">
        <f t="shared" si="42"/>
        <v>2025</v>
      </c>
      <c r="C926" t="str">
        <f t="shared" si="43"/>
        <v>2024-2025</v>
      </c>
      <c r="D926" t="s">
        <v>120</v>
      </c>
      <c r="E926" t="s">
        <v>93</v>
      </c>
      <c r="F926" t="str">
        <f t="shared" si="44"/>
        <v>Victoria</v>
      </c>
      <c r="G926" t="s">
        <v>26</v>
      </c>
      <c r="H926">
        <v>3400</v>
      </c>
      <c r="I926" t="s">
        <v>11</v>
      </c>
      <c r="J926" t="s">
        <v>129</v>
      </c>
      <c r="K926" t="s">
        <v>147</v>
      </c>
      <c r="L926" t="s">
        <v>158</v>
      </c>
      <c r="M926" s="6">
        <v>624</v>
      </c>
    </row>
    <row r="927" spans="1:13" x14ac:dyDescent="0.3">
      <c r="A927" s="2">
        <v>45991</v>
      </c>
      <c r="B927" s="3">
        <f t="shared" si="42"/>
        <v>2026</v>
      </c>
      <c r="C927" t="str">
        <f t="shared" si="43"/>
        <v>2025-2026</v>
      </c>
      <c r="D927" t="s">
        <v>120</v>
      </c>
      <c r="E927" t="s">
        <v>75</v>
      </c>
      <c r="F927" t="str">
        <f t="shared" si="44"/>
        <v>Victoria</v>
      </c>
      <c r="G927" t="s">
        <v>26</v>
      </c>
      <c r="H927">
        <v>3915</v>
      </c>
      <c r="I927" t="s">
        <v>11</v>
      </c>
      <c r="J927" t="s">
        <v>137</v>
      </c>
      <c r="K927" t="s">
        <v>146</v>
      </c>
      <c r="L927" t="s">
        <v>157</v>
      </c>
      <c r="M927" s="6">
        <v>414</v>
      </c>
    </row>
    <row r="928" spans="1:13" x14ac:dyDescent="0.3">
      <c r="A928" s="2">
        <v>45904</v>
      </c>
      <c r="B928" s="3">
        <f t="shared" si="42"/>
        <v>2026</v>
      </c>
      <c r="C928" t="str">
        <f t="shared" si="43"/>
        <v>2025-2026</v>
      </c>
      <c r="D928" t="s">
        <v>120</v>
      </c>
      <c r="E928" t="s">
        <v>56</v>
      </c>
      <c r="F928" t="str">
        <f t="shared" si="44"/>
        <v>Queensland</v>
      </c>
      <c r="G928" t="s">
        <v>19</v>
      </c>
      <c r="H928">
        <v>4883</v>
      </c>
      <c r="I928" t="s">
        <v>11</v>
      </c>
      <c r="J928" t="s">
        <v>133</v>
      </c>
      <c r="K928" t="s">
        <v>146</v>
      </c>
      <c r="L928" t="s">
        <v>157</v>
      </c>
      <c r="M928" s="6">
        <v>667</v>
      </c>
    </row>
    <row r="929" spans="1:13" x14ac:dyDescent="0.3">
      <c r="A929" s="2">
        <v>45729</v>
      </c>
      <c r="B929" s="3">
        <f t="shared" si="42"/>
        <v>2025</v>
      </c>
      <c r="C929" t="str">
        <f t="shared" si="43"/>
        <v>2024-2025</v>
      </c>
      <c r="D929" t="s">
        <v>120</v>
      </c>
      <c r="E929" t="s">
        <v>114</v>
      </c>
      <c r="F929" t="str">
        <f t="shared" si="44"/>
        <v>Victoria</v>
      </c>
      <c r="G929" t="s">
        <v>26</v>
      </c>
      <c r="H929">
        <v>3353</v>
      </c>
      <c r="I929" t="s">
        <v>11</v>
      </c>
      <c r="J929" t="s">
        <v>129</v>
      </c>
      <c r="K929" t="s">
        <v>151</v>
      </c>
      <c r="L929" t="s">
        <v>152</v>
      </c>
      <c r="M929" s="6">
        <v>723</v>
      </c>
    </row>
    <row r="930" spans="1:13" x14ac:dyDescent="0.3">
      <c r="A930" s="2">
        <v>45906</v>
      </c>
      <c r="B930" s="3">
        <f t="shared" si="42"/>
        <v>2026</v>
      </c>
      <c r="C930" t="str">
        <f t="shared" si="43"/>
        <v>2025-2026</v>
      </c>
      <c r="D930" t="s">
        <v>120</v>
      </c>
      <c r="E930" t="s">
        <v>23</v>
      </c>
      <c r="F930" t="str">
        <f t="shared" si="44"/>
        <v>New South Wales</v>
      </c>
      <c r="G930" t="s">
        <v>10</v>
      </c>
      <c r="H930">
        <v>2830</v>
      </c>
      <c r="I930" t="s">
        <v>11</v>
      </c>
      <c r="J930" t="s">
        <v>132</v>
      </c>
      <c r="K930" t="s">
        <v>143</v>
      </c>
      <c r="L930" t="s">
        <v>154</v>
      </c>
      <c r="M930" s="6">
        <v>167</v>
      </c>
    </row>
    <row r="931" spans="1:13" x14ac:dyDescent="0.3">
      <c r="A931" s="2">
        <v>45359</v>
      </c>
      <c r="B931" s="3">
        <f t="shared" si="42"/>
        <v>2024</v>
      </c>
      <c r="C931" t="str">
        <f t="shared" si="43"/>
        <v>2023-2024</v>
      </c>
      <c r="D931" t="s">
        <v>119</v>
      </c>
      <c r="E931" t="s">
        <v>81</v>
      </c>
      <c r="F931" t="str">
        <f t="shared" si="44"/>
        <v>Victoria</v>
      </c>
      <c r="G931" t="s">
        <v>26</v>
      </c>
      <c r="H931">
        <v>3076</v>
      </c>
      <c r="I931" t="s">
        <v>11</v>
      </c>
      <c r="J931" t="s">
        <v>128</v>
      </c>
      <c r="K931" t="s">
        <v>151</v>
      </c>
      <c r="L931" t="s">
        <v>152</v>
      </c>
      <c r="M931" s="6">
        <v>82</v>
      </c>
    </row>
    <row r="932" spans="1:13" x14ac:dyDescent="0.3">
      <c r="A932" s="2">
        <v>45347</v>
      </c>
      <c r="B932" s="3">
        <f t="shared" si="42"/>
        <v>2024</v>
      </c>
      <c r="C932" t="str">
        <f t="shared" si="43"/>
        <v>2023-2024</v>
      </c>
      <c r="D932" t="s">
        <v>120</v>
      </c>
      <c r="E932" t="s">
        <v>97</v>
      </c>
      <c r="F932" t="str">
        <f t="shared" si="44"/>
        <v>Tasmania</v>
      </c>
      <c r="G932" t="s">
        <v>43</v>
      </c>
      <c r="H932">
        <v>7010</v>
      </c>
      <c r="I932" t="s">
        <v>11</v>
      </c>
      <c r="J932" t="s">
        <v>130</v>
      </c>
      <c r="K932" t="s">
        <v>143</v>
      </c>
      <c r="L932" t="s">
        <v>154</v>
      </c>
      <c r="M932" s="6">
        <v>479</v>
      </c>
    </row>
    <row r="933" spans="1:13" x14ac:dyDescent="0.3">
      <c r="A933" s="2">
        <v>45947</v>
      </c>
      <c r="B933" s="3">
        <f t="shared" si="42"/>
        <v>2026</v>
      </c>
      <c r="C933" t="str">
        <f t="shared" si="43"/>
        <v>2025-2026</v>
      </c>
      <c r="D933" t="s">
        <v>119</v>
      </c>
      <c r="E933" t="s">
        <v>91</v>
      </c>
      <c r="F933" t="str">
        <f t="shared" si="44"/>
        <v>Western Australia</v>
      </c>
      <c r="G933" t="s">
        <v>28</v>
      </c>
      <c r="H933">
        <v>6109</v>
      </c>
      <c r="I933" t="s">
        <v>11</v>
      </c>
      <c r="J933" t="s">
        <v>135</v>
      </c>
      <c r="K933" t="s">
        <v>143</v>
      </c>
      <c r="L933" t="s">
        <v>154</v>
      </c>
      <c r="M933" s="6">
        <v>110</v>
      </c>
    </row>
    <row r="934" spans="1:13" x14ac:dyDescent="0.3">
      <c r="A934" s="2">
        <v>45722</v>
      </c>
      <c r="B934" s="3">
        <f t="shared" si="42"/>
        <v>2025</v>
      </c>
      <c r="C934" t="str">
        <f t="shared" si="43"/>
        <v>2024-2025</v>
      </c>
      <c r="D934" t="s">
        <v>120</v>
      </c>
      <c r="E934" t="s">
        <v>54</v>
      </c>
      <c r="F934" t="str">
        <f t="shared" si="44"/>
        <v>New South Wales</v>
      </c>
      <c r="G934" t="s">
        <v>10</v>
      </c>
      <c r="H934">
        <v>2750</v>
      </c>
      <c r="I934" t="s">
        <v>11</v>
      </c>
      <c r="J934" t="s">
        <v>132</v>
      </c>
      <c r="K934" t="s">
        <v>151</v>
      </c>
      <c r="L934" t="s">
        <v>152</v>
      </c>
      <c r="M934" s="6">
        <v>663</v>
      </c>
    </row>
    <row r="935" spans="1:13" x14ac:dyDescent="0.3">
      <c r="A935" s="2">
        <v>45827</v>
      </c>
      <c r="B935" s="3">
        <f t="shared" si="42"/>
        <v>2025</v>
      </c>
      <c r="C935" t="str">
        <f t="shared" si="43"/>
        <v>2024-2025</v>
      </c>
      <c r="D935" t="s">
        <v>120</v>
      </c>
      <c r="E935" t="s">
        <v>37</v>
      </c>
      <c r="F935" t="str">
        <f t="shared" si="44"/>
        <v>Victoria</v>
      </c>
      <c r="G935" t="s">
        <v>26</v>
      </c>
      <c r="H935">
        <v>3134</v>
      </c>
      <c r="I935" t="s">
        <v>11</v>
      </c>
      <c r="J935" t="s">
        <v>127</v>
      </c>
      <c r="K935" t="s">
        <v>151</v>
      </c>
      <c r="L935" t="s">
        <v>152</v>
      </c>
      <c r="M935" s="6">
        <v>187</v>
      </c>
    </row>
    <row r="936" spans="1:13" x14ac:dyDescent="0.3">
      <c r="A936" s="2">
        <v>45872</v>
      </c>
      <c r="B936" s="3">
        <f t="shared" si="42"/>
        <v>2026</v>
      </c>
      <c r="C936" t="str">
        <f t="shared" si="43"/>
        <v>2025-2026</v>
      </c>
      <c r="D936" t="s">
        <v>120</v>
      </c>
      <c r="E936" t="s">
        <v>53</v>
      </c>
      <c r="F936" t="str">
        <f t="shared" si="44"/>
        <v>Queensland</v>
      </c>
      <c r="G936" t="s">
        <v>19</v>
      </c>
      <c r="H936">
        <v>4012</v>
      </c>
      <c r="I936" t="s">
        <v>11</v>
      </c>
      <c r="J936" t="s">
        <v>131</v>
      </c>
      <c r="K936" t="s">
        <v>142</v>
      </c>
      <c r="L936" t="s">
        <v>153</v>
      </c>
      <c r="M936" s="6">
        <v>551</v>
      </c>
    </row>
    <row r="937" spans="1:13" x14ac:dyDescent="0.3">
      <c r="A937" s="2">
        <v>45456</v>
      </c>
      <c r="B937" s="3">
        <f t="shared" si="42"/>
        <v>2024</v>
      </c>
      <c r="C937" t="str">
        <f t="shared" si="43"/>
        <v>2023-2024</v>
      </c>
      <c r="D937" t="s">
        <v>119</v>
      </c>
      <c r="E937" t="s">
        <v>71</v>
      </c>
      <c r="F937" t="str">
        <f t="shared" si="44"/>
        <v>Victoria</v>
      </c>
      <c r="G937" t="s">
        <v>26</v>
      </c>
      <c r="H937">
        <v>3131</v>
      </c>
      <c r="I937" t="s">
        <v>11</v>
      </c>
      <c r="J937" t="s">
        <v>127</v>
      </c>
      <c r="K937" t="s">
        <v>147</v>
      </c>
      <c r="L937" t="s">
        <v>158</v>
      </c>
      <c r="M937" s="6">
        <v>206</v>
      </c>
    </row>
    <row r="938" spans="1:13" x14ac:dyDescent="0.3">
      <c r="A938" s="2">
        <v>45353</v>
      </c>
      <c r="B938" s="3">
        <f t="shared" si="42"/>
        <v>2024</v>
      </c>
      <c r="C938" t="str">
        <f t="shared" si="43"/>
        <v>2023-2024</v>
      </c>
      <c r="D938" t="s">
        <v>120</v>
      </c>
      <c r="E938" t="s">
        <v>33</v>
      </c>
      <c r="F938" t="str">
        <f t="shared" si="44"/>
        <v>Northern Territory</v>
      </c>
      <c r="G938" t="s">
        <v>15</v>
      </c>
      <c r="H938">
        <v>870</v>
      </c>
      <c r="I938" t="s">
        <v>11</v>
      </c>
      <c r="J938" t="s">
        <v>140</v>
      </c>
      <c r="K938" t="s">
        <v>145</v>
      </c>
      <c r="L938" t="s">
        <v>156</v>
      </c>
      <c r="M938" s="6">
        <v>490</v>
      </c>
    </row>
    <row r="939" spans="1:13" x14ac:dyDescent="0.3">
      <c r="A939" s="2">
        <v>45977</v>
      </c>
      <c r="B939" s="3">
        <f t="shared" si="42"/>
        <v>2026</v>
      </c>
      <c r="C939" t="str">
        <f t="shared" si="43"/>
        <v>2025-2026</v>
      </c>
      <c r="D939" t="s">
        <v>119</v>
      </c>
      <c r="E939" t="s">
        <v>41</v>
      </c>
      <c r="F939" t="str">
        <f t="shared" si="44"/>
        <v>New South Wales</v>
      </c>
      <c r="G939" t="s">
        <v>10</v>
      </c>
      <c r="H939">
        <v>2478</v>
      </c>
      <c r="I939" t="s">
        <v>11</v>
      </c>
      <c r="J939" t="s">
        <v>122</v>
      </c>
      <c r="K939" t="s">
        <v>146</v>
      </c>
      <c r="L939" t="s">
        <v>157</v>
      </c>
      <c r="M939" s="6">
        <v>362</v>
      </c>
    </row>
    <row r="940" spans="1:13" x14ac:dyDescent="0.3">
      <c r="A940" s="2">
        <v>45612</v>
      </c>
      <c r="B940" s="3">
        <f t="shared" si="42"/>
        <v>2025</v>
      </c>
      <c r="C940" t="str">
        <f t="shared" si="43"/>
        <v>2024-2025</v>
      </c>
      <c r="D940" t="s">
        <v>119</v>
      </c>
      <c r="E940" t="s">
        <v>81</v>
      </c>
      <c r="F940" t="str">
        <f t="shared" si="44"/>
        <v>Victoria</v>
      </c>
      <c r="G940" t="s">
        <v>26</v>
      </c>
      <c r="H940">
        <v>3076</v>
      </c>
      <c r="I940" t="s">
        <v>11</v>
      </c>
      <c r="J940" t="s">
        <v>128</v>
      </c>
      <c r="K940" t="s">
        <v>145</v>
      </c>
      <c r="L940" t="s">
        <v>156</v>
      </c>
      <c r="M940" s="6">
        <v>726</v>
      </c>
    </row>
    <row r="941" spans="1:13" x14ac:dyDescent="0.3">
      <c r="A941" s="2">
        <v>45375</v>
      </c>
      <c r="B941" s="3">
        <f t="shared" si="42"/>
        <v>2024</v>
      </c>
      <c r="C941" t="str">
        <f t="shared" si="43"/>
        <v>2023-2024</v>
      </c>
      <c r="D941" t="s">
        <v>120</v>
      </c>
      <c r="E941" t="s">
        <v>60</v>
      </c>
      <c r="F941" t="str">
        <f t="shared" si="44"/>
        <v>Queensland</v>
      </c>
      <c r="G941" t="s">
        <v>19</v>
      </c>
      <c r="H941">
        <v>4655</v>
      </c>
      <c r="I941" t="s">
        <v>11</v>
      </c>
      <c r="J941" t="s">
        <v>138</v>
      </c>
      <c r="K941" t="s">
        <v>148</v>
      </c>
      <c r="L941" t="s">
        <v>159</v>
      </c>
      <c r="M941" s="6">
        <v>625</v>
      </c>
    </row>
    <row r="942" spans="1:13" x14ac:dyDescent="0.3">
      <c r="A942" s="2">
        <v>45415</v>
      </c>
      <c r="B942" s="3">
        <f t="shared" si="42"/>
        <v>2024</v>
      </c>
      <c r="C942" t="str">
        <f t="shared" si="43"/>
        <v>2023-2024</v>
      </c>
      <c r="D942" t="s">
        <v>120</v>
      </c>
      <c r="E942" t="s">
        <v>101</v>
      </c>
      <c r="F942" t="str">
        <f t="shared" si="44"/>
        <v>Queensland</v>
      </c>
      <c r="G942" t="s">
        <v>19</v>
      </c>
      <c r="H942">
        <v>4305</v>
      </c>
      <c r="I942" t="s">
        <v>11</v>
      </c>
      <c r="J942" t="s">
        <v>124</v>
      </c>
      <c r="K942" t="s">
        <v>144</v>
      </c>
      <c r="L942" t="s">
        <v>155</v>
      </c>
      <c r="M942" s="6">
        <v>507</v>
      </c>
    </row>
    <row r="943" spans="1:13" x14ac:dyDescent="0.3">
      <c r="A943" s="2">
        <v>45320</v>
      </c>
      <c r="B943" s="3">
        <f t="shared" si="42"/>
        <v>2024</v>
      </c>
      <c r="C943" t="str">
        <f t="shared" si="43"/>
        <v>2023-2024</v>
      </c>
      <c r="D943" t="s">
        <v>119</v>
      </c>
      <c r="E943" t="s">
        <v>27</v>
      </c>
      <c r="F943" t="str">
        <f t="shared" si="44"/>
        <v>Western Australia</v>
      </c>
      <c r="G943" t="s">
        <v>28</v>
      </c>
      <c r="H943">
        <v>6030</v>
      </c>
      <c r="I943" t="s">
        <v>11</v>
      </c>
      <c r="J943" t="s">
        <v>121</v>
      </c>
      <c r="K943" t="s">
        <v>148</v>
      </c>
      <c r="L943" t="s">
        <v>159</v>
      </c>
      <c r="M943" s="6">
        <v>255</v>
      </c>
    </row>
    <row r="944" spans="1:13" x14ac:dyDescent="0.3">
      <c r="A944" s="2">
        <v>45503</v>
      </c>
      <c r="B944" s="3">
        <f t="shared" si="42"/>
        <v>2025</v>
      </c>
      <c r="C944" t="str">
        <f t="shared" si="43"/>
        <v>2024-2025</v>
      </c>
      <c r="D944" t="s">
        <v>120</v>
      </c>
      <c r="E944" t="s">
        <v>101</v>
      </c>
      <c r="F944" t="str">
        <f t="shared" si="44"/>
        <v>Queensland</v>
      </c>
      <c r="G944" t="s">
        <v>19</v>
      </c>
      <c r="H944">
        <v>4305</v>
      </c>
      <c r="I944" t="s">
        <v>11</v>
      </c>
      <c r="J944" t="s">
        <v>124</v>
      </c>
      <c r="K944" t="s">
        <v>144</v>
      </c>
      <c r="L944" t="s">
        <v>155</v>
      </c>
      <c r="M944" s="6">
        <v>123</v>
      </c>
    </row>
    <row r="945" spans="1:13" x14ac:dyDescent="0.3">
      <c r="A945" s="2">
        <v>45861</v>
      </c>
      <c r="B945" s="3">
        <f t="shared" si="42"/>
        <v>2026</v>
      </c>
      <c r="C945" t="str">
        <f t="shared" si="43"/>
        <v>2025-2026</v>
      </c>
      <c r="D945" t="s">
        <v>119</v>
      </c>
      <c r="E945" t="s">
        <v>67</v>
      </c>
      <c r="F945" t="str">
        <f t="shared" si="44"/>
        <v>Tasmania</v>
      </c>
      <c r="G945" t="s">
        <v>43</v>
      </c>
      <c r="H945">
        <v>7250</v>
      </c>
      <c r="I945" t="s">
        <v>11</v>
      </c>
      <c r="J945" t="s">
        <v>130</v>
      </c>
      <c r="K945" t="s">
        <v>144</v>
      </c>
      <c r="L945" t="s">
        <v>155</v>
      </c>
      <c r="M945" s="6">
        <v>194</v>
      </c>
    </row>
    <row r="946" spans="1:13" x14ac:dyDescent="0.3">
      <c r="A946" s="2">
        <v>45711</v>
      </c>
      <c r="B946" s="3">
        <f t="shared" si="42"/>
        <v>2025</v>
      </c>
      <c r="C946" t="str">
        <f t="shared" si="43"/>
        <v>2024-2025</v>
      </c>
      <c r="D946" t="s">
        <v>119</v>
      </c>
      <c r="E946" t="s">
        <v>98</v>
      </c>
      <c r="F946" t="str">
        <f t="shared" si="44"/>
        <v>South Australia</v>
      </c>
      <c r="G946" t="s">
        <v>17</v>
      </c>
      <c r="H946">
        <v>5290</v>
      </c>
      <c r="I946" t="s">
        <v>11</v>
      </c>
      <c r="J946" t="s">
        <v>139</v>
      </c>
      <c r="K946" t="s">
        <v>144</v>
      </c>
      <c r="L946" t="s">
        <v>155</v>
      </c>
      <c r="M946" s="6">
        <v>783</v>
      </c>
    </row>
    <row r="947" spans="1:13" x14ac:dyDescent="0.3">
      <c r="A947" s="2">
        <v>45950</v>
      </c>
      <c r="B947" s="3">
        <f t="shared" si="42"/>
        <v>2026</v>
      </c>
      <c r="C947" t="str">
        <f t="shared" si="43"/>
        <v>2025-2026</v>
      </c>
      <c r="D947" t="s">
        <v>120</v>
      </c>
      <c r="E947" t="s">
        <v>42</v>
      </c>
      <c r="F947" t="str">
        <f t="shared" si="44"/>
        <v>Tasmania</v>
      </c>
      <c r="G947" t="s">
        <v>43</v>
      </c>
      <c r="H947">
        <v>7018</v>
      </c>
      <c r="I947" t="s">
        <v>11</v>
      </c>
      <c r="J947" t="s">
        <v>130</v>
      </c>
      <c r="K947" t="s">
        <v>148</v>
      </c>
      <c r="L947" t="s">
        <v>159</v>
      </c>
      <c r="M947" s="6">
        <v>20</v>
      </c>
    </row>
    <row r="948" spans="1:13" x14ac:dyDescent="0.3">
      <c r="A948" s="2">
        <v>45630</v>
      </c>
      <c r="B948" s="3">
        <f t="shared" si="42"/>
        <v>2025</v>
      </c>
      <c r="C948" t="str">
        <f t="shared" si="43"/>
        <v>2024-2025</v>
      </c>
      <c r="D948" t="s">
        <v>119</v>
      </c>
      <c r="E948" t="s">
        <v>61</v>
      </c>
      <c r="F948" t="str">
        <f t="shared" si="44"/>
        <v>Victoria</v>
      </c>
      <c r="G948" t="s">
        <v>26</v>
      </c>
      <c r="H948">
        <v>3179</v>
      </c>
      <c r="I948" t="s">
        <v>11</v>
      </c>
      <c r="J948" t="s">
        <v>127</v>
      </c>
      <c r="K948" t="s">
        <v>148</v>
      </c>
      <c r="L948" t="s">
        <v>159</v>
      </c>
      <c r="M948" s="6">
        <v>305</v>
      </c>
    </row>
    <row r="949" spans="1:13" x14ac:dyDescent="0.3">
      <c r="A949" s="2">
        <v>45406</v>
      </c>
      <c r="B949" s="3">
        <f t="shared" si="42"/>
        <v>2024</v>
      </c>
      <c r="C949" t="str">
        <f t="shared" si="43"/>
        <v>2023-2024</v>
      </c>
      <c r="D949" t="s">
        <v>120</v>
      </c>
      <c r="E949" t="s">
        <v>68</v>
      </c>
      <c r="F949" t="str">
        <f t="shared" si="44"/>
        <v>Victoria</v>
      </c>
      <c r="G949" t="s">
        <v>26</v>
      </c>
      <c r="H949">
        <v>3429</v>
      </c>
      <c r="I949" t="s">
        <v>11</v>
      </c>
      <c r="J949" t="s">
        <v>129</v>
      </c>
      <c r="K949" t="s">
        <v>151</v>
      </c>
      <c r="L949" t="s">
        <v>152</v>
      </c>
      <c r="M949" s="6">
        <v>766</v>
      </c>
    </row>
    <row r="950" spans="1:13" x14ac:dyDescent="0.3">
      <c r="A950" s="2">
        <v>45533</v>
      </c>
      <c r="B950" s="3">
        <f t="shared" si="42"/>
        <v>2025</v>
      </c>
      <c r="C950" t="str">
        <f t="shared" si="43"/>
        <v>2024-2025</v>
      </c>
      <c r="D950" t="s">
        <v>119</v>
      </c>
      <c r="E950" t="s">
        <v>72</v>
      </c>
      <c r="F950" t="str">
        <f t="shared" si="44"/>
        <v>Queensland</v>
      </c>
      <c r="G950" t="s">
        <v>19</v>
      </c>
      <c r="H950">
        <v>4870</v>
      </c>
      <c r="I950" t="s">
        <v>11</v>
      </c>
      <c r="J950" t="s">
        <v>133</v>
      </c>
      <c r="K950" t="s">
        <v>144</v>
      </c>
      <c r="L950" t="s">
        <v>155</v>
      </c>
      <c r="M950" s="6">
        <v>211</v>
      </c>
    </row>
    <row r="951" spans="1:13" x14ac:dyDescent="0.3">
      <c r="A951" s="2">
        <v>45819</v>
      </c>
      <c r="B951" s="3">
        <f t="shared" si="42"/>
        <v>2025</v>
      </c>
      <c r="C951" t="str">
        <f t="shared" si="43"/>
        <v>2024-2025</v>
      </c>
      <c r="D951" t="s">
        <v>120</v>
      </c>
      <c r="E951" t="s">
        <v>44</v>
      </c>
      <c r="F951" t="str">
        <f t="shared" si="44"/>
        <v>Western Australia</v>
      </c>
      <c r="G951" t="s">
        <v>28</v>
      </c>
      <c r="H951">
        <v>6010</v>
      </c>
      <c r="I951" t="s">
        <v>11</v>
      </c>
      <c r="J951" t="s">
        <v>121</v>
      </c>
      <c r="K951" t="s">
        <v>150</v>
      </c>
      <c r="L951" t="s">
        <v>161</v>
      </c>
      <c r="M951" s="6">
        <v>416</v>
      </c>
    </row>
    <row r="952" spans="1:13" x14ac:dyDescent="0.3">
      <c r="A952" s="2">
        <v>45931</v>
      </c>
      <c r="B952" s="3">
        <f t="shared" si="42"/>
        <v>2026</v>
      </c>
      <c r="C952" t="str">
        <f t="shared" si="43"/>
        <v>2025-2026</v>
      </c>
      <c r="D952" t="s">
        <v>120</v>
      </c>
      <c r="E952" t="s">
        <v>24</v>
      </c>
      <c r="F952" t="str">
        <f t="shared" si="44"/>
        <v>Queensland</v>
      </c>
      <c r="G952" t="s">
        <v>19</v>
      </c>
      <c r="H952">
        <v>4053</v>
      </c>
      <c r="I952" t="s">
        <v>11</v>
      </c>
      <c r="J952" t="s">
        <v>131</v>
      </c>
      <c r="K952" t="s">
        <v>151</v>
      </c>
      <c r="L952" t="s">
        <v>152</v>
      </c>
      <c r="M952" s="6">
        <v>377</v>
      </c>
    </row>
    <row r="953" spans="1:13" x14ac:dyDescent="0.3">
      <c r="A953" s="2">
        <v>45389</v>
      </c>
      <c r="B953" s="3">
        <f t="shared" si="42"/>
        <v>2024</v>
      </c>
      <c r="C953" t="str">
        <f t="shared" si="43"/>
        <v>2023-2024</v>
      </c>
      <c r="D953" t="s">
        <v>120</v>
      </c>
      <c r="E953" t="s">
        <v>91</v>
      </c>
      <c r="F953" t="str">
        <f t="shared" si="44"/>
        <v>Western Australia</v>
      </c>
      <c r="G953" t="s">
        <v>28</v>
      </c>
      <c r="H953">
        <v>6109</v>
      </c>
      <c r="I953" t="s">
        <v>11</v>
      </c>
      <c r="J953" t="s">
        <v>135</v>
      </c>
      <c r="K953" t="s">
        <v>148</v>
      </c>
      <c r="L953" t="s">
        <v>159</v>
      </c>
      <c r="M953" s="6">
        <v>525</v>
      </c>
    </row>
    <row r="954" spans="1:13" x14ac:dyDescent="0.3">
      <c r="A954" s="2">
        <v>45919</v>
      </c>
      <c r="B954" s="3">
        <f t="shared" si="42"/>
        <v>2026</v>
      </c>
      <c r="C954" t="str">
        <f t="shared" si="43"/>
        <v>2025-2026</v>
      </c>
      <c r="D954" t="s">
        <v>120</v>
      </c>
      <c r="E954" t="s">
        <v>92</v>
      </c>
      <c r="F954" t="str">
        <f t="shared" si="44"/>
        <v>New South Wales</v>
      </c>
      <c r="G954" t="s">
        <v>10</v>
      </c>
      <c r="H954">
        <v>2015</v>
      </c>
      <c r="I954" t="s">
        <v>11</v>
      </c>
      <c r="J954" t="s">
        <v>126</v>
      </c>
      <c r="K954" t="s">
        <v>146</v>
      </c>
      <c r="L954" t="s">
        <v>157</v>
      </c>
      <c r="M954" s="6">
        <v>521</v>
      </c>
    </row>
    <row r="955" spans="1:13" x14ac:dyDescent="0.3">
      <c r="A955" s="2">
        <v>45724</v>
      </c>
      <c r="B955" s="3">
        <f t="shared" si="42"/>
        <v>2025</v>
      </c>
      <c r="C955" t="str">
        <f t="shared" si="43"/>
        <v>2024-2025</v>
      </c>
      <c r="D955" t="s">
        <v>120</v>
      </c>
      <c r="E955" t="s">
        <v>41</v>
      </c>
      <c r="F955" t="str">
        <f t="shared" si="44"/>
        <v>New South Wales</v>
      </c>
      <c r="G955" t="s">
        <v>10</v>
      </c>
      <c r="H955">
        <v>2478</v>
      </c>
      <c r="I955" t="s">
        <v>11</v>
      </c>
      <c r="J955" t="s">
        <v>122</v>
      </c>
      <c r="K955" t="s">
        <v>144</v>
      </c>
      <c r="L955" t="s">
        <v>155</v>
      </c>
      <c r="M955" s="6">
        <v>487</v>
      </c>
    </row>
    <row r="956" spans="1:13" x14ac:dyDescent="0.3">
      <c r="A956" s="2">
        <v>45660</v>
      </c>
      <c r="B956" s="3">
        <f t="shared" si="42"/>
        <v>2025</v>
      </c>
      <c r="C956" t="str">
        <f t="shared" si="43"/>
        <v>2024-2025</v>
      </c>
      <c r="D956" t="s">
        <v>119</v>
      </c>
      <c r="E956" t="s">
        <v>63</v>
      </c>
      <c r="F956" t="str">
        <f t="shared" si="44"/>
        <v>Queensland</v>
      </c>
      <c r="G956" t="s">
        <v>19</v>
      </c>
      <c r="H956">
        <v>4068</v>
      </c>
      <c r="I956" t="s">
        <v>11</v>
      </c>
      <c r="J956" t="s">
        <v>131</v>
      </c>
      <c r="K956" t="s">
        <v>143</v>
      </c>
      <c r="L956" t="s">
        <v>154</v>
      </c>
      <c r="M956" s="6">
        <v>733</v>
      </c>
    </row>
    <row r="957" spans="1:13" x14ac:dyDescent="0.3">
      <c r="A957" s="2">
        <v>45452</v>
      </c>
      <c r="B957" s="3">
        <f t="shared" si="42"/>
        <v>2024</v>
      </c>
      <c r="C957" t="str">
        <f t="shared" si="43"/>
        <v>2023-2024</v>
      </c>
      <c r="D957" t="s">
        <v>120</v>
      </c>
      <c r="E957" t="s">
        <v>29</v>
      </c>
      <c r="F957" t="str">
        <f t="shared" si="44"/>
        <v>Queensland</v>
      </c>
      <c r="G957" t="s">
        <v>19</v>
      </c>
      <c r="H957">
        <v>4703</v>
      </c>
      <c r="I957" t="s">
        <v>11</v>
      </c>
      <c r="J957" t="s">
        <v>138</v>
      </c>
      <c r="K957" t="s">
        <v>143</v>
      </c>
      <c r="L957" t="s">
        <v>154</v>
      </c>
      <c r="M957" s="6">
        <v>199</v>
      </c>
    </row>
    <row r="958" spans="1:13" x14ac:dyDescent="0.3">
      <c r="A958" s="2">
        <v>45554</v>
      </c>
      <c r="B958" s="3">
        <f t="shared" si="42"/>
        <v>2025</v>
      </c>
      <c r="C958" t="str">
        <f t="shared" si="43"/>
        <v>2024-2025</v>
      </c>
      <c r="D958" t="s">
        <v>120</v>
      </c>
      <c r="E958" t="s">
        <v>84</v>
      </c>
      <c r="F958" t="str">
        <f t="shared" si="44"/>
        <v>Western Australia</v>
      </c>
      <c r="G958" t="s">
        <v>28</v>
      </c>
      <c r="H958">
        <v>6280</v>
      </c>
      <c r="I958" t="s">
        <v>11</v>
      </c>
      <c r="J958" t="s">
        <v>135</v>
      </c>
      <c r="K958" t="s">
        <v>149</v>
      </c>
      <c r="L958" t="s">
        <v>160</v>
      </c>
      <c r="M958" s="6">
        <v>617</v>
      </c>
    </row>
    <row r="959" spans="1:13" x14ac:dyDescent="0.3">
      <c r="A959" s="2">
        <v>45329</v>
      </c>
      <c r="B959" s="3">
        <f t="shared" si="42"/>
        <v>2024</v>
      </c>
      <c r="C959" t="str">
        <f t="shared" si="43"/>
        <v>2023-2024</v>
      </c>
      <c r="D959" t="s">
        <v>120</v>
      </c>
      <c r="E959" t="s">
        <v>110</v>
      </c>
      <c r="F959" t="str">
        <f t="shared" si="44"/>
        <v>Australian Capital Territory</v>
      </c>
      <c r="G959" t="s">
        <v>51</v>
      </c>
      <c r="H959">
        <v>2609</v>
      </c>
      <c r="I959" t="s">
        <v>11</v>
      </c>
      <c r="J959" t="s">
        <v>123</v>
      </c>
      <c r="K959" t="s">
        <v>147</v>
      </c>
      <c r="L959" t="s">
        <v>158</v>
      </c>
      <c r="M959" s="6">
        <v>559</v>
      </c>
    </row>
    <row r="960" spans="1:13" x14ac:dyDescent="0.3">
      <c r="A960" s="2">
        <v>45833</v>
      </c>
      <c r="B960" s="3">
        <f t="shared" si="42"/>
        <v>2025</v>
      </c>
      <c r="C960" t="str">
        <f t="shared" si="43"/>
        <v>2024-2025</v>
      </c>
      <c r="D960" t="s">
        <v>120</v>
      </c>
      <c r="E960" t="s">
        <v>58</v>
      </c>
      <c r="F960" t="str">
        <f t="shared" si="44"/>
        <v>New South Wales</v>
      </c>
      <c r="G960" t="s">
        <v>10</v>
      </c>
      <c r="H960">
        <v>2790</v>
      </c>
      <c r="I960" t="s">
        <v>11</v>
      </c>
      <c r="J960" t="s">
        <v>132</v>
      </c>
      <c r="K960" t="s">
        <v>144</v>
      </c>
      <c r="L960" t="s">
        <v>155</v>
      </c>
      <c r="M960" s="6">
        <v>345</v>
      </c>
    </row>
    <row r="961" spans="1:13" x14ac:dyDescent="0.3">
      <c r="A961" s="2">
        <v>45333</v>
      </c>
      <c r="B961" s="3">
        <f t="shared" si="42"/>
        <v>2024</v>
      </c>
      <c r="C961" t="str">
        <f t="shared" si="43"/>
        <v>2023-2024</v>
      </c>
      <c r="D961" t="s">
        <v>120</v>
      </c>
      <c r="E961" t="s">
        <v>76</v>
      </c>
      <c r="F961" t="str">
        <f t="shared" si="44"/>
        <v>Queensland</v>
      </c>
      <c r="G961" t="s">
        <v>19</v>
      </c>
      <c r="H961">
        <v>4220</v>
      </c>
      <c r="I961" t="s">
        <v>11</v>
      </c>
      <c r="J961" t="s">
        <v>124</v>
      </c>
      <c r="K961" t="s">
        <v>146</v>
      </c>
      <c r="L961" t="s">
        <v>157</v>
      </c>
      <c r="M961" s="6">
        <v>663</v>
      </c>
    </row>
    <row r="962" spans="1:13" x14ac:dyDescent="0.3">
      <c r="A962" s="2">
        <v>45480</v>
      </c>
      <c r="B962" s="3">
        <f t="shared" ref="B962:B1025" si="45">IF(MONTH(A962)&gt;=7,YEAR(A962)+1,YEAR(A962))</f>
        <v>2025</v>
      </c>
      <c r="C962" t="str">
        <f t="shared" ref="C962:C1025" si="46">IF(MONTH(A962) &gt;= 7, YEAR(A962) &amp; "-" &amp; YEAR(A962) + 1, YEAR(A962) - 1 &amp; "-" &amp; YEAR(A962))</f>
        <v>2024-2025</v>
      </c>
      <c r="D962" t="s">
        <v>120</v>
      </c>
      <c r="E962" t="s">
        <v>82</v>
      </c>
      <c r="F962" t="str">
        <f t="shared" ref="F962:F1025" si="47">IF(G962="WA","Western Australia",
IF(G962="NSW","New South Wales",
IF(G962="QLD","Queensland",
IF(G962="VIC","Victoria",
IF(G962="TAS","Tasmania",
IF(G962="SA","South Australia",
IF(G962="NT","Northern Territory",
IF(G962="ACT","Australian Capital Territory",G962))))))))</f>
        <v>Queensland</v>
      </c>
      <c r="G962" t="s">
        <v>19</v>
      </c>
      <c r="H962">
        <v>4215</v>
      </c>
      <c r="I962" t="s">
        <v>11</v>
      </c>
      <c r="J962" t="s">
        <v>124</v>
      </c>
      <c r="K962" t="s">
        <v>151</v>
      </c>
      <c r="L962" t="s">
        <v>152</v>
      </c>
      <c r="M962" s="6">
        <v>149</v>
      </c>
    </row>
    <row r="963" spans="1:13" x14ac:dyDescent="0.3">
      <c r="A963" s="2">
        <v>45730</v>
      </c>
      <c r="B963" s="3">
        <f t="shared" si="45"/>
        <v>2025</v>
      </c>
      <c r="C963" t="str">
        <f t="shared" si="46"/>
        <v>2024-2025</v>
      </c>
      <c r="D963" t="s">
        <v>120</v>
      </c>
      <c r="E963" t="s">
        <v>62</v>
      </c>
      <c r="F963" t="str">
        <f t="shared" si="47"/>
        <v>Victoria</v>
      </c>
      <c r="G963" t="s">
        <v>26</v>
      </c>
      <c r="H963">
        <v>3690</v>
      </c>
      <c r="I963" t="s">
        <v>11</v>
      </c>
      <c r="J963" t="s">
        <v>137</v>
      </c>
      <c r="K963" t="s">
        <v>144</v>
      </c>
      <c r="L963" t="s">
        <v>155</v>
      </c>
      <c r="M963" s="6">
        <v>320</v>
      </c>
    </row>
    <row r="964" spans="1:13" x14ac:dyDescent="0.3">
      <c r="A964" s="2">
        <v>45830</v>
      </c>
      <c r="B964" s="3">
        <f t="shared" si="45"/>
        <v>2025</v>
      </c>
      <c r="C964" t="str">
        <f t="shared" si="46"/>
        <v>2024-2025</v>
      </c>
      <c r="D964" t="s">
        <v>120</v>
      </c>
      <c r="E964" t="s">
        <v>63</v>
      </c>
      <c r="F964" t="str">
        <f t="shared" si="47"/>
        <v>Queensland</v>
      </c>
      <c r="G964" t="s">
        <v>19</v>
      </c>
      <c r="H964">
        <v>4068</v>
      </c>
      <c r="I964" t="s">
        <v>11</v>
      </c>
      <c r="J964" t="s">
        <v>131</v>
      </c>
      <c r="K964" t="s">
        <v>144</v>
      </c>
      <c r="L964" t="s">
        <v>155</v>
      </c>
      <c r="M964" s="6">
        <v>550</v>
      </c>
    </row>
    <row r="965" spans="1:13" x14ac:dyDescent="0.3">
      <c r="A965" s="2">
        <v>45640</v>
      </c>
      <c r="B965" s="3">
        <f t="shared" si="45"/>
        <v>2025</v>
      </c>
      <c r="C965" t="str">
        <f t="shared" si="46"/>
        <v>2024-2025</v>
      </c>
      <c r="D965" t="s">
        <v>120</v>
      </c>
      <c r="E965" t="s">
        <v>112</v>
      </c>
      <c r="F965" t="str">
        <f t="shared" si="47"/>
        <v>Queensland</v>
      </c>
      <c r="G965" t="s">
        <v>19</v>
      </c>
      <c r="H965">
        <v>4566</v>
      </c>
      <c r="I965" t="s">
        <v>11</v>
      </c>
      <c r="J965" t="s">
        <v>136</v>
      </c>
      <c r="K965" t="s">
        <v>144</v>
      </c>
      <c r="L965" t="s">
        <v>155</v>
      </c>
      <c r="M965" s="6">
        <v>741</v>
      </c>
    </row>
    <row r="966" spans="1:13" x14ac:dyDescent="0.3">
      <c r="A966" s="2">
        <v>45585</v>
      </c>
      <c r="B966" s="3">
        <f t="shared" si="45"/>
        <v>2025</v>
      </c>
      <c r="C966" t="str">
        <f t="shared" si="46"/>
        <v>2024-2025</v>
      </c>
      <c r="D966" t="s">
        <v>120</v>
      </c>
      <c r="E966" t="s">
        <v>53</v>
      </c>
      <c r="F966" t="str">
        <f t="shared" si="47"/>
        <v>Queensland</v>
      </c>
      <c r="G966" t="s">
        <v>19</v>
      </c>
      <c r="H966">
        <v>4012</v>
      </c>
      <c r="I966" t="s">
        <v>11</v>
      </c>
      <c r="J966" t="s">
        <v>131</v>
      </c>
      <c r="K966" t="s">
        <v>144</v>
      </c>
      <c r="L966" t="s">
        <v>155</v>
      </c>
      <c r="M966" s="6">
        <v>66</v>
      </c>
    </row>
    <row r="967" spans="1:13" x14ac:dyDescent="0.3">
      <c r="A967" s="2">
        <v>45307</v>
      </c>
      <c r="B967" s="3">
        <f t="shared" si="45"/>
        <v>2024</v>
      </c>
      <c r="C967" t="str">
        <f t="shared" si="46"/>
        <v>2023-2024</v>
      </c>
      <c r="D967" t="s">
        <v>119</v>
      </c>
      <c r="E967" t="s">
        <v>69</v>
      </c>
      <c r="F967" t="str">
        <f t="shared" si="47"/>
        <v>Victoria</v>
      </c>
      <c r="G967" t="s">
        <v>26</v>
      </c>
      <c r="H967">
        <v>3148</v>
      </c>
      <c r="I967" t="s">
        <v>11</v>
      </c>
      <c r="J967" t="s">
        <v>127</v>
      </c>
      <c r="K967" t="s">
        <v>146</v>
      </c>
      <c r="L967" t="s">
        <v>157</v>
      </c>
      <c r="M967" s="6">
        <v>27</v>
      </c>
    </row>
    <row r="968" spans="1:13" x14ac:dyDescent="0.3">
      <c r="A968" s="2">
        <v>45865</v>
      </c>
      <c r="B968" s="3">
        <f t="shared" si="45"/>
        <v>2026</v>
      </c>
      <c r="C968" t="str">
        <f t="shared" si="46"/>
        <v>2025-2026</v>
      </c>
      <c r="D968" t="s">
        <v>120</v>
      </c>
      <c r="E968" t="s">
        <v>22</v>
      </c>
      <c r="F968" t="str">
        <f t="shared" si="47"/>
        <v>New South Wales</v>
      </c>
      <c r="G968" t="s">
        <v>10</v>
      </c>
      <c r="H968">
        <v>2116</v>
      </c>
      <c r="I968" t="s">
        <v>11</v>
      </c>
      <c r="J968" t="s">
        <v>125</v>
      </c>
      <c r="K968" t="s">
        <v>147</v>
      </c>
      <c r="L968" t="s">
        <v>158</v>
      </c>
      <c r="M968" s="6">
        <v>207</v>
      </c>
    </row>
    <row r="969" spans="1:13" x14ac:dyDescent="0.3">
      <c r="A969" s="2">
        <v>45670</v>
      </c>
      <c r="B969" s="3">
        <f t="shared" si="45"/>
        <v>2025</v>
      </c>
      <c r="C969" t="str">
        <f t="shared" si="46"/>
        <v>2024-2025</v>
      </c>
      <c r="D969" t="s">
        <v>119</v>
      </c>
      <c r="E969" t="s">
        <v>113</v>
      </c>
      <c r="F969" t="str">
        <f t="shared" si="47"/>
        <v>New South Wales</v>
      </c>
      <c r="G969" t="s">
        <v>10</v>
      </c>
      <c r="H969">
        <v>2101</v>
      </c>
      <c r="I969" t="s">
        <v>11</v>
      </c>
      <c r="J969" t="s">
        <v>125</v>
      </c>
      <c r="K969" t="s">
        <v>149</v>
      </c>
      <c r="L969" t="s">
        <v>160</v>
      </c>
      <c r="M969" s="6">
        <v>214</v>
      </c>
    </row>
    <row r="970" spans="1:13" x14ac:dyDescent="0.3">
      <c r="A970" s="2">
        <v>45375</v>
      </c>
      <c r="B970" s="3">
        <f t="shared" si="45"/>
        <v>2024</v>
      </c>
      <c r="C970" t="str">
        <f t="shared" si="46"/>
        <v>2023-2024</v>
      </c>
      <c r="D970" t="s">
        <v>120</v>
      </c>
      <c r="E970" t="s">
        <v>86</v>
      </c>
      <c r="F970" t="str">
        <f t="shared" si="47"/>
        <v>Queensland</v>
      </c>
      <c r="G970" t="s">
        <v>19</v>
      </c>
      <c r="H970">
        <v>4119</v>
      </c>
      <c r="I970" t="s">
        <v>11</v>
      </c>
      <c r="J970" t="s">
        <v>131</v>
      </c>
      <c r="K970" t="s">
        <v>144</v>
      </c>
      <c r="L970" t="s">
        <v>155</v>
      </c>
      <c r="M970" s="6">
        <v>604</v>
      </c>
    </row>
    <row r="971" spans="1:13" x14ac:dyDescent="0.3">
      <c r="A971" s="2">
        <v>45928</v>
      </c>
      <c r="B971" s="3">
        <f t="shared" si="45"/>
        <v>2026</v>
      </c>
      <c r="C971" t="str">
        <f t="shared" si="46"/>
        <v>2025-2026</v>
      </c>
      <c r="D971" t="s">
        <v>119</v>
      </c>
      <c r="E971" t="s">
        <v>89</v>
      </c>
      <c r="F971" t="str">
        <f t="shared" si="47"/>
        <v>Queensland</v>
      </c>
      <c r="G971" t="s">
        <v>19</v>
      </c>
      <c r="H971">
        <v>4700</v>
      </c>
      <c r="I971" t="s">
        <v>11</v>
      </c>
      <c r="J971" t="s">
        <v>138</v>
      </c>
      <c r="K971" t="s">
        <v>146</v>
      </c>
      <c r="L971" t="s">
        <v>157</v>
      </c>
      <c r="M971" s="6">
        <v>698</v>
      </c>
    </row>
    <row r="972" spans="1:13" x14ac:dyDescent="0.3">
      <c r="A972" s="2">
        <v>45704</v>
      </c>
      <c r="B972" s="3">
        <f t="shared" si="45"/>
        <v>2025</v>
      </c>
      <c r="C972" t="str">
        <f t="shared" si="46"/>
        <v>2024-2025</v>
      </c>
      <c r="D972" t="s">
        <v>120</v>
      </c>
      <c r="E972" t="s">
        <v>38</v>
      </c>
      <c r="F972" t="str">
        <f t="shared" si="47"/>
        <v>Victoria</v>
      </c>
      <c r="G972" t="s">
        <v>26</v>
      </c>
      <c r="H972">
        <v>3199</v>
      </c>
      <c r="I972" t="s">
        <v>11</v>
      </c>
      <c r="J972" t="s">
        <v>127</v>
      </c>
      <c r="K972" t="s">
        <v>146</v>
      </c>
      <c r="L972" t="s">
        <v>157</v>
      </c>
      <c r="M972" s="6">
        <v>30</v>
      </c>
    </row>
    <row r="973" spans="1:13" x14ac:dyDescent="0.3">
      <c r="A973" s="2">
        <v>45493</v>
      </c>
      <c r="B973" s="3">
        <f t="shared" si="45"/>
        <v>2025</v>
      </c>
      <c r="C973" t="str">
        <f t="shared" si="46"/>
        <v>2024-2025</v>
      </c>
      <c r="D973" t="s">
        <v>119</v>
      </c>
      <c r="E973" t="s">
        <v>86</v>
      </c>
      <c r="F973" t="str">
        <f t="shared" si="47"/>
        <v>Queensland</v>
      </c>
      <c r="G973" t="s">
        <v>19</v>
      </c>
      <c r="H973">
        <v>4119</v>
      </c>
      <c r="I973" t="s">
        <v>11</v>
      </c>
      <c r="J973" t="s">
        <v>131</v>
      </c>
      <c r="K973" t="s">
        <v>142</v>
      </c>
      <c r="L973" t="s">
        <v>153</v>
      </c>
      <c r="M973" s="6">
        <v>365</v>
      </c>
    </row>
    <row r="974" spans="1:13" x14ac:dyDescent="0.3">
      <c r="A974" s="2">
        <v>45727</v>
      </c>
      <c r="B974" s="3">
        <f t="shared" si="45"/>
        <v>2025</v>
      </c>
      <c r="C974" t="str">
        <f t="shared" si="46"/>
        <v>2024-2025</v>
      </c>
      <c r="D974" t="s">
        <v>119</v>
      </c>
      <c r="E974" t="s">
        <v>90</v>
      </c>
      <c r="F974" t="str">
        <f t="shared" si="47"/>
        <v>New South Wales</v>
      </c>
      <c r="G974" t="s">
        <v>10</v>
      </c>
      <c r="H974">
        <v>2650</v>
      </c>
      <c r="I974" t="s">
        <v>11</v>
      </c>
      <c r="J974" t="s">
        <v>132</v>
      </c>
      <c r="K974" t="s">
        <v>148</v>
      </c>
      <c r="L974" t="s">
        <v>159</v>
      </c>
      <c r="M974" s="6">
        <v>781</v>
      </c>
    </row>
    <row r="975" spans="1:13" x14ac:dyDescent="0.3">
      <c r="A975" s="2">
        <v>45685</v>
      </c>
      <c r="B975" s="3">
        <f t="shared" si="45"/>
        <v>2025</v>
      </c>
      <c r="C975" t="str">
        <f t="shared" si="46"/>
        <v>2024-2025</v>
      </c>
      <c r="D975" t="s">
        <v>120</v>
      </c>
      <c r="E975" t="s">
        <v>25</v>
      </c>
      <c r="F975" t="str">
        <f t="shared" si="47"/>
        <v>Victoria</v>
      </c>
      <c r="G975" t="s">
        <v>26</v>
      </c>
      <c r="H975">
        <v>3066</v>
      </c>
      <c r="I975" t="s">
        <v>11</v>
      </c>
      <c r="J975" t="s">
        <v>128</v>
      </c>
      <c r="K975" t="s">
        <v>146</v>
      </c>
      <c r="L975" t="s">
        <v>157</v>
      </c>
      <c r="M975" s="6">
        <v>428</v>
      </c>
    </row>
    <row r="976" spans="1:13" x14ac:dyDescent="0.3">
      <c r="A976" s="2">
        <v>45893</v>
      </c>
      <c r="B976" s="3">
        <f t="shared" si="45"/>
        <v>2026</v>
      </c>
      <c r="C976" t="str">
        <f t="shared" si="46"/>
        <v>2025-2026</v>
      </c>
      <c r="D976" t="s">
        <v>120</v>
      </c>
      <c r="E976" t="s">
        <v>81</v>
      </c>
      <c r="F976" t="str">
        <f t="shared" si="47"/>
        <v>Victoria</v>
      </c>
      <c r="G976" t="s">
        <v>26</v>
      </c>
      <c r="H976">
        <v>3076</v>
      </c>
      <c r="I976" t="s">
        <v>11</v>
      </c>
      <c r="J976" t="s">
        <v>128</v>
      </c>
      <c r="K976" t="s">
        <v>146</v>
      </c>
      <c r="L976" t="s">
        <v>157</v>
      </c>
      <c r="M976" s="6">
        <v>646</v>
      </c>
    </row>
    <row r="977" spans="1:13" x14ac:dyDescent="0.3">
      <c r="A977" s="2">
        <v>45874</v>
      </c>
      <c r="B977" s="3">
        <f t="shared" si="45"/>
        <v>2026</v>
      </c>
      <c r="C977" t="str">
        <f t="shared" si="46"/>
        <v>2025-2026</v>
      </c>
      <c r="D977" t="s">
        <v>120</v>
      </c>
      <c r="E977" t="s">
        <v>77</v>
      </c>
      <c r="F977" t="str">
        <f t="shared" si="47"/>
        <v>Victoria</v>
      </c>
      <c r="G977" t="s">
        <v>26</v>
      </c>
      <c r="H977">
        <v>3018</v>
      </c>
      <c r="I977" t="s">
        <v>11</v>
      </c>
      <c r="J977" t="s">
        <v>128</v>
      </c>
      <c r="K977" t="s">
        <v>151</v>
      </c>
      <c r="L977" t="s">
        <v>152</v>
      </c>
      <c r="M977" s="6">
        <v>497</v>
      </c>
    </row>
    <row r="978" spans="1:13" x14ac:dyDescent="0.3">
      <c r="A978" s="2">
        <v>45341</v>
      </c>
      <c r="B978" s="3">
        <f t="shared" si="45"/>
        <v>2024</v>
      </c>
      <c r="C978" t="str">
        <f t="shared" si="46"/>
        <v>2023-2024</v>
      </c>
      <c r="D978" t="s">
        <v>119</v>
      </c>
      <c r="E978" t="s">
        <v>81</v>
      </c>
      <c r="F978" t="str">
        <f t="shared" si="47"/>
        <v>Victoria</v>
      </c>
      <c r="G978" t="s">
        <v>26</v>
      </c>
      <c r="H978">
        <v>3076</v>
      </c>
      <c r="I978" t="s">
        <v>11</v>
      </c>
      <c r="J978" t="s">
        <v>128</v>
      </c>
      <c r="K978" t="s">
        <v>142</v>
      </c>
      <c r="L978" t="s">
        <v>153</v>
      </c>
      <c r="M978" s="6">
        <v>74</v>
      </c>
    </row>
    <row r="979" spans="1:13" x14ac:dyDescent="0.3">
      <c r="A979" s="2">
        <v>45980</v>
      </c>
      <c r="B979" s="3">
        <f t="shared" si="45"/>
        <v>2026</v>
      </c>
      <c r="C979" t="str">
        <f t="shared" si="46"/>
        <v>2025-2026</v>
      </c>
      <c r="D979" t="s">
        <v>120</v>
      </c>
      <c r="E979" t="s">
        <v>79</v>
      </c>
      <c r="F979" t="str">
        <f t="shared" si="47"/>
        <v>Queensland</v>
      </c>
      <c r="G979" t="s">
        <v>19</v>
      </c>
      <c r="H979">
        <v>4680</v>
      </c>
      <c r="I979" t="s">
        <v>11</v>
      </c>
      <c r="J979" t="s">
        <v>138</v>
      </c>
      <c r="K979" t="s">
        <v>146</v>
      </c>
      <c r="L979" t="s">
        <v>157</v>
      </c>
      <c r="M979" s="6">
        <v>682</v>
      </c>
    </row>
    <row r="980" spans="1:13" x14ac:dyDescent="0.3">
      <c r="A980" s="2">
        <v>45511</v>
      </c>
      <c r="B980" s="3">
        <f t="shared" si="45"/>
        <v>2025</v>
      </c>
      <c r="C980" t="str">
        <f t="shared" si="46"/>
        <v>2024-2025</v>
      </c>
      <c r="D980" t="s">
        <v>120</v>
      </c>
      <c r="E980" t="s">
        <v>88</v>
      </c>
      <c r="F980" t="str">
        <f t="shared" si="47"/>
        <v>Queensland</v>
      </c>
      <c r="G980" t="s">
        <v>19</v>
      </c>
      <c r="H980">
        <v>4570</v>
      </c>
      <c r="I980" t="s">
        <v>11</v>
      </c>
      <c r="J980" t="s">
        <v>136</v>
      </c>
      <c r="K980" t="s">
        <v>147</v>
      </c>
      <c r="L980" t="s">
        <v>158</v>
      </c>
      <c r="M980" s="6">
        <v>177</v>
      </c>
    </row>
    <row r="981" spans="1:13" x14ac:dyDescent="0.3">
      <c r="A981" s="2">
        <v>45473</v>
      </c>
      <c r="B981" s="3">
        <f t="shared" si="45"/>
        <v>2024</v>
      </c>
      <c r="C981" t="str">
        <f t="shared" si="46"/>
        <v>2023-2024</v>
      </c>
      <c r="D981" t="s">
        <v>120</v>
      </c>
      <c r="E981" t="s">
        <v>106</v>
      </c>
      <c r="F981" t="str">
        <f t="shared" si="47"/>
        <v>Queensland</v>
      </c>
      <c r="G981" t="s">
        <v>19</v>
      </c>
      <c r="H981">
        <v>4558</v>
      </c>
      <c r="I981" t="s">
        <v>11</v>
      </c>
      <c r="J981" t="s">
        <v>136</v>
      </c>
      <c r="K981" t="s">
        <v>144</v>
      </c>
      <c r="L981" t="s">
        <v>155</v>
      </c>
      <c r="M981" s="6">
        <v>527</v>
      </c>
    </row>
    <row r="982" spans="1:13" x14ac:dyDescent="0.3">
      <c r="A982" s="2">
        <v>45653</v>
      </c>
      <c r="B982" s="3">
        <f t="shared" si="45"/>
        <v>2025</v>
      </c>
      <c r="C982" t="str">
        <f t="shared" si="46"/>
        <v>2024-2025</v>
      </c>
      <c r="D982" t="s">
        <v>119</v>
      </c>
      <c r="E982" t="s">
        <v>100</v>
      </c>
      <c r="F982" t="str">
        <f t="shared" si="47"/>
        <v>New South Wales</v>
      </c>
      <c r="G982" t="s">
        <v>10</v>
      </c>
      <c r="H982">
        <v>2800</v>
      </c>
      <c r="I982" t="s">
        <v>11</v>
      </c>
      <c r="J982" t="s">
        <v>132</v>
      </c>
      <c r="K982" t="s">
        <v>151</v>
      </c>
      <c r="L982" t="s">
        <v>152</v>
      </c>
      <c r="M982" s="6">
        <v>690</v>
      </c>
    </row>
    <row r="983" spans="1:13" x14ac:dyDescent="0.3">
      <c r="A983" s="2">
        <v>45984</v>
      </c>
      <c r="B983" s="3">
        <f t="shared" si="45"/>
        <v>2026</v>
      </c>
      <c r="C983" t="str">
        <f t="shared" si="46"/>
        <v>2025-2026</v>
      </c>
      <c r="D983" t="s">
        <v>120</v>
      </c>
      <c r="E983" t="s">
        <v>89</v>
      </c>
      <c r="F983" t="str">
        <f t="shared" si="47"/>
        <v>Queensland</v>
      </c>
      <c r="G983" t="s">
        <v>19</v>
      </c>
      <c r="H983">
        <v>4700</v>
      </c>
      <c r="I983" t="s">
        <v>11</v>
      </c>
      <c r="J983" t="s">
        <v>138</v>
      </c>
      <c r="K983" t="s">
        <v>151</v>
      </c>
      <c r="L983" t="s">
        <v>152</v>
      </c>
      <c r="M983" s="6">
        <v>460</v>
      </c>
    </row>
    <row r="984" spans="1:13" x14ac:dyDescent="0.3">
      <c r="A984" s="2">
        <v>45608</v>
      </c>
      <c r="B984" s="3">
        <f t="shared" si="45"/>
        <v>2025</v>
      </c>
      <c r="C984" t="str">
        <f t="shared" si="46"/>
        <v>2024-2025</v>
      </c>
      <c r="D984" t="s">
        <v>120</v>
      </c>
      <c r="E984" t="s">
        <v>110</v>
      </c>
      <c r="F984" t="str">
        <f t="shared" si="47"/>
        <v>Australian Capital Territory</v>
      </c>
      <c r="G984" t="s">
        <v>51</v>
      </c>
      <c r="H984">
        <v>2609</v>
      </c>
      <c r="I984" t="s">
        <v>11</v>
      </c>
      <c r="J984" t="s">
        <v>123</v>
      </c>
      <c r="K984" t="s">
        <v>151</v>
      </c>
      <c r="L984" t="s">
        <v>152</v>
      </c>
      <c r="M984" s="6">
        <v>649</v>
      </c>
    </row>
    <row r="985" spans="1:13" x14ac:dyDescent="0.3">
      <c r="A985" s="2">
        <v>45978</v>
      </c>
      <c r="B985" s="3">
        <f t="shared" si="45"/>
        <v>2026</v>
      </c>
      <c r="C985" t="str">
        <f t="shared" si="46"/>
        <v>2025-2026</v>
      </c>
      <c r="D985" t="s">
        <v>119</v>
      </c>
      <c r="E985" t="s">
        <v>112</v>
      </c>
      <c r="F985" t="str">
        <f t="shared" si="47"/>
        <v>Queensland</v>
      </c>
      <c r="G985" t="s">
        <v>19</v>
      </c>
      <c r="H985">
        <v>4566</v>
      </c>
      <c r="I985" t="s">
        <v>11</v>
      </c>
      <c r="J985" t="s">
        <v>136</v>
      </c>
      <c r="K985" t="s">
        <v>147</v>
      </c>
      <c r="L985" t="s">
        <v>158</v>
      </c>
      <c r="M985" s="6">
        <v>272</v>
      </c>
    </row>
    <row r="986" spans="1:13" x14ac:dyDescent="0.3">
      <c r="A986" s="2">
        <v>45642</v>
      </c>
      <c r="B986" s="3">
        <f t="shared" si="45"/>
        <v>2025</v>
      </c>
      <c r="C986" t="str">
        <f t="shared" si="46"/>
        <v>2024-2025</v>
      </c>
      <c r="D986" t="s">
        <v>119</v>
      </c>
      <c r="E986" t="s">
        <v>27</v>
      </c>
      <c r="F986" t="str">
        <f t="shared" si="47"/>
        <v>Western Australia</v>
      </c>
      <c r="G986" t="s">
        <v>28</v>
      </c>
      <c r="H986">
        <v>6030</v>
      </c>
      <c r="I986" t="s">
        <v>11</v>
      </c>
      <c r="J986" t="s">
        <v>121</v>
      </c>
      <c r="K986" t="s">
        <v>145</v>
      </c>
      <c r="L986" t="s">
        <v>156</v>
      </c>
      <c r="M986" s="6">
        <v>741</v>
      </c>
    </row>
    <row r="987" spans="1:13" x14ac:dyDescent="0.3">
      <c r="A987" s="2">
        <v>45413</v>
      </c>
      <c r="B987" s="3">
        <f t="shared" si="45"/>
        <v>2024</v>
      </c>
      <c r="C987" t="str">
        <f t="shared" si="46"/>
        <v>2023-2024</v>
      </c>
      <c r="D987" t="s">
        <v>120</v>
      </c>
      <c r="E987" t="s">
        <v>99</v>
      </c>
      <c r="F987" t="str">
        <f t="shared" si="47"/>
        <v>Western Australia</v>
      </c>
      <c r="G987" t="s">
        <v>28</v>
      </c>
      <c r="H987">
        <v>6530</v>
      </c>
      <c r="I987" t="s">
        <v>11</v>
      </c>
      <c r="J987" t="s">
        <v>141</v>
      </c>
      <c r="K987" t="s">
        <v>143</v>
      </c>
      <c r="L987" t="s">
        <v>154</v>
      </c>
      <c r="M987" s="6">
        <v>428</v>
      </c>
    </row>
    <row r="988" spans="1:13" x14ac:dyDescent="0.3">
      <c r="A988" s="2">
        <v>45710</v>
      </c>
      <c r="B988" s="3">
        <f t="shared" si="45"/>
        <v>2025</v>
      </c>
      <c r="C988" t="str">
        <f t="shared" si="46"/>
        <v>2024-2025</v>
      </c>
      <c r="D988" t="s">
        <v>119</v>
      </c>
      <c r="E988" t="s">
        <v>105</v>
      </c>
      <c r="F988" t="str">
        <f t="shared" si="47"/>
        <v>New South Wales</v>
      </c>
      <c r="G988" t="s">
        <v>10</v>
      </c>
      <c r="H988">
        <v>2031</v>
      </c>
      <c r="I988" t="s">
        <v>11</v>
      </c>
      <c r="J988" t="s">
        <v>126</v>
      </c>
      <c r="K988" t="s">
        <v>146</v>
      </c>
      <c r="L988" t="s">
        <v>157</v>
      </c>
      <c r="M988" s="6">
        <v>334</v>
      </c>
    </row>
    <row r="989" spans="1:13" x14ac:dyDescent="0.3">
      <c r="A989" s="2">
        <v>45879</v>
      </c>
      <c r="B989" s="3">
        <f t="shared" si="45"/>
        <v>2026</v>
      </c>
      <c r="C989" t="str">
        <f t="shared" si="46"/>
        <v>2025-2026</v>
      </c>
      <c r="D989" t="s">
        <v>120</v>
      </c>
      <c r="E989" t="s">
        <v>100</v>
      </c>
      <c r="F989" t="str">
        <f t="shared" si="47"/>
        <v>New South Wales</v>
      </c>
      <c r="G989" t="s">
        <v>10</v>
      </c>
      <c r="H989">
        <v>2800</v>
      </c>
      <c r="I989" t="s">
        <v>11</v>
      </c>
      <c r="J989" t="s">
        <v>132</v>
      </c>
      <c r="K989" t="s">
        <v>148</v>
      </c>
      <c r="L989" t="s">
        <v>159</v>
      </c>
      <c r="M989" s="6">
        <v>568</v>
      </c>
    </row>
    <row r="990" spans="1:13" x14ac:dyDescent="0.3">
      <c r="A990" s="2">
        <v>45529</v>
      </c>
      <c r="B990" s="3">
        <f t="shared" si="45"/>
        <v>2025</v>
      </c>
      <c r="C990" t="str">
        <f t="shared" si="46"/>
        <v>2024-2025</v>
      </c>
      <c r="D990" t="s">
        <v>120</v>
      </c>
      <c r="E990" t="s">
        <v>29</v>
      </c>
      <c r="F990" t="str">
        <f t="shared" si="47"/>
        <v>Queensland</v>
      </c>
      <c r="G990" t="s">
        <v>19</v>
      </c>
      <c r="H990">
        <v>4703</v>
      </c>
      <c r="I990" t="s">
        <v>11</v>
      </c>
      <c r="J990" t="s">
        <v>138</v>
      </c>
      <c r="K990" t="s">
        <v>144</v>
      </c>
      <c r="L990" t="s">
        <v>155</v>
      </c>
      <c r="M990" s="6">
        <v>518</v>
      </c>
    </row>
    <row r="991" spans="1:13" x14ac:dyDescent="0.3">
      <c r="A991" s="2">
        <v>45338</v>
      </c>
      <c r="B991" s="3">
        <f t="shared" si="45"/>
        <v>2024</v>
      </c>
      <c r="C991" t="str">
        <f t="shared" si="46"/>
        <v>2023-2024</v>
      </c>
      <c r="D991" t="s">
        <v>120</v>
      </c>
      <c r="E991" t="s">
        <v>103</v>
      </c>
      <c r="F991" t="str">
        <f t="shared" si="47"/>
        <v>Victoria</v>
      </c>
      <c r="G991" t="s">
        <v>26</v>
      </c>
      <c r="H991">
        <v>3550</v>
      </c>
      <c r="I991" t="s">
        <v>11</v>
      </c>
      <c r="J991" t="s">
        <v>129</v>
      </c>
      <c r="K991" t="s">
        <v>150</v>
      </c>
      <c r="L991" t="s">
        <v>161</v>
      </c>
      <c r="M991" s="6">
        <v>537</v>
      </c>
    </row>
    <row r="992" spans="1:13" x14ac:dyDescent="0.3">
      <c r="A992" s="2">
        <v>45604</v>
      </c>
      <c r="B992" s="3">
        <f t="shared" si="45"/>
        <v>2025</v>
      </c>
      <c r="C992" t="str">
        <f t="shared" si="46"/>
        <v>2024-2025</v>
      </c>
      <c r="D992" t="s">
        <v>120</v>
      </c>
      <c r="E992" t="s">
        <v>49</v>
      </c>
      <c r="F992" t="str">
        <f t="shared" si="47"/>
        <v>New South Wales</v>
      </c>
      <c r="G992" t="s">
        <v>10</v>
      </c>
      <c r="H992">
        <v>2350</v>
      </c>
      <c r="I992" t="s">
        <v>11</v>
      </c>
      <c r="J992" t="s">
        <v>122</v>
      </c>
      <c r="K992" t="s">
        <v>143</v>
      </c>
      <c r="L992" t="s">
        <v>154</v>
      </c>
      <c r="M992" s="6">
        <v>137</v>
      </c>
    </row>
    <row r="993" spans="1:13" x14ac:dyDescent="0.3">
      <c r="A993" s="2">
        <v>45922</v>
      </c>
      <c r="B993" s="3">
        <f t="shared" si="45"/>
        <v>2026</v>
      </c>
      <c r="C993" t="str">
        <f t="shared" si="46"/>
        <v>2025-2026</v>
      </c>
      <c r="D993" t="s">
        <v>120</v>
      </c>
      <c r="E993" t="s">
        <v>93</v>
      </c>
      <c r="F993" t="str">
        <f t="shared" si="47"/>
        <v>Victoria</v>
      </c>
      <c r="G993" t="s">
        <v>26</v>
      </c>
      <c r="H993">
        <v>3400</v>
      </c>
      <c r="I993" t="s">
        <v>11</v>
      </c>
      <c r="J993" t="s">
        <v>129</v>
      </c>
      <c r="K993" t="s">
        <v>146</v>
      </c>
      <c r="L993" t="s">
        <v>157</v>
      </c>
      <c r="M993" s="6">
        <v>44</v>
      </c>
    </row>
    <row r="994" spans="1:13" x14ac:dyDescent="0.3">
      <c r="A994" s="2">
        <v>45844</v>
      </c>
      <c r="B994" s="3">
        <f t="shared" si="45"/>
        <v>2026</v>
      </c>
      <c r="C994" t="str">
        <f t="shared" si="46"/>
        <v>2025-2026</v>
      </c>
      <c r="D994" t="s">
        <v>119</v>
      </c>
      <c r="E994" t="s">
        <v>37</v>
      </c>
      <c r="F994" t="str">
        <f t="shared" si="47"/>
        <v>Victoria</v>
      </c>
      <c r="G994" t="s">
        <v>26</v>
      </c>
      <c r="H994">
        <v>3134</v>
      </c>
      <c r="I994" t="s">
        <v>11</v>
      </c>
      <c r="J994" t="s">
        <v>127</v>
      </c>
      <c r="K994" t="s">
        <v>148</v>
      </c>
      <c r="L994" t="s">
        <v>159</v>
      </c>
      <c r="M994" s="6">
        <v>396</v>
      </c>
    </row>
    <row r="995" spans="1:13" x14ac:dyDescent="0.3">
      <c r="A995" s="2">
        <v>45383</v>
      </c>
      <c r="B995" s="3">
        <f t="shared" si="45"/>
        <v>2024</v>
      </c>
      <c r="C995" t="str">
        <f t="shared" si="46"/>
        <v>2023-2024</v>
      </c>
      <c r="D995" t="s">
        <v>120</v>
      </c>
      <c r="E995" t="s">
        <v>75</v>
      </c>
      <c r="F995" t="str">
        <f t="shared" si="47"/>
        <v>Victoria</v>
      </c>
      <c r="G995" t="s">
        <v>26</v>
      </c>
      <c r="H995">
        <v>3915</v>
      </c>
      <c r="I995" t="s">
        <v>11</v>
      </c>
      <c r="J995" t="s">
        <v>137</v>
      </c>
      <c r="K995" t="s">
        <v>148</v>
      </c>
      <c r="L995" t="s">
        <v>159</v>
      </c>
      <c r="M995" s="6">
        <v>364</v>
      </c>
    </row>
    <row r="996" spans="1:13" x14ac:dyDescent="0.3">
      <c r="A996" s="2">
        <v>45909</v>
      </c>
      <c r="B996" s="3">
        <f t="shared" si="45"/>
        <v>2026</v>
      </c>
      <c r="C996" t="str">
        <f t="shared" si="46"/>
        <v>2025-2026</v>
      </c>
      <c r="D996" t="s">
        <v>120</v>
      </c>
      <c r="E996" t="s">
        <v>30</v>
      </c>
      <c r="F996" t="str">
        <f t="shared" si="47"/>
        <v>Victoria</v>
      </c>
      <c r="G996" t="s">
        <v>26</v>
      </c>
      <c r="H996">
        <v>3030</v>
      </c>
      <c r="I996" t="s">
        <v>11</v>
      </c>
      <c r="J996" t="s">
        <v>128</v>
      </c>
      <c r="K996" t="s">
        <v>150</v>
      </c>
      <c r="L996" t="s">
        <v>161</v>
      </c>
      <c r="M996" s="6">
        <v>355</v>
      </c>
    </row>
    <row r="997" spans="1:13" x14ac:dyDescent="0.3">
      <c r="A997" s="2">
        <v>45760</v>
      </c>
      <c r="B997" s="3">
        <f t="shared" si="45"/>
        <v>2025</v>
      </c>
      <c r="C997" t="str">
        <f t="shared" si="46"/>
        <v>2024-2025</v>
      </c>
      <c r="D997" t="s">
        <v>120</v>
      </c>
      <c r="E997" t="s">
        <v>82</v>
      </c>
      <c r="F997" t="str">
        <f t="shared" si="47"/>
        <v>Queensland</v>
      </c>
      <c r="G997" t="s">
        <v>19</v>
      </c>
      <c r="H997">
        <v>4215</v>
      </c>
      <c r="I997" t="s">
        <v>11</v>
      </c>
      <c r="J997" t="s">
        <v>124</v>
      </c>
      <c r="K997" t="s">
        <v>151</v>
      </c>
      <c r="L997" t="s">
        <v>152</v>
      </c>
      <c r="M997" s="6">
        <v>462</v>
      </c>
    </row>
    <row r="998" spans="1:13" x14ac:dyDescent="0.3">
      <c r="A998" s="2">
        <v>45410</v>
      </c>
      <c r="B998" s="3">
        <f t="shared" si="45"/>
        <v>2024</v>
      </c>
      <c r="C998" t="str">
        <f t="shared" si="46"/>
        <v>2023-2024</v>
      </c>
      <c r="D998" t="s">
        <v>120</v>
      </c>
      <c r="E998" t="s">
        <v>77</v>
      </c>
      <c r="F998" t="str">
        <f t="shared" si="47"/>
        <v>Victoria</v>
      </c>
      <c r="G998" t="s">
        <v>26</v>
      </c>
      <c r="H998">
        <v>3018</v>
      </c>
      <c r="I998" t="s">
        <v>11</v>
      </c>
      <c r="J998" t="s">
        <v>128</v>
      </c>
      <c r="K998" t="s">
        <v>142</v>
      </c>
      <c r="L998" t="s">
        <v>153</v>
      </c>
      <c r="M998" s="6">
        <v>179</v>
      </c>
    </row>
    <row r="999" spans="1:13" x14ac:dyDescent="0.3">
      <c r="A999" s="2">
        <v>45830</v>
      </c>
      <c r="B999" s="3">
        <f t="shared" si="45"/>
        <v>2025</v>
      </c>
      <c r="C999" t="str">
        <f t="shared" si="46"/>
        <v>2024-2025</v>
      </c>
      <c r="D999" t="s">
        <v>120</v>
      </c>
      <c r="E999" t="s">
        <v>98</v>
      </c>
      <c r="F999" t="str">
        <f t="shared" si="47"/>
        <v>South Australia</v>
      </c>
      <c r="G999" t="s">
        <v>17</v>
      </c>
      <c r="H999">
        <v>5290</v>
      </c>
      <c r="I999" t="s">
        <v>11</v>
      </c>
      <c r="J999" t="s">
        <v>139</v>
      </c>
      <c r="K999" t="s">
        <v>144</v>
      </c>
      <c r="L999" t="s">
        <v>155</v>
      </c>
      <c r="M999" s="6">
        <v>111</v>
      </c>
    </row>
    <row r="1000" spans="1:13" x14ac:dyDescent="0.3">
      <c r="A1000" s="2">
        <v>45671</v>
      </c>
      <c r="B1000" s="3">
        <f t="shared" si="45"/>
        <v>2025</v>
      </c>
      <c r="C1000" t="str">
        <f t="shared" si="46"/>
        <v>2024-2025</v>
      </c>
      <c r="D1000" t="s">
        <v>120</v>
      </c>
      <c r="E1000" t="s">
        <v>30</v>
      </c>
      <c r="F1000" t="str">
        <f t="shared" si="47"/>
        <v>Victoria</v>
      </c>
      <c r="G1000" t="s">
        <v>26</v>
      </c>
      <c r="H1000">
        <v>3030</v>
      </c>
      <c r="I1000" t="s">
        <v>11</v>
      </c>
      <c r="J1000" t="s">
        <v>128</v>
      </c>
      <c r="K1000" t="s">
        <v>148</v>
      </c>
      <c r="L1000" t="s">
        <v>159</v>
      </c>
      <c r="M1000" s="6">
        <v>368</v>
      </c>
    </row>
    <row r="1001" spans="1:13" x14ac:dyDescent="0.3">
      <c r="A1001" s="2">
        <v>45632</v>
      </c>
      <c r="B1001" s="3">
        <f t="shared" si="45"/>
        <v>2025</v>
      </c>
      <c r="C1001" t="str">
        <f t="shared" si="46"/>
        <v>2024-2025</v>
      </c>
      <c r="D1001" t="s">
        <v>120</v>
      </c>
      <c r="E1001" t="s">
        <v>73</v>
      </c>
      <c r="F1001" t="str">
        <f t="shared" si="47"/>
        <v>Queensland</v>
      </c>
      <c r="G1001" t="s">
        <v>19</v>
      </c>
      <c r="H1001">
        <v>4509</v>
      </c>
      <c r="I1001" t="s">
        <v>11</v>
      </c>
      <c r="J1001" t="s">
        <v>124</v>
      </c>
      <c r="K1001" t="s">
        <v>148</v>
      </c>
      <c r="L1001" t="s">
        <v>159</v>
      </c>
      <c r="M1001" s="6">
        <v>464</v>
      </c>
    </row>
    <row r="1002" spans="1:13" x14ac:dyDescent="0.3">
      <c r="A1002" s="2">
        <v>45324</v>
      </c>
      <c r="B1002" s="3">
        <f t="shared" si="45"/>
        <v>2024</v>
      </c>
      <c r="C1002" t="str">
        <f t="shared" si="46"/>
        <v>2023-2024</v>
      </c>
      <c r="D1002" t="s">
        <v>120</v>
      </c>
      <c r="E1002" t="s">
        <v>14</v>
      </c>
      <c r="F1002" t="str">
        <f t="shared" si="47"/>
        <v>Northern Territory</v>
      </c>
      <c r="G1002" t="s">
        <v>15</v>
      </c>
      <c r="H1002">
        <v>800</v>
      </c>
      <c r="I1002" t="s">
        <v>11</v>
      </c>
      <c r="J1002" t="s">
        <v>140</v>
      </c>
      <c r="K1002" t="s">
        <v>147</v>
      </c>
      <c r="L1002" t="s">
        <v>158</v>
      </c>
      <c r="M1002" s="6">
        <v>513</v>
      </c>
    </row>
    <row r="1003" spans="1:13" x14ac:dyDescent="0.3">
      <c r="A1003" s="2">
        <v>46001</v>
      </c>
      <c r="B1003" s="3">
        <f t="shared" si="45"/>
        <v>2026</v>
      </c>
      <c r="C1003" t="str">
        <f t="shared" si="46"/>
        <v>2025-2026</v>
      </c>
      <c r="D1003" t="s">
        <v>120</v>
      </c>
      <c r="E1003" t="s">
        <v>97</v>
      </c>
      <c r="F1003" t="str">
        <f t="shared" si="47"/>
        <v>Tasmania</v>
      </c>
      <c r="G1003" t="s">
        <v>43</v>
      </c>
      <c r="H1003">
        <v>7010</v>
      </c>
      <c r="I1003" t="s">
        <v>11</v>
      </c>
      <c r="J1003" t="s">
        <v>130</v>
      </c>
      <c r="K1003" t="s">
        <v>148</v>
      </c>
      <c r="L1003" t="s">
        <v>159</v>
      </c>
      <c r="M1003" s="6">
        <v>543</v>
      </c>
    </row>
    <row r="1004" spans="1:13" x14ac:dyDescent="0.3">
      <c r="A1004" s="2">
        <v>45412</v>
      </c>
      <c r="B1004" s="3">
        <f t="shared" si="45"/>
        <v>2024</v>
      </c>
      <c r="C1004" t="str">
        <f t="shared" si="46"/>
        <v>2023-2024</v>
      </c>
      <c r="D1004" t="s">
        <v>119</v>
      </c>
      <c r="E1004" t="s">
        <v>38</v>
      </c>
      <c r="F1004" t="str">
        <f t="shared" si="47"/>
        <v>Victoria</v>
      </c>
      <c r="G1004" t="s">
        <v>26</v>
      </c>
      <c r="H1004">
        <v>3199</v>
      </c>
      <c r="I1004" t="s">
        <v>11</v>
      </c>
      <c r="J1004" t="s">
        <v>127</v>
      </c>
      <c r="K1004" t="s">
        <v>144</v>
      </c>
      <c r="L1004" t="s">
        <v>155</v>
      </c>
      <c r="M1004" s="6">
        <v>654</v>
      </c>
    </row>
    <row r="1005" spans="1:13" x14ac:dyDescent="0.3">
      <c r="A1005" s="2">
        <v>45541</v>
      </c>
      <c r="B1005" s="3">
        <f t="shared" si="45"/>
        <v>2025</v>
      </c>
      <c r="C1005" t="str">
        <f t="shared" si="46"/>
        <v>2024-2025</v>
      </c>
      <c r="D1005" t="s">
        <v>120</v>
      </c>
      <c r="E1005" t="s">
        <v>99</v>
      </c>
      <c r="F1005" t="str">
        <f t="shared" si="47"/>
        <v>Western Australia</v>
      </c>
      <c r="G1005" t="s">
        <v>28</v>
      </c>
      <c r="H1005">
        <v>6530</v>
      </c>
      <c r="I1005" t="s">
        <v>11</v>
      </c>
      <c r="J1005" t="s">
        <v>141</v>
      </c>
      <c r="K1005" t="s">
        <v>146</v>
      </c>
      <c r="L1005" t="s">
        <v>157</v>
      </c>
      <c r="M1005" s="6">
        <v>438</v>
      </c>
    </row>
    <row r="1006" spans="1:13" x14ac:dyDescent="0.3">
      <c r="A1006" s="2">
        <v>45374</v>
      </c>
      <c r="B1006" s="3">
        <f t="shared" si="45"/>
        <v>2024</v>
      </c>
      <c r="C1006" t="str">
        <f t="shared" si="46"/>
        <v>2023-2024</v>
      </c>
      <c r="D1006" t="s">
        <v>120</v>
      </c>
      <c r="E1006" t="s">
        <v>36</v>
      </c>
      <c r="F1006" t="str">
        <f t="shared" si="47"/>
        <v>New South Wales</v>
      </c>
      <c r="G1006" t="s">
        <v>10</v>
      </c>
      <c r="H1006">
        <v>2539</v>
      </c>
      <c r="I1006" t="s">
        <v>11</v>
      </c>
      <c r="J1006" t="s">
        <v>123</v>
      </c>
      <c r="K1006" t="s">
        <v>142</v>
      </c>
      <c r="L1006" t="s">
        <v>153</v>
      </c>
      <c r="M1006" s="6">
        <v>648</v>
      </c>
    </row>
    <row r="1007" spans="1:13" x14ac:dyDescent="0.3">
      <c r="A1007" s="2">
        <v>45738</v>
      </c>
      <c r="B1007" s="3">
        <f t="shared" si="45"/>
        <v>2025</v>
      </c>
      <c r="C1007" t="str">
        <f t="shared" si="46"/>
        <v>2024-2025</v>
      </c>
      <c r="D1007" t="s">
        <v>120</v>
      </c>
      <c r="E1007" t="s">
        <v>104</v>
      </c>
      <c r="F1007" t="str">
        <f t="shared" si="47"/>
        <v>Victoria</v>
      </c>
      <c r="G1007" t="s">
        <v>26</v>
      </c>
      <c r="H1007">
        <v>3175</v>
      </c>
      <c r="I1007" t="s">
        <v>11</v>
      </c>
      <c r="J1007" t="s">
        <v>127</v>
      </c>
      <c r="K1007" t="s">
        <v>146</v>
      </c>
      <c r="L1007" t="s">
        <v>157</v>
      </c>
      <c r="M1007" s="6">
        <v>672</v>
      </c>
    </row>
    <row r="1008" spans="1:13" x14ac:dyDescent="0.3">
      <c r="A1008" s="2">
        <v>45562</v>
      </c>
      <c r="B1008" s="3">
        <f t="shared" si="45"/>
        <v>2025</v>
      </c>
      <c r="C1008" t="str">
        <f t="shared" si="46"/>
        <v>2024-2025</v>
      </c>
      <c r="D1008" t="s">
        <v>120</v>
      </c>
      <c r="E1008" t="s">
        <v>34</v>
      </c>
      <c r="F1008" t="str">
        <f t="shared" si="47"/>
        <v>New South Wales</v>
      </c>
      <c r="G1008" t="s">
        <v>10</v>
      </c>
      <c r="H1008">
        <v>2560</v>
      </c>
      <c r="I1008" t="s">
        <v>11</v>
      </c>
      <c r="J1008" t="s">
        <v>123</v>
      </c>
      <c r="K1008" t="s">
        <v>144</v>
      </c>
      <c r="L1008" t="s">
        <v>155</v>
      </c>
      <c r="M1008" s="6">
        <v>483</v>
      </c>
    </row>
    <row r="1009" spans="1:13" x14ac:dyDescent="0.3">
      <c r="A1009" s="2">
        <v>45436</v>
      </c>
      <c r="B1009" s="3">
        <f t="shared" si="45"/>
        <v>2024</v>
      </c>
      <c r="C1009" t="str">
        <f t="shared" si="46"/>
        <v>2023-2024</v>
      </c>
      <c r="D1009" t="s">
        <v>120</v>
      </c>
      <c r="E1009" t="s">
        <v>34</v>
      </c>
      <c r="F1009" t="str">
        <f t="shared" si="47"/>
        <v>New South Wales</v>
      </c>
      <c r="G1009" t="s">
        <v>10</v>
      </c>
      <c r="H1009">
        <v>2560</v>
      </c>
      <c r="I1009" t="s">
        <v>11</v>
      </c>
      <c r="J1009" t="s">
        <v>123</v>
      </c>
      <c r="K1009" t="s">
        <v>151</v>
      </c>
      <c r="L1009" t="s">
        <v>152</v>
      </c>
      <c r="M1009" s="6">
        <v>517</v>
      </c>
    </row>
    <row r="1010" spans="1:13" x14ac:dyDescent="0.3">
      <c r="A1010" s="2">
        <v>45331</v>
      </c>
      <c r="B1010" s="3">
        <f t="shared" si="45"/>
        <v>2024</v>
      </c>
      <c r="C1010" t="str">
        <f t="shared" si="46"/>
        <v>2023-2024</v>
      </c>
      <c r="D1010" t="s">
        <v>120</v>
      </c>
      <c r="E1010" t="s">
        <v>32</v>
      </c>
      <c r="F1010" t="str">
        <f t="shared" si="47"/>
        <v>Victoria</v>
      </c>
      <c r="G1010" t="s">
        <v>26</v>
      </c>
      <c r="H1010">
        <v>3977</v>
      </c>
      <c r="I1010" t="s">
        <v>11</v>
      </c>
      <c r="J1010" t="s">
        <v>137</v>
      </c>
      <c r="K1010" t="s">
        <v>145</v>
      </c>
      <c r="L1010" t="s">
        <v>156</v>
      </c>
      <c r="M1010" s="6">
        <v>64</v>
      </c>
    </row>
    <row r="1011" spans="1:13" x14ac:dyDescent="0.3">
      <c r="A1011" s="2">
        <v>45441</v>
      </c>
      <c r="B1011" s="3">
        <f t="shared" si="45"/>
        <v>2024</v>
      </c>
      <c r="C1011" t="str">
        <f t="shared" si="46"/>
        <v>2023-2024</v>
      </c>
      <c r="D1011" t="s">
        <v>120</v>
      </c>
      <c r="E1011" t="s">
        <v>78</v>
      </c>
      <c r="F1011" t="str">
        <f t="shared" si="47"/>
        <v>New South Wales</v>
      </c>
      <c r="G1011" t="s">
        <v>10</v>
      </c>
      <c r="H1011">
        <v>2480</v>
      </c>
      <c r="I1011" t="s">
        <v>11</v>
      </c>
      <c r="J1011" t="s">
        <v>122</v>
      </c>
      <c r="K1011" t="s">
        <v>144</v>
      </c>
      <c r="L1011" t="s">
        <v>155</v>
      </c>
      <c r="M1011" s="6">
        <v>743</v>
      </c>
    </row>
    <row r="1012" spans="1:13" x14ac:dyDescent="0.3">
      <c r="A1012" s="2">
        <v>45882</v>
      </c>
      <c r="B1012" s="3">
        <f t="shared" si="45"/>
        <v>2026</v>
      </c>
      <c r="C1012" t="str">
        <f t="shared" si="46"/>
        <v>2025-2026</v>
      </c>
      <c r="D1012" t="s">
        <v>120</v>
      </c>
      <c r="E1012" t="s">
        <v>45</v>
      </c>
      <c r="F1012" t="str">
        <f t="shared" si="47"/>
        <v>Victoria</v>
      </c>
      <c r="G1012" t="s">
        <v>26</v>
      </c>
      <c r="H1012">
        <v>3136</v>
      </c>
      <c r="I1012" t="s">
        <v>11</v>
      </c>
      <c r="J1012" t="s">
        <v>127</v>
      </c>
      <c r="K1012" t="s">
        <v>143</v>
      </c>
      <c r="L1012" t="s">
        <v>154</v>
      </c>
      <c r="M1012" s="6">
        <v>372</v>
      </c>
    </row>
    <row r="1013" spans="1:13" x14ac:dyDescent="0.3">
      <c r="A1013" s="2">
        <v>45576</v>
      </c>
      <c r="B1013" s="3">
        <f t="shared" si="45"/>
        <v>2025</v>
      </c>
      <c r="C1013" t="str">
        <f t="shared" si="46"/>
        <v>2024-2025</v>
      </c>
      <c r="D1013" t="s">
        <v>120</v>
      </c>
      <c r="E1013" t="s">
        <v>45</v>
      </c>
      <c r="F1013" t="str">
        <f t="shared" si="47"/>
        <v>Victoria</v>
      </c>
      <c r="G1013" t="s">
        <v>26</v>
      </c>
      <c r="H1013">
        <v>3136</v>
      </c>
      <c r="I1013" t="s">
        <v>11</v>
      </c>
      <c r="J1013" t="s">
        <v>127</v>
      </c>
      <c r="K1013" t="s">
        <v>144</v>
      </c>
      <c r="L1013" t="s">
        <v>155</v>
      </c>
      <c r="M1013" s="6">
        <v>404</v>
      </c>
    </row>
    <row r="1014" spans="1:13" x14ac:dyDescent="0.3">
      <c r="A1014" s="2">
        <v>45887</v>
      </c>
      <c r="B1014" s="3">
        <f t="shared" si="45"/>
        <v>2026</v>
      </c>
      <c r="C1014" t="str">
        <f t="shared" si="46"/>
        <v>2025-2026</v>
      </c>
      <c r="D1014" t="s">
        <v>120</v>
      </c>
      <c r="E1014" t="s">
        <v>49</v>
      </c>
      <c r="F1014" t="str">
        <f t="shared" si="47"/>
        <v>New South Wales</v>
      </c>
      <c r="G1014" t="s">
        <v>10</v>
      </c>
      <c r="H1014">
        <v>2350</v>
      </c>
      <c r="I1014" t="s">
        <v>11</v>
      </c>
      <c r="J1014" t="s">
        <v>122</v>
      </c>
      <c r="K1014" t="s">
        <v>147</v>
      </c>
      <c r="L1014" t="s">
        <v>158</v>
      </c>
      <c r="M1014" s="6">
        <v>312</v>
      </c>
    </row>
    <row r="1015" spans="1:13" x14ac:dyDescent="0.3">
      <c r="A1015" s="2">
        <v>45573</v>
      </c>
      <c r="B1015" s="3">
        <f t="shared" si="45"/>
        <v>2025</v>
      </c>
      <c r="C1015" t="str">
        <f t="shared" si="46"/>
        <v>2024-2025</v>
      </c>
      <c r="D1015" t="s">
        <v>119</v>
      </c>
      <c r="E1015" t="s">
        <v>109</v>
      </c>
      <c r="F1015" t="str">
        <f t="shared" si="47"/>
        <v>Western Australia</v>
      </c>
      <c r="G1015" t="s">
        <v>28</v>
      </c>
      <c r="H1015">
        <v>6052</v>
      </c>
      <c r="I1015" t="s">
        <v>11</v>
      </c>
      <c r="J1015" t="s">
        <v>121</v>
      </c>
      <c r="K1015" t="s">
        <v>151</v>
      </c>
      <c r="L1015" t="s">
        <v>152</v>
      </c>
      <c r="M1015" s="6">
        <v>84</v>
      </c>
    </row>
    <row r="1016" spans="1:13" x14ac:dyDescent="0.3">
      <c r="A1016" s="2">
        <v>45782</v>
      </c>
      <c r="B1016" s="3">
        <f t="shared" si="45"/>
        <v>2025</v>
      </c>
      <c r="C1016" t="str">
        <f t="shared" si="46"/>
        <v>2024-2025</v>
      </c>
      <c r="D1016" t="s">
        <v>119</v>
      </c>
      <c r="E1016" t="s">
        <v>94</v>
      </c>
      <c r="F1016" t="str">
        <f t="shared" si="47"/>
        <v>Queensland</v>
      </c>
      <c r="G1016" t="s">
        <v>19</v>
      </c>
      <c r="H1016">
        <v>4551</v>
      </c>
      <c r="I1016" t="s">
        <v>11</v>
      </c>
      <c r="J1016" t="s">
        <v>136</v>
      </c>
      <c r="K1016" t="s">
        <v>149</v>
      </c>
      <c r="L1016" t="s">
        <v>160</v>
      </c>
      <c r="M1016" s="6">
        <v>740</v>
      </c>
    </row>
    <row r="1017" spans="1:13" x14ac:dyDescent="0.3">
      <c r="A1017" s="2">
        <v>45302</v>
      </c>
      <c r="B1017" s="3">
        <f t="shared" si="45"/>
        <v>2024</v>
      </c>
      <c r="C1017" t="str">
        <f t="shared" si="46"/>
        <v>2023-2024</v>
      </c>
      <c r="D1017" t="s">
        <v>120</v>
      </c>
      <c r="E1017" t="s">
        <v>48</v>
      </c>
      <c r="F1017" t="str">
        <f t="shared" si="47"/>
        <v>Western Australia</v>
      </c>
      <c r="G1017" t="s">
        <v>28</v>
      </c>
      <c r="H1017">
        <v>6450</v>
      </c>
      <c r="I1017" t="s">
        <v>11</v>
      </c>
      <c r="J1017" t="s">
        <v>141</v>
      </c>
      <c r="K1017" t="s">
        <v>146</v>
      </c>
      <c r="L1017" t="s">
        <v>157</v>
      </c>
      <c r="M1017" s="6">
        <v>429</v>
      </c>
    </row>
    <row r="1018" spans="1:13" x14ac:dyDescent="0.3">
      <c r="A1018" s="2">
        <v>45597</v>
      </c>
      <c r="B1018" s="3">
        <f t="shared" si="45"/>
        <v>2025</v>
      </c>
      <c r="C1018" t="str">
        <f t="shared" si="46"/>
        <v>2024-2025</v>
      </c>
      <c r="D1018" t="s">
        <v>120</v>
      </c>
      <c r="E1018" t="s">
        <v>62</v>
      </c>
      <c r="F1018" t="str">
        <f t="shared" si="47"/>
        <v>Victoria</v>
      </c>
      <c r="G1018" t="s">
        <v>26</v>
      </c>
      <c r="H1018">
        <v>3690</v>
      </c>
      <c r="I1018" t="s">
        <v>11</v>
      </c>
      <c r="J1018" t="s">
        <v>137</v>
      </c>
      <c r="K1018" t="s">
        <v>146</v>
      </c>
      <c r="L1018" t="s">
        <v>157</v>
      </c>
      <c r="M1018" s="6">
        <v>626</v>
      </c>
    </row>
    <row r="1019" spans="1:13" x14ac:dyDescent="0.3">
      <c r="A1019" s="2">
        <v>45347</v>
      </c>
      <c r="B1019" s="3">
        <f t="shared" si="45"/>
        <v>2024</v>
      </c>
      <c r="C1019" t="str">
        <f t="shared" si="46"/>
        <v>2023-2024</v>
      </c>
      <c r="D1019" t="s">
        <v>120</v>
      </c>
      <c r="E1019" t="s">
        <v>66</v>
      </c>
      <c r="F1019" t="str">
        <f t="shared" si="47"/>
        <v>Western Australia</v>
      </c>
      <c r="G1019" t="s">
        <v>28</v>
      </c>
      <c r="H1019">
        <v>6330</v>
      </c>
      <c r="I1019" t="s">
        <v>11</v>
      </c>
      <c r="J1019" t="s">
        <v>135</v>
      </c>
      <c r="K1019" t="s">
        <v>148</v>
      </c>
      <c r="L1019" t="s">
        <v>159</v>
      </c>
      <c r="M1019" s="6">
        <v>82</v>
      </c>
    </row>
    <row r="1020" spans="1:13" x14ac:dyDescent="0.3">
      <c r="A1020" s="2">
        <v>45473</v>
      </c>
      <c r="B1020" s="3">
        <f t="shared" si="45"/>
        <v>2024</v>
      </c>
      <c r="C1020" t="str">
        <f t="shared" si="46"/>
        <v>2023-2024</v>
      </c>
      <c r="D1020" t="s">
        <v>120</v>
      </c>
      <c r="E1020" t="s">
        <v>66</v>
      </c>
      <c r="F1020" t="str">
        <f t="shared" si="47"/>
        <v>Western Australia</v>
      </c>
      <c r="G1020" t="s">
        <v>28</v>
      </c>
      <c r="H1020">
        <v>6330</v>
      </c>
      <c r="I1020" t="s">
        <v>11</v>
      </c>
      <c r="J1020" t="s">
        <v>135</v>
      </c>
      <c r="K1020" t="s">
        <v>142</v>
      </c>
      <c r="L1020" t="s">
        <v>153</v>
      </c>
      <c r="M1020" s="6">
        <v>350</v>
      </c>
    </row>
    <row r="1021" spans="1:13" x14ac:dyDescent="0.3">
      <c r="A1021" s="2">
        <v>45860</v>
      </c>
      <c r="B1021" s="3">
        <f t="shared" si="45"/>
        <v>2026</v>
      </c>
      <c r="C1021" t="str">
        <f t="shared" si="46"/>
        <v>2025-2026</v>
      </c>
      <c r="D1021" t="s">
        <v>120</v>
      </c>
      <c r="E1021" t="s">
        <v>56</v>
      </c>
      <c r="F1021" t="str">
        <f t="shared" si="47"/>
        <v>Queensland</v>
      </c>
      <c r="G1021" t="s">
        <v>19</v>
      </c>
      <c r="H1021">
        <v>4883</v>
      </c>
      <c r="I1021" t="s">
        <v>11</v>
      </c>
      <c r="J1021" t="s">
        <v>133</v>
      </c>
      <c r="K1021" t="s">
        <v>142</v>
      </c>
      <c r="L1021" t="s">
        <v>153</v>
      </c>
      <c r="M1021" s="6">
        <v>732</v>
      </c>
    </row>
    <row r="1022" spans="1:13" x14ac:dyDescent="0.3">
      <c r="A1022" s="2">
        <v>45389</v>
      </c>
      <c r="B1022" s="3">
        <f t="shared" si="45"/>
        <v>2024</v>
      </c>
      <c r="C1022" t="str">
        <f t="shared" si="46"/>
        <v>2023-2024</v>
      </c>
      <c r="D1022" t="s">
        <v>119</v>
      </c>
      <c r="E1022" t="s">
        <v>41</v>
      </c>
      <c r="F1022" t="str">
        <f t="shared" si="47"/>
        <v>New South Wales</v>
      </c>
      <c r="G1022" t="s">
        <v>10</v>
      </c>
      <c r="H1022">
        <v>2478</v>
      </c>
      <c r="I1022" t="s">
        <v>11</v>
      </c>
      <c r="J1022" t="s">
        <v>122</v>
      </c>
      <c r="K1022" t="s">
        <v>145</v>
      </c>
      <c r="L1022" t="s">
        <v>156</v>
      </c>
      <c r="M1022" s="6">
        <v>596</v>
      </c>
    </row>
    <row r="1023" spans="1:13" x14ac:dyDescent="0.3">
      <c r="A1023" s="2">
        <v>45462</v>
      </c>
      <c r="B1023" s="3">
        <f t="shared" si="45"/>
        <v>2024</v>
      </c>
      <c r="C1023" t="str">
        <f t="shared" si="46"/>
        <v>2023-2024</v>
      </c>
      <c r="D1023" t="s">
        <v>120</v>
      </c>
      <c r="E1023" t="s">
        <v>30</v>
      </c>
      <c r="F1023" t="str">
        <f t="shared" si="47"/>
        <v>Victoria</v>
      </c>
      <c r="G1023" t="s">
        <v>26</v>
      </c>
      <c r="H1023">
        <v>3030</v>
      </c>
      <c r="I1023" t="s">
        <v>11</v>
      </c>
      <c r="J1023" t="s">
        <v>128</v>
      </c>
      <c r="K1023" t="s">
        <v>144</v>
      </c>
      <c r="L1023" t="s">
        <v>155</v>
      </c>
      <c r="M1023" s="6">
        <v>325</v>
      </c>
    </row>
    <row r="1024" spans="1:13" x14ac:dyDescent="0.3">
      <c r="A1024" s="2">
        <v>45452</v>
      </c>
      <c r="B1024" s="3">
        <f t="shared" si="45"/>
        <v>2024</v>
      </c>
      <c r="C1024" t="str">
        <f t="shared" si="46"/>
        <v>2023-2024</v>
      </c>
      <c r="D1024" t="s">
        <v>120</v>
      </c>
      <c r="E1024" t="s">
        <v>79</v>
      </c>
      <c r="F1024" t="str">
        <f t="shared" si="47"/>
        <v>Queensland</v>
      </c>
      <c r="G1024" t="s">
        <v>19</v>
      </c>
      <c r="H1024">
        <v>4680</v>
      </c>
      <c r="I1024" t="s">
        <v>11</v>
      </c>
      <c r="J1024" t="s">
        <v>138</v>
      </c>
      <c r="K1024" t="s">
        <v>144</v>
      </c>
      <c r="L1024" t="s">
        <v>155</v>
      </c>
      <c r="M1024" s="6">
        <v>461</v>
      </c>
    </row>
    <row r="1025" spans="1:13" x14ac:dyDescent="0.3">
      <c r="A1025" s="2">
        <v>45658</v>
      </c>
      <c r="B1025" s="3">
        <f t="shared" si="45"/>
        <v>2025</v>
      </c>
      <c r="C1025" t="str">
        <f t="shared" si="46"/>
        <v>2024-2025</v>
      </c>
      <c r="D1025" t="s">
        <v>119</v>
      </c>
      <c r="E1025" t="s">
        <v>109</v>
      </c>
      <c r="F1025" t="str">
        <f t="shared" si="47"/>
        <v>Western Australia</v>
      </c>
      <c r="G1025" t="s">
        <v>28</v>
      </c>
      <c r="H1025">
        <v>6052</v>
      </c>
      <c r="I1025" t="s">
        <v>11</v>
      </c>
      <c r="J1025" t="s">
        <v>121</v>
      </c>
      <c r="K1025" t="s">
        <v>148</v>
      </c>
      <c r="L1025" t="s">
        <v>159</v>
      </c>
      <c r="M1025" s="6">
        <v>547</v>
      </c>
    </row>
    <row r="1026" spans="1:13" x14ac:dyDescent="0.3">
      <c r="A1026" s="2">
        <v>45549</v>
      </c>
      <c r="B1026" s="3">
        <f t="shared" ref="B1026:B1089" si="48">IF(MONTH(A1026)&gt;=7,YEAR(A1026)+1,YEAR(A1026))</f>
        <v>2025</v>
      </c>
      <c r="C1026" t="str">
        <f t="shared" ref="C1026:C1089" si="49">IF(MONTH(A1026) &gt;= 7, YEAR(A1026) &amp; "-" &amp; YEAR(A1026) + 1, YEAR(A1026) - 1 &amp; "-" &amp; YEAR(A1026))</f>
        <v>2024-2025</v>
      </c>
      <c r="D1026" t="s">
        <v>120</v>
      </c>
      <c r="E1026" t="s">
        <v>94</v>
      </c>
      <c r="F1026" t="str">
        <f t="shared" ref="F1026:F1089" si="50">IF(G1026="WA","Western Australia",
IF(G1026="NSW","New South Wales",
IF(G1026="QLD","Queensland",
IF(G1026="VIC","Victoria",
IF(G1026="TAS","Tasmania",
IF(G1026="SA","South Australia",
IF(G1026="NT","Northern Territory",
IF(G1026="ACT","Australian Capital Territory",G1026))))))))</f>
        <v>Queensland</v>
      </c>
      <c r="G1026" t="s">
        <v>19</v>
      </c>
      <c r="H1026">
        <v>4551</v>
      </c>
      <c r="I1026" t="s">
        <v>11</v>
      </c>
      <c r="J1026" t="s">
        <v>136</v>
      </c>
      <c r="K1026" t="s">
        <v>142</v>
      </c>
      <c r="L1026" t="s">
        <v>153</v>
      </c>
      <c r="M1026" s="6">
        <v>787</v>
      </c>
    </row>
    <row r="1027" spans="1:13" x14ac:dyDescent="0.3">
      <c r="A1027" s="2">
        <v>45670</v>
      </c>
      <c r="B1027" s="3">
        <f t="shared" si="48"/>
        <v>2025</v>
      </c>
      <c r="C1027" t="str">
        <f t="shared" si="49"/>
        <v>2024-2025</v>
      </c>
      <c r="D1027" t="s">
        <v>120</v>
      </c>
      <c r="E1027" t="s">
        <v>33</v>
      </c>
      <c r="F1027" t="str">
        <f t="shared" si="50"/>
        <v>Northern Territory</v>
      </c>
      <c r="G1027" t="s">
        <v>15</v>
      </c>
      <c r="H1027">
        <v>870</v>
      </c>
      <c r="I1027" t="s">
        <v>11</v>
      </c>
      <c r="J1027" t="s">
        <v>140</v>
      </c>
      <c r="K1027" t="s">
        <v>148</v>
      </c>
      <c r="L1027" t="s">
        <v>159</v>
      </c>
      <c r="M1027" s="6">
        <v>513</v>
      </c>
    </row>
    <row r="1028" spans="1:13" x14ac:dyDescent="0.3">
      <c r="A1028" s="2">
        <v>45762</v>
      </c>
      <c r="B1028" s="3">
        <f t="shared" si="48"/>
        <v>2025</v>
      </c>
      <c r="C1028" t="str">
        <f t="shared" si="49"/>
        <v>2024-2025</v>
      </c>
      <c r="D1028" t="s">
        <v>120</v>
      </c>
      <c r="E1028" t="s">
        <v>38</v>
      </c>
      <c r="F1028" t="str">
        <f t="shared" si="50"/>
        <v>Victoria</v>
      </c>
      <c r="G1028" t="s">
        <v>26</v>
      </c>
      <c r="H1028">
        <v>3199</v>
      </c>
      <c r="I1028" t="s">
        <v>11</v>
      </c>
      <c r="J1028" t="s">
        <v>127</v>
      </c>
      <c r="K1028" t="s">
        <v>143</v>
      </c>
      <c r="L1028" t="s">
        <v>154</v>
      </c>
      <c r="M1028" s="6">
        <v>536</v>
      </c>
    </row>
    <row r="1029" spans="1:13" x14ac:dyDescent="0.3">
      <c r="A1029" s="2">
        <v>45988</v>
      </c>
      <c r="B1029" s="3">
        <f t="shared" si="48"/>
        <v>2026</v>
      </c>
      <c r="C1029" t="str">
        <f t="shared" si="49"/>
        <v>2025-2026</v>
      </c>
      <c r="D1029" t="s">
        <v>120</v>
      </c>
      <c r="E1029" t="s">
        <v>44</v>
      </c>
      <c r="F1029" t="str">
        <f t="shared" si="50"/>
        <v>Western Australia</v>
      </c>
      <c r="G1029" t="s">
        <v>28</v>
      </c>
      <c r="H1029">
        <v>6010</v>
      </c>
      <c r="I1029" t="s">
        <v>11</v>
      </c>
      <c r="J1029" t="s">
        <v>121</v>
      </c>
      <c r="K1029" t="s">
        <v>145</v>
      </c>
      <c r="L1029" t="s">
        <v>156</v>
      </c>
      <c r="M1029" s="6">
        <v>766</v>
      </c>
    </row>
    <row r="1030" spans="1:13" x14ac:dyDescent="0.3">
      <c r="A1030" s="2">
        <v>45293</v>
      </c>
      <c r="B1030" s="3">
        <f t="shared" si="48"/>
        <v>2024</v>
      </c>
      <c r="C1030" t="str">
        <f t="shared" si="49"/>
        <v>2023-2024</v>
      </c>
      <c r="D1030" t="s">
        <v>120</v>
      </c>
      <c r="E1030" t="s">
        <v>59</v>
      </c>
      <c r="F1030" t="str">
        <f t="shared" si="50"/>
        <v>South Australia</v>
      </c>
      <c r="G1030" t="s">
        <v>17</v>
      </c>
      <c r="H1030">
        <v>5011</v>
      </c>
      <c r="I1030" t="s">
        <v>11</v>
      </c>
      <c r="J1030" t="s">
        <v>134</v>
      </c>
      <c r="K1030" t="s">
        <v>144</v>
      </c>
      <c r="L1030" t="s">
        <v>155</v>
      </c>
      <c r="M1030" s="6">
        <v>639</v>
      </c>
    </row>
    <row r="1031" spans="1:13" x14ac:dyDescent="0.3">
      <c r="A1031" s="2">
        <v>45414</v>
      </c>
      <c r="B1031" s="3">
        <f t="shared" si="48"/>
        <v>2024</v>
      </c>
      <c r="C1031" t="str">
        <f t="shared" si="49"/>
        <v>2023-2024</v>
      </c>
      <c r="D1031" t="s">
        <v>120</v>
      </c>
      <c r="E1031" t="s">
        <v>76</v>
      </c>
      <c r="F1031" t="str">
        <f t="shared" si="50"/>
        <v>Queensland</v>
      </c>
      <c r="G1031" t="s">
        <v>19</v>
      </c>
      <c r="H1031">
        <v>4220</v>
      </c>
      <c r="I1031" t="s">
        <v>11</v>
      </c>
      <c r="J1031" t="s">
        <v>124</v>
      </c>
      <c r="K1031" t="s">
        <v>147</v>
      </c>
      <c r="L1031" t="s">
        <v>158</v>
      </c>
      <c r="M1031" s="6">
        <v>534</v>
      </c>
    </row>
    <row r="1032" spans="1:13" x14ac:dyDescent="0.3">
      <c r="A1032" s="2">
        <v>45546</v>
      </c>
      <c r="B1032" s="3">
        <f t="shared" si="48"/>
        <v>2025</v>
      </c>
      <c r="C1032" t="str">
        <f t="shared" si="49"/>
        <v>2024-2025</v>
      </c>
      <c r="D1032" t="s">
        <v>120</v>
      </c>
      <c r="E1032" t="s">
        <v>23</v>
      </c>
      <c r="F1032" t="str">
        <f t="shared" si="50"/>
        <v>New South Wales</v>
      </c>
      <c r="G1032" t="s">
        <v>10</v>
      </c>
      <c r="H1032">
        <v>2830</v>
      </c>
      <c r="I1032" t="s">
        <v>11</v>
      </c>
      <c r="J1032" t="s">
        <v>132</v>
      </c>
      <c r="K1032" t="s">
        <v>150</v>
      </c>
      <c r="L1032" t="s">
        <v>161</v>
      </c>
      <c r="M1032" s="6">
        <v>555</v>
      </c>
    </row>
    <row r="1033" spans="1:13" x14ac:dyDescent="0.3">
      <c r="A1033" s="2">
        <v>45495</v>
      </c>
      <c r="B1033" s="3">
        <f t="shared" si="48"/>
        <v>2025</v>
      </c>
      <c r="C1033" t="str">
        <f t="shared" si="49"/>
        <v>2024-2025</v>
      </c>
      <c r="D1033" t="s">
        <v>120</v>
      </c>
      <c r="E1033" t="s">
        <v>9</v>
      </c>
      <c r="F1033" t="str">
        <f t="shared" si="50"/>
        <v>New South Wales</v>
      </c>
      <c r="G1033" t="s">
        <v>10</v>
      </c>
      <c r="H1033">
        <v>2067</v>
      </c>
      <c r="I1033" t="s">
        <v>11</v>
      </c>
      <c r="J1033" t="s">
        <v>126</v>
      </c>
      <c r="K1033" t="s">
        <v>149</v>
      </c>
      <c r="L1033" t="s">
        <v>160</v>
      </c>
      <c r="M1033" s="6">
        <v>463</v>
      </c>
    </row>
    <row r="1034" spans="1:13" x14ac:dyDescent="0.3">
      <c r="A1034" s="2">
        <v>45816</v>
      </c>
      <c r="B1034" s="3">
        <f t="shared" si="48"/>
        <v>2025</v>
      </c>
      <c r="C1034" t="str">
        <f t="shared" si="49"/>
        <v>2024-2025</v>
      </c>
      <c r="D1034" t="s">
        <v>120</v>
      </c>
      <c r="E1034" t="s">
        <v>62</v>
      </c>
      <c r="F1034" t="str">
        <f t="shared" si="50"/>
        <v>Victoria</v>
      </c>
      <c r="G1034" t="s">
        <v>26</v>
      </c>
      <c r="H1034">
        <v>3690</v>
      </c>
      <c r="I1034" t="s">
        <v>11</v>
      </c>
      <c r="J1034" t="s">
        <v>137</v>
      </c>
      <c r="K1034" t="s">
        <v>151</v>
      </c>
      <c r="L1034" t="s">
        <v>152</v>
      </c>
      <c r="M1034" s="6">
        <v>716</v>
      </c>
    </row>
    <row r="1035" spans="1:13" x14ac:dyDescent="0.3">
      <c r="A1035" s="2">
        <v>45624</v>
      </c>
      <c r="B1035" s="3">
        <f t="shared" si="48"/>
        <v>2025</v>
      </c>
      <c r="C1035" t="str">
        <f t="shared" si="49"/>
        <v>2024-2025</v>
      </c>
      <c r="D1035" t="s">
        <v>119</v>
      </c>
      <c r="E1035" t="s">
        <v>64</v>
      </c>
      <c r="F1035" t="str">
        <f t="shared" si="50"/>
        <v>Western Australia</v>
      </c>
      <c r="G1035" t="s">
        <v>28</v>
      </c>
      <c r="H1035">
        <v>6112</v>
      </c>
      <c r="I1035" t="s">
        <v>11</v>
      </c>
      <c r="J1035" t="s">
        <v>135</v>
      </c>
      <c r="K1035" t="s">
        <v>147</v>
      </c>
      <c r="L1035" t="s">
        <v>158</v>
      </c>
      <c r="M1035" s="6">
        <v>159</v>
      </c>
    </row>
    <row r="1036" spans="1:13" x14ac:dyDescent="0.3">
      <c r="A1036" s="2">
        <v>45317</v>
      </c>
      <c r="B1036" s="3">
        <f t="shared" si="48"/>
        <v>2024</v>
      </c>
      <c r="C1036" t="str">
        <f t="shared" si="49"/>
        <v>2023-2024</v>
      </c>
      <c r="D1036" t="s">
        <v>120</v>
      </c>
      <c r="E1036" t="s">
        <v>74</v>
      </c>
      <c r="F1036" t="str">
        <f t="shared" si="50"/>
        <v>Victoria</v>
      </c>
      <c r="G1036" t="s">
        <v>26</v>
      </c>
      <c r="H1036">
        <v>3500</v>
      </c>
      <c r="I1036" t="s">
        <v>11</v>
      </c>
      <c r="J1036" t="s">
        <v>129</v>
      </c>
      <c r="K1036" t="s">
        <v>143</v>
      </c>
      <c r="L1036" t="s">
        <v>154</v>
      </c>
      <c r="M1036" s="6">
        <v>629</v>
      </c>
    </row>
    <row r="1037" spans="1:13" x14ac:dyDescent="0.3">
      <c r="A1037" s="2">
        <v>45750</v>
      </c>
      <c r="B1037" s="3">
        <f t="shared" si="48"/>
        <v>2025</v>
      </c>
      <c r="C1037" t="str">
        <f t="shared" si="49"/>
        <v>2024-2025</v>
      </c>
      <c r="D1037" t="s">
        <v>119</v>
      </c>
      <c r="E1037" t="s">
        <v>112</v>
      </c>
      <c r="F1037" t="str">
        <f t="shared" si="50"/>
        <v>Queensland</v>
      </c>
      <c r="G1037" t="s">
        <v>19</v>
      </c>
      <c r="H1037">
        <v>4566</v>
      </c>
      <c r="I1037" t="s">
        <v>11</v>
      </c>
      <c r="J1037" t="s">
        <v>136</v>
      </c>
      <c r="K1037" t="s">
        <v>147</v>
      </c>
      <c r="L1037" t="s">
        <v>158</v>
      </c>
      <c r="M1037" s="6">
        <v>113</v>
      </c>
    </row>
    <row r="1038" spans="1:13" x14ac:dyDescent="0.3">
      <c r="A1038" s="2">
        <v>45963</v>
      </c>
      <c r="B1038" s="3">
        <f t="shared" si="48"/>
        <v>2026</v>
      </c>
      <c r="C1038" t="str">
        <f t="shared" si="49"/>
        <v>2025-2026</v>
      </c>
      <c r="D1038" t="s">
        <v>119</v>
      </c>
      <c r="E1038" t="s">
        <v>105</v>
      </c>
      <c r="F1038" t="str">
        <f t="shared" si="50"/>
        <v>New South Wales</v>
      </c>
      <c r="G1038" t="s">
        <v>10</v>
      </c>
      <c r="H1038">
        <v>2031</v>
      </c>
      <c r="I1038" t="s">
        <v>11</v>
      </c>
      <c r="J1038" t="s">
        <v>126</v>
      </c>
      <c r="K1038" t="s">
        <v>147</v>
      </c>
      <c r="L1038" t="s">
        <v>158</v>
      </c>
      <c r="M1038" s="6">
        <v>771</v>
      </c>
    </row>
    <row r="1039" spans="1:13" x14ac:dyDescent="0.3">
      <c r="A1039" s="2">
        <v>45622</v>
      </c>
      <c r="B1039" s="3">
        <f t="shared" si="48"/>
        <v>2025</v>
      </c>
      <c r="C1039" t="str">
        <f t="shared" si="49"/>
        <v>2024-2025</v>
      </c>
      <c r="D1039" t="s">
        <v>120</v>
      </c>
      <c r="E1039" t="s">
        <v>92</v>
      </c>
      <c r="F1039" t="str">
        <f t="shared" si="50"/>
        <v>New South Wales</v>
      </c>
      <c r="G1039" t="s">
        <v>10</v>
      </c>
      <c r="H1039">
        <v>2015</v>
      </c>
      <c r="I1039" t="s">
        <v>11</v>
      </c>
      <c r="J1039" t="s">
        <v>126</v>
      </c>
      <c r="K1039" t="s">
        <v>146</v>
      </c>
      <c r="L1039" t="s">
        <v>157</v>
      </c>
      <c r="M1039" s="6">
        <v>457</v>
      </c>
    </row>
    <row r="1040" spans="1:13" x14ac:dyDescent="0.3">
      <c r="A1040" s="2">
        <v>45567</v>
      </c>
      <c r="B1040" s="3">
        <f t="shared" si="48"/>
        <v>2025</v>
      </c>
      <c r="C1040" t="str">
        <f t="shared" si="49"/>
        <v>2024-2025</v>
      </c>
      <c r="D1040" t="s">
        <v>120</v>
      </c>
      <c r="E1040" t="s">
        <v>25</v>
      </c>
      <c r="F1040" t="str">
        <f t="shared" si="50"/>
        <v>Victoria</v>
      </c>
      <c r="G1040" t="s">
        <v>26</v>
      </c>
      <c r="H1040">
        <v>3066</v>
      </c>
      <c r="I1040" t="s">
        <v>11</v>
      </c>
      <c r="J1040" t="s">
        <v>128</v>
      </c>
      <c r="K1040" t="s">
        <v>148</v>
      </c>
      <c r="L1040" t="s">
        <v>159</v>
      </c>
      <c r="M1040" s="6">
        <v>336</v>
      </c>
    </row>
    <row r="1041" spans="1:13" x14ac:dyDescent="0.3">
      <c r="A1041" s="2">
        <v>45478</v>
      </c>
      <c r="B1041" s="3">
        <f t="shared" si="48"/>
        <v>2025</v>
      </c>
      <c r="C1041" t="str">
        <f t="shared" si="49"/>
        <v>2024-2025</v>
      </c>
      <c r="D1041" t="s">
        <v>120</v>
      </c>
      <c r="E1041" t="s">
        <v>88</v>
      </c>
      <c r="F1041" t="str">
        <f t="shared" si="50"/>
        <v>Queensland</v>
      </c>
      <c r="G1041" t="s">
        <v>19</v>
      </c>
      <c r="H1041">
        <v>4570</v>
      </c>
      <c r="I1041" t="s">
        <v>11</v>
      </c>
      <c r="J1041" t="s">
        <v>136</v>
      </c>
      <c r="K1041" t="s">
        <v>146</v>
      </c>
      <c r="L1041" t="s">
        <v>157</v>
      </c>
      <c r="M1041" s="6">
        <v>225</v>
      </c>
    </row>
    <row r="1042" spans="1:13" x14ac:dyDescent="0.3">
      <c r="A1042" s="2">
        <v>45720</v>
      </c>
      <c r="B1042" s="3">
        <f t="shared" si="48"/>
        <v>2025</v>
      </c>
      <c r="C1042" t="str">
        <f t="shared" si="49"/>
        <v>2024-2025</v>
      </c>
      <c r="D1042" t="s">
        <v>120</v>
      </c>
      <c r="E1042" t="s">
        <v>75</v>
      </c>
      <c r="F1042" t="str">
        <f t="shared" si="50"/>
        <v>Victoria</v>
      </c>
      <c r="G1042" t="s">
        <v>26</v>
      </c>
      <c r="H1042">
        <v>3915</v>
      </c>
      <c r="I1042" t="s">
        <v>11</v>
      </c>
      <c r="J1042" t="s">
        <v>137</v>
      </c>
      <c r="K1042" t="s">
        <v>145</v>
      </c>
      <c r="L1042" t="s">
        <v>156</v>
      </c>
      <c r="M1042" s="6">
        <v>263</v>
      </c>
    </row>
    <row r="1043" spans="1:13" x14ac:dyDescent="0.3">
      <c r="A1043" s="2">
        <v>45475</v>
      </c>
      <c r="B1043" s="3">
        <f t="shared" si="48"/>
        <v>2025</v>
      </c>
      <c r="C1043" t="str">
        <f t="shared" si="49"/>
        <v>2024-2025</v>
      </c>
      <c r="D1043" t="s">
        <v>120</v>
      </c>
      <c r="E1043" t="s">
        <v>13</v>
      </c>
      <c r="F1043" t="str">
        <f t="shared" si="50"/>
        <v>New South Wales</v>
      </c>
      <c r="G1043" t="s">
        <v>10</v>
      </c>
      <c r="H1043">
        <v>2141</v>
      </c>
      <c r="I1043" t="s">
        <v>11</v>
      </c>
      <c r="J1043" t="s">
        <v>125</v>
      </c>
      <c r="K1043" t="s">
        <v>147</v>
      </c>
      <c r="L1043" t="s">
        <v>158</v>
      </c>
      <c r="M1043" s="6">
        <v>147</v>
      </c>
    </row>
    <row r="1044" spans="1:13" x14ac:dyDescent="0.3">
      <c r="A1044" s="2">
        <v>45766</v>
      </c>
      <c r="B1044" s="3">
        <f t="shared" si="48"/>
        <v>2025</v>
      </c>
      <c r="C1044" t="str">
        <f t="shared" si="49"/>
        <v>2024-2025</v>
      </c>
      <c r="D1044" t="s">
        <v>120</v>
      </c>
      <c r="E1044" t="s">
        <v>110</v>
      </c>
      <c r="F1044" t="str">
        <f t="shared" si="50"/>
        <v>Australian Capital Territory</v>
      </c>
      <c r="G1044" t="s">
        <v>51</v>
      </c>
      <c r="H1044">
        <v>2609</v>
      </c>
      <c r="I1044" t="s">
        <v>11</v>
      </c>
      <c r="J1044" t="s">
        <v>123</v>
      </c>
      <c r="K1044" t="s">
        <v>146</v>
      </c>
      <c r="L1044" t="s">
        <v>157</v>
      </c>
      <c r="M1044" s="6">
        <v>33</v>
      </c>
    </row>
    <row r="1045" spans="1:13" x14ac:dyDescent="0.3">
      <c r="A1045" s="2">
        <v>45328</v>
      </c>
      <c r="B1045" s="3">
        <f t="shared" si="48"/>
        <v>2024</v>
      </c>
      <c r="C1045" t="str">
        <f t="shared" si="49"/>
        <v>2023-2024</v>
      </c>
      <c r="D1045" t="s">
        <v>120</v>
      </c>
      <c r="E1045" t="s">
        <v>20</v>
      </c>
      <c r="F1045" t="str">
        <f t="shared" si="50"/>
        <v>South Australia</v>
      </c>
      <c r="G1045" t="s">
        <v>17</v>
      </c>
      <c r="H1045">
        <v>5607</v>
      </c>
      <c r="I1045" t="s">
        <v>11</v>
      </c>
      <c r="J1045" t="s">
        <v>139</v>
      </c>
      <c r="K1045" t="s">
        <v>145</v>
      </c>
      <c r="L1045" t="s">
        <v>156</v>
      </c>
      <c r="M1045" s="6">
        <v>299</v>
      </c>
    </row>
    <row r="1046" spans="1:13" x14ac:dyDescent="0.3">
      <c r="A1046" s="2">
        <v>45594</v>
      </c>
      <c r="B1046" s="3">
        <f t="shared" si="48"/>
        <v>2025</v>
      </c>
      <c r="C1046" t="str">
        <f t="shared" si="49"/>
        <v>2024-2025</v>
      </c>
      <c r="D1046" t="s">
        <v>120</v>
      </c>
      <c r="E1046" t="s">
        <v>76</v>
      </c>
      <c r="F1046" t="str">
        <f t="shared" si="50"/>
        <v>Queensland</v>
      </c>
      <c r="G1046" t="s">
        <v>19</v>
      </c>
      <c r="H1046">
        <v>4220</v>
      </c>
      <c r="I1046" t="s">
        <v>11</v>
      </c>
      <c r="J1046" t="s">
        <v>124</v>
      </c>
      <c r="K1046" t="s">
        <v>143</v>
      </c>
      <c r="L1046" t="s">
        <v>154</v>
      </c>
      <c r="M1046" s="6">
        <v>694</v>
      </c>
    </row>
    <row r="1047" spans="1:13" x14ac:dyDescent="0.3">
      <c r="A1047" s="2">
        <v>45583</v>
      </c>
      <c r="B1047" s="3">
        <f t="shared" si="48"/>
        <v>2025</v>
      </c>
      <c r="C1047" t="str">
        <f t="shared" si="49"/>
        <v>2024-2025</v>
      </c>
      <c r="D1047" t="s">
        <v>119</v>
      </c>
      <c r="E1047" t="s">
        <v>79</v>
      </c>
      <c r="F1047" t="str">
        <f t="shared" si="50"/>
        <v>Queensland</v>
      </c>
      <c r="G1047" t="s">
        <v>19</v>
      </c>
      <c r="H1047">
        <v>4680</v>
      </c>
      <c r="I1047" t="s">
        <v>11</v>
      </c>
      <c r="J1047" t="s">
        <v>138</v>
      </c>
      <c r="K1047" t="s">
        <v>151</v>
      </c>
      <c r="L1047" t="s">
        <v>152</v>
      </c>
      <c r="M1047" s="6">
        <v>398</v>
      </c>
    </row>
    <row r="1048" spans="1:13" x14ac:dyDescent="0.3">
      <c r="A1048" s="2">
        <v>45721</v>
      </c>
      <c r="B1048" s="3">
        <f t="shared" si="48"/>
        <v>2025</v>
      </c>
      <c r="C1048" t="str">
        <f t="shared" si="49"/>
        <v>2024-2025</v>
      </c>
      <c r="D1048" t="s">
        <v>119</v>
      </c>
      <c r="E1048" t="s">
        <v>102</v>
      </c>
      <c r="F1048" t="str">
        <f t="shared" si="50"/>
        <v>Queensland</v>
      </c>
      <c r="G1048" t="s">
        <v>19</v>
      </c>
      <c r="H1048">
        <v>4825</v>
      </c>
      <c r="I1048" t="s">
        <v>11</v>
      </c>
      <c r="J1048" t="s">
        <v>133</v>
      </c>
      <c r="K1048" t="s">
        <v>151</v>
      </c>
      <c r="L1048" t="s">
        <v>152</v>
      </c>
      <c r="M1048" s="6">
        <v>334</v>
      </c>
    </row>
    <row r="1049" spans="1:13" x14ac:dyDescent="0.3">
      <c r="A1049" s="2">
        <v>45580</v>
      </c>
      <c r="B1049" s="3">
        <f t="shared" si="48"/>
        <v>2025</v>
      </c>
      <c r="C1049" t="str">
        <f t="shared" si="49"/>
        <v>2024-2025</v>
      </c>
      <c r="D1049" t="s">
        <v>120</v>
      </c>
      <c r="E1049" t="s">
        <v>80</v>
      </c>
      <c r="F1049" t="str">
        <f t="shared" si="50"/>
        <v>New South Wales</v>
      </c>
      <c r="G1049" t="s">
        <v>10</v>
      </c>
      <c r="H1049">
        <v>2120</v>
      </c>
      <c r="I1049" t="s">
        <v>11</v>
      </c>
      <c r="J1049" t="s">
        <v>125</v>
      </c>
      <c r="K1049" t="s">
        <v>151</v>
      </c>
      <c r="L1049" t="s">
        <v>152</v>
      </c>
      <c r="M1049" s="6">
        <v>260</v>
      </c>
    </row>
    <row r="1050" spans="1:13" x14ac:dyDescent="0.3">
      <c r="A1050" s="2">
        <v>45368</v>
      </c>
      <c r="B1050" s="3">
        <f t="shared" si="48"/>
        <v>2024</v>
      </c>
      <c r="C1050" t="str">
        <f t="shared" si="49"/>
        <v>2023-2024</v>
      </c>
      <c r="D1050" t="s">
        <v>120</v>
      </c>
      <c r="E1050" t="s">
        <v>50</v>
      </c>
      <c r="F1050" t="str">
        <f t="shared" si="50"/>
        <v>Australian Capital Territory</v>
      </c>
      <c r="G1050" t="s">
        <v>51</v>
      </c>
      <c r="H1050">
        <v>2617</v>
      </c>
      <c r="I1050" t="s">
        <v>11</v>
      </c>
      <c r="J1050" t="s">
        <v>123</v>
      </c>
      <c r="K1050" t="s">
        <v>145</v>
      </c>
      <c r="L1050" t="s">
        <v>156</v>
      </c>
      <c r="M1050" s="6">
        <v>774</v>
      </c>
    </row>
    <row r="1051" spans="1:13" x14ac:dyDescent="0.3">
      <c r="A1051" s="2">
        <v>45309</v>
      </c>
      <c r="B1051" s="3">
        <f t="shared" si="48"/>
        <v>2024</v>
      </c>
      <c r="C1051" t="str">
        <f t="shared" si="49"/>
        <v>2023-2024</v>
      </c>
      <c r="D1051" t="s">
        <v>119</v>
      </c>
      <c r="E1051" t="s">
        <v>70</v>
      </c>
      <c r="F1051" t="str">
        <f t="shared" si="50"/>
        <v>Western Australia</v>
      </c>
      <c r="G1051" t="s">
        <v>28</v>
      </c>
      <c r="H1051">
        <v>6021</v>
      </c>
      <c r="I1051" t="s">
        <v>11</v>
      </c>
      <c r="J1051" t="s">
        <v>121</v>
      </c>
      <c r="K1051" t="s">
        <v>144</v>
      </c>
      <c r="L1051" t="s">
        <v>155</v>
      </c>
      <c r="M1051" s="6">
        <v>586</v>
      </c>
    </row>
    <row r="1052" spans="1:13" x14ac:dyDescent="0.3">
      <c r="A1052" s="2">
        <v>45367</v>
      </c>
      <c r="B1052" s="3">
        <f t="shared" si="48"/>
        <v>2024</v>
      </c>
      <c r="C1052" t="str">
        <f t="shared" si="49"/>
        <v>2023-2024</v>
      </c>
      <c r="D1052" t="s">
        <v>120</v>
      </c>
      <c r="E1052" t="s">
        <v>31</v>
      </c>
      <c r="F1052" t="str">
        <f t="shared" si="50"/>
        <v>South Australia</v>
      </c>
      <c r="G1052" t="s">
        <v>17</v>
      </c>
      <c r="H1052">
        <v>5082</v>
      </c>
      <c r="I1052" t="s">
        <v>11</v>
      </c>
      <c r="J1052" t="s">
        <v>134</v>
      </c>
      <c r="K1052" t="s">
        <v>146</v>
      </c>
      <c r="L1052" t="s">
        <v>157</v>
      </c>
      <c r="M1052" s="6">
        <v>733</v>
      </c>
    </row>
    <row r="1053" spans="1:13" x14ac:dyDescent="0.3">
      <c r="A1053" s="2">
        <v>45323</v>
      </c>
      <c r="B1053" s="3">
        <f t="shared" si="48"/>
        <v>2024</v>
      </c>
      <c r="C1053" t="str">
        <f t="shared" si="49"/>
        <v>2023-2024</v>
      </c>
      <c r="D1053" t="s">
        <v>120</v>
      </c>
      <c r="E1053" t="s">
        <v>95</v>
      </c>
      <c r="F1053" t="str">
        <f t="shared" si="50"/>
        <v>New South Wales</v>
      </c>
      <c r="G1053" t="s">
        <v>10</v>
      </c>
      <c r="H1053">
        <v>2131</v>
      </c>
      <c r="I1053" t="s">
        <v>11</v>
      </c>
      <c r="J1053" t="s">
        <v>125</v>
      </c>
      <c r="K1053" t="s">
        <v>144</v>
      </c>
      <c r="L1053" t="s">
        <v>155</v>
      </c>
      <c r="M1053" s="6">
        <v>371</v>
      </c>
    </row>
    <row r="1054" spans="1:13" x14ac:dyDescent="0.3">
      <c r="A1054" s="2">
        <v>45569</v>
      </c>
      <c r="B1054" s="3">
        <f t="shared" si="48"/>
        <v>2025</v>
      </c>
      <c r="C1054" t="str">
        <f t="shared" si="49"/>
        <v>2024-2025</v>
      </c>
      <c r="D1054" t="s">
        <v>120</v>
      </c>
      <c r="E1054" t="s">
        <v>102</v>
      </c>
      <c r="F1054" t="str">
        <f t="shared" si="50"/>
        <v>Queensland</v>
      </c>
      <c r="G1054" t="s">
        <v>19</v>
      </c>
      <c r="H1054">
        <v>4825</v>
      </c>
      <c r="I1054" t="s">
        <v>11</v>
      </c>
      <c r="J1054" t="s">
        <v>133</v>
      </c>
      <c r="K1054" t="s">
        <v>144</v>
      </c>
      <c r="L1054" t="s">
        <v>155</v>
      </c>
      <c r="M1054" s="6">
        <v>263</v>
      </c>
    </row>
    <row r="1055" spans="1:13" x14ac:dyDescent="0.3">
      <c r="A1055" s="2">
        <v>45922</v>
      </c>
      <c r="B1055" s="3">
        <f t="shared" si="48"/>
        <v>2026</v>
      </c>
      <c r="C1055" t="str">
        <f t="shared" si="49"/>
        <v>2025-2026</v>
      </c>
      <c r="D1055" t="s">
        <v>120</v>
      </c>
      <c r="E1055" t="s">
        <v>47</v>
      </c>
      <c r="F1055" t="str">
        <f t="shared" si="50"/>
        <v>Victoria</v>
      </c>
      <c r="G1055" t="s">
        <v>26</v>
      </c>
      <c r="H1055">
        <v>3630</v>
      </c>
      <c r="I1055" t="s">
        <v>11</v>
      </c>
      <c r="J1055" t="s">
        <v>137</v>
      </c>
      <c r="K1055" t="s">
        <v>150</v>
      </c>
      <c r="L1055" t="s">
        <v>161</v>
      </c>
      <c r="M1055" s="6">
        <v>230</v>
      </c>
    </row>
    <row r="1056" spans="1:13" x14ac:dyDescent="0.3">
      <c r="A1056" s="2">
        <v>45427</v>
      </c>
      <c r="B1056" s="3">
        <f t="shared" si="48"/>
        <v>2024</v>
      </c>
      <c r="C1056" t="str">
        <f t="shared" si="49"/>
        <v>2023-2024</v>
      </c>
      <c r="D1056" t="s">
        <v>120</v>
      </c>
      <c r="E1056" t="s">
        <v>59</v>
      </c>
      <c r="F1056" t="str">
        <f t="shared" si="50"/>
        <v>South Australia</v>
      </c>
      <c r="G1056" t="s">
        <v>17</v>
      </c>
      <c r="H1056">
        <v>5011</v>
      </c>
      <c r="I1056" t="s">
        <v>11</v>
      </c>
      <c r="J1056" t="s">
        <v>134</v>
      </c>
      <c r="K1056" t="s">
        <v>144</v>
      </c>
      <c r="L1056" t="s">
        <v>155</v>
      </c>
      <c r="M1056" s="6">
        <v>621</v>
      </c>
    </row>
    <row r="1057" spans="1:13" x14ac:dyDescent="0.3">
      <c r="A1057" s="2">
        <v>45716</v>
      </c>
      <c r="B1057" s="3">
        <f t="shared" si="48"/>
        <v>2025</v>
      </c>
      <c r="C1057" t="str">
        <f t="shared" si="49"/>
        <v>2024-2025</v>
      </c>
      <c r="D1057" t="s">
        <v>120</v>
      </c>
      <c r="E1057" t="s">
        <v>14</v>
      </c>
      <c r="F1057" t="str">
        <f t="shared" si="50"/>
        <v>Northern Territory</v>
      </c>
      <c r="G1057" t="s">
        <v>15</v>
      </c>
      <c r="H1057">
        <v>800</v>
      </c>
      <c r="I1057" t="s">
        <v>11</v>
      </c>
      <c r="J1057" t="s">
        <v>140</v>
      </c>
      <c r="K1057" t="s">
        <v>142</v>
      </c>
      <c r="L1057" t="s">
        <v>153</v>
      </c>
      <c r="M1057" s="6">
        <v>620</v>
      </c>
    </row>
    <row r="1058" spans="1:13" x14ac:dyDescent="0.3">
      <c r="A1058" s="2">
        <v>45420</v>
      </c>
      <c r="B1058" s="3">
        <f t="shared" si="48"/>
        <v>2024</v>
      </c>
      <c r="C1058" t="str">
        <f t="shared" si="49"/>
        <v>2023-2024</v>
      </c>
      <c r="D1058" t="s">
        <v>120</v>
      </c>
      <c r="E1058" t="s">
        <v>31</v>
      </c>
      <c r="F1058" t="str">
        <f t="shared" si="50"/>
        <v>South Australia</v>
      </c>
      <c r="G1058" t="s">
        <v>17</v>
      </c>
      <c r="H1058">
        <v>5082</v>
      </c>
      <c r="I1058" t="s">
        <v>11</v>
      </c>
      <c r="J1058" t="s">
        <v>134</v>
      </c>
      <c r="K1058" t="s">
        <v>148</v>
      </c>
      <c r="L1058" t="s">
        <v>159</v>
      </c>
      <c r="M1058" s="6">
        <v>516</v>
      </c>
    </row>
    <row r="1059" spans="1:13" x14ac:dyDescent="0.3">
      <c r="A1059" s="2">
        <v>45645</v>
      </c>
      <c r="B1059" s="3">
        <f t="shared" si="48"/>
        <v>2025</v>
      </c>
      <c r="C1059" t="str">
        <f t="shared" si="49"/>
        <v>2024-2025</v>
      </c>
      <c r="D1059" t="s">
        <v>120</v>
      </c>
      <c r="E1059" t="s">
        <v>60</v>
      </c>
      <c r="F1059" t="str">
        <f t="shared" si="50"/>
        <v>Queensland</v>
      </c>
      <c r="G1059" t="s">
        <v>19</v>
      </c>
      <c r="H1059">
        <v>4655</v>
      </c>
      <c r="I1059" t="s">
        <v>11</v>
      </c>
      <c r="J1059" t="s">
        <v>138</v>
      </c>
      <c r="K1059" t="s">
        <v>144</v>
      </c>
      <c r="L1059" t="s">
        <v>155</v>
      </c>
      <c r="M1059" s="6">
        <v>117</v>
      </c>
    </row>
    <row r="1060" spans="1:13" x14ac:dyDescent="0.3">
      <c r="A1060" s="2">
        <v>45709</v>
      </c>
      <c r="B1060" s="3">
        <f t="shared" si="48"/>
        <v>2025</v>
      </c>
      <c r="C1060" t="str">
        <f t="shared" si="49"/>
        <v>2024-2025</v>
      </c>
      <c r="D1060" t="s">
        <v>120</v>
      </c>
      <c r="E1060" t="s">
        <v>67</v>
      </c>
      <c r="F1060" t="str">
        <f t="shared" si="50"/>
        <v>Tasmania</v>
      </c>
      <c r="G1060" t="s">
        <v>43</v>
      </c>
      <c r="H1060">
        <v>7250</v>
      </c>
      <c r="I1060" t="s">
        <v>11</v>
      </c>
      <c r="J1060" t="s">
        <v>130</v>
      </c>
      <c r="K1060" t="s">
        <v>144</v>
      </c>
      <c r="L1060" t="s">
        <v>155</v>
      </c>
      <c r="M1060" s="6">
        <v>737</v>
      </c>
    </row>
    <row r="1061" spans="1:13" x14ac:dyDescent="0.3">
      <c r="A1061" s="2">
        <v>45922</v>
      </c>
      <c r="B1061" s="3">
        <f t="shared" si="48"/>
        <v>2026</v>
      </c>
      <c r="C1061" t="str">
        <f t="shared" si="49"/>
        <v>2025-2026</v>
      </c>
      <c r="D1061" t="s">
        <v>119</v>
      </c>
      <c r="E1061" t="s">
        <v>81</v>
      </c>
      <c r="F1061" t="str">
        <f t="shared" si="50"/>
        <v>Victoria</v>
      </c>
      <c r="G1061" t="s">
        <v>26</v>
      </c>
      <c r="H1061">
        <v>3076</v>
      </c>
      <c r="I1061" t="s">
        <v>11</v>
      </c>
      <c r="J1061" t="s">
        <v>128</v>
      </c>
      <c r="K1061" t="s">
        <v>145</v>
      </c>
      <c r="L1061" t="s">
        <v>156</v>
      </c>
      <c r="M1061" s="6">
        <v>691</v>
      </c>
    </row>
    <row r="1062" spans="1:13" x14ac:dyDescent="0.3">
      <c r="A1062" s="2">
        <v>45786</v>
      </c>
      <c r="B1062" s="3">
        <f t="shared" si="48"/>
        <v>2025</v>
      </c>
      <c r="C1062" t="str">
        <f t="shared" si="49"/>
        <v>2024-2025</v>
      </c>
      <c r="D1062" t="s">
        <v>120</v>
      </c>
      <c r="E1062" t="s">
        <v>92</v>
      </c>
      <c r="F1062" t="str">
        <f t="shared" si="50"/>
        <v>New South Wales</v>
      </c>
      <c r="G1062" t="s">
        <v>10</v>
      </c>
      <c r="H1062">
        <v>2015</v>
      </c>
      <c r="I1062" t="s">
        <v>11</v>
      </c>
      <c r="J1062" t="s">
        <v>126</v>
      </c>
      <c r="K1062" t="s">
        <v>145</v>
      </c>
      <c r="L1062" t="s">
        <v>156</v>
      </c>
      <c r="M1062" s="6">
        <v>681</v>
      </c>
    </row>
    <row r="1063" spans="1:13" x14ac:dyDescent="0.3">
      <c r="A1063" s="2">
        <v>45808</v>
      </c>
      <c r="B1063" s="3">
        <f t="shared" si="48"/>
        <v>2025</v>
      </c>
      <c r="C1063" t="str">
        <f t="shared" si="49"/>
        <v>2024-2025</v>
      </c>
      <c r="D1063" t="s">
        <v>119</v>
      </c>
      <c r="E1063" t="s">
        <v>29</v>
      </c>
      <c r="F1063" t="str">
        <f t="shared" si="50"/>
        <v>Queensland</v>
      </c>
      <c r="G1063" t="s">
        <v>19</v>
      </c>
      <c r="H1063">
        <v>4703</v>
      </c>
      <c r="I1063" t="s">
        <v>11</v>
      </c>
      <c r="J1063" t="s">
        <v>138</v>
      </c>
      <c r="K1063" t="s">
        <v>143</v>
      </c>
      <c r="L1063" t="s">
        <v>154</v>
      </c>
      <c r="M1063" s="6">
        <v>67</v>
      </c>
    </row>
    <row r="1064" spans="1:13" x14ac:dyDescent="0.3">
      <c r="A1064" s="2">
        <v>45375</v>
      </c>
      <c r="B1064" s="3">
        <f t="shared" si="48"/>
        <v>2024</v>
      </c>
      <c r="C1064" t="str">
        <f t="shared" si="49"/>
        <v>2023-2024</v>
      </c>
      <c r="D1064" t="s">
        <v>119</v>
      </c>
      <c r="E1064" t="s">
        <v>41</v>
      </c>
      <c r="F1064" t="str">
        <f t="shared" si="50"/>
        <v>New South Wales</v>
      </c>
      <c r="G1064" t="s">
        <v>10</v>
      </c>
      <c r="H1064">
        <v>2478</v>
      </c>
      <c r="I1064" t="s">
        <v>11</v>
      </c>
      <c r="J1064" t="s">
        <v>122</v>
      </c>
      <c r="K1064" t="s">
        <v>151</v>
      </c>
      <c r="L1064" t="s">
        <v>152</v>
      </c>
      <c r="M1064" s="6">
        <v>494</v>
      </c>
    </row>
    <row r="1065" spans="1:13" x14ac:dyDescent="0.3">
      <c r="A1065" s="2">
        <v>45647</v>
      </c>
      <c r="B1065" s="3">
        <f t="shared" si="48"/>
        <v>2025</v>
      </c>
      <c r="C1065" t="str">
        <f t="shared" si="49"/>
        <v>2024-2025</v>
      </c>
      <c r="D1065" t="s">
        <v>120</v>
      </c>
      <c r="E1065" t="s">
        <v>101</v>
      </c>
      <c r="F1065" t="str">
        <f t="shared" si="50"/>
        <v>Queensland</v>
      </c>
      <c r="G1065" t="s">
        <v>19</v>
      </c>
      <c r="H1065">
        <v>4305</v>
      </c>
      <c r="I1065" t="s">
        <v>11</v>
      </c>
      <c r="J1065" t="s">
        <v>124</v>
      </c>
      <c r="K1065" t="s">
        <v>146</v>
      </c>
      <c r="L1065" t="s">
        <v>157</v>
      </c>
      <c r="M1065" s="6">
        <v>531</v>
      </c>
    </row>
    <row r="1066" spans="1:13" x14ac:dyDescent="0.3">
      <c r="A1066" s="2">
        <v>45450</v>
      </c>
      <c r="B1066" s="3">
        <f t="shared" si="48"/>
        <v>2024</v>
      </c>
      <c r="C1066" t="str">
        <f t="shared" si="49"/>
        <v>2023-2024</v>
      </c>
      <c r="D1066" t="s">
        <v>120</v>
      </c>
      <c r="E1066" t="s">
        <v>56</v>
      </c>
      <c r="F1066" t="str">
        <f t="shared" si="50"/>
        <v>Queensland</v>
      </c>
      <c r="G1066" t="s">
        <v>19</v>
      </c>
      <c r="H1066">
        <v>4883</v>
      </c>
      <c r="I1066" t="s">
        <v>11</v>
      </c>
      <c r="J1066" t="s">
        <v>133</v>
      </c>
      <c r="K1066" t="s">
        <v>145</v>
      </c>
      <c r="L1066" t="s">
        <v>156</v>
      </c>
      <c r="M1066" s="6">
        <v>139</v>
      </c>
    </row>
    <row r="1067" spans="1:13" x14ac:dyDescent="0.3">
      <c r="A1067" s="2">
        <v>45867</v>
      </c>
      <c r="B1067" s="3">
        <f t="shared" si="48"/>
        <v>2026</v>
      </c>
      <c r="C1067" t="str">
        <f t="shared" si="49"/>
        <v>2025-2026</v>
      </c>
      <c r="D1067" t="s">
        <v>119</v>
      </c>
      <c r="E1067" t="s">
        <v>78</v>
      </c>
      <c r="F1067" t="str">
        <f t="shared" si="50"/>
        <v>New South Wales</v>
      </c>
      <c r="G1067" t="s">
        <v>10</v>
      </c>
      <c r="H1067">
        <v>2480</v>
      </c>
      <c r="I1067" t="s">
        <v>11</v>
      </c>
      <c r="J1067" t="s">
        <v>122</v>
      </c>
      <c r="K1067" t="s">
        <v>149</v>
      </c>
      <c r="L1067" t="s">
        <v>160</v>
      </c>
      <c r="M1067" s="6">
        <v>587</v>
      </c>
    </row>
    <row r="1068" spans="1:13" x14ac:dyDescent="0.3">
      <c r="A1068" s="2">
        <v>45836</v>
      </c>
      <c r="B1068" s="3">
        <f t="shared" si="48"/>
        <v>2025</v>
      </c>
      <c r="C1068" t="str">
        <f t="shared" si="49"/>
        <v>2024-2025</v>
      </c>
      <c r="D1068" t="s">
        <v>120</v>
      </c>
      <c r="E1068" t="s">
        <v>83</v>
      </c>
      <c r="F1068" t="str">
        <f t="shared" si="50"/>
        <v>Victoria</v>
      </c>
      <c r="G1068" t="s">
        <v>26</v>
      </c>
      <c r="H1068">
        <v>3551</v>
      </c>
      <c r="I1068" t="s">
        <v>11</v>
      </c>
      <c r="J1068" t="s">
        <v>129</v>
      </c>
      <c r="K1068" t="s">
        <v>142</v>
      </c>
      <c r="L1068" t="s">
        <v>153</v>
      </c>
      <c r="M1068" s="6">
        <v>659</v>
      </c>
    </row>
    <row r="1069" spans="1:13" x14ac:dyDescent="0.3">
      <c r="A1069" s="2">
        <v>45374</v>
      </c>
      <c r="B1069" s="3">
        <f t="shared" si="48"/>
        <v>2024</v>
      </c>
      <c r="C1069" t="str">
        <f t="shared" si="49"/>
        <v>2023-2024</v>
      </c>
      <c r="D1069" t="s">
        <v>119</v>
      </c>
      <c r="E1069" t="s">
        <v>55</v>
      </c>
      <c r="F1069" t="str">
        <f t="shared" si="50"/>
        <v>Queensland</v>
      </c>
      <c r="G1069" t="s">
        <v>19</v>
      </c>
      <c r="H1069">
        <v>4740</v>
      </c>
      <c r="I1069" t="s">
        <v>11</v>
      </c>
      <c r="J1069" t="s">
        <v>138</v>
      </c>
      <c r="K1069" t="s">
        <v>148</v>
      </c>
      <c r="L1069" t="s">
        <v>159</v>
      </c>
      <c r="M1069" s="6">
        <v>100</v>
      </c>
    </row>
    <row r="1070" spans="1:13" x14ac:dyDescent="0.3">
      <c r="A1070" s="2">
        <v>46001</v>
      </c>
      <c r="B1070" s="3">
        <f t="shared" si="48"/>
        <v>2026</v>
      </c>
      <c r="C1070" t="str">
        <f t="shared" si="49"/>
        <v>2025-2026</v>
      </c>
      <c r="D1070" t="s">
        <v>120</v>
      </c>
      <c r="E1070" t="s">
        <v>100</v>
      </c>
      <c r="F1070" t="str">
        <f t="shared" si="50"/>
        <v>New South Wales</v>
      </c>
      <c r="G1070" t="s">
        <v>10</v>
      </c>
      <c r="H1070">
        <v>2800</v>
      </c>
      <c r="I1070" t="s">
        <v>11</v>
      </c>
      <c r="J1070" t="s">
        <v>132</v>
      </c>
      <c r="K1070" t="s">
        <v>144</v>
      </c>
      <c r="L1070" t="s">
        <v>155</v>
      </c>
      <c r="M1070" s="6">
        <v>44</v>
      </c>
    </row>
    <row r="1071" spans="1:13" x14ac:dyDescent="0.3">
      <c r="A1071" s="2">
        <v>45785</v>
      </c>
      <c r="B1071" s="3">
        <f t="shared" si="48"/>
        <v>2025</v>
      </c>
      <c r="C1071" t="str">
        <f t="shared" si="49"/>
        <v>2024-2025</v>
      </c>
      <c r="D1071" t="s">
        <v>120</v>
      </c>
      <c r="E1071" t="s">
        <v>20</v>
      </c>
      <c r="F1071" t="str">
        <f t="shared" si="50"/>
        <v>South Australia</v>
      </c>
      <c r="G1071" t="s">
        <v>17</v>
      </c>
      <c r="H1071">
        <v>5607</v>
      </c>
      <c r="I1071" t="s">
        <v>11</v>
      </c>
      <c r="J1071" t="s">
        <v>139</v>
      </c>
      <c r="K1071" t="s">
        <v>144</v>
      </c>
      <c r="L1071" t="s">
        <v>155</v>
      </c>
      <c r="M1071" s="6">
        <v>406</v>
      </c>
    </row>
    <row r="1072" spans="1:13" x14ac:dyDescent="0.3">
      <c r="A1072" s="2">
        <v>45875</v>
      </c>
      <c r="B1072" s="3">
        <f t="shared" si="48"/>
        <v>2026</v>
      </c>
      <c r="C1072" t="str">
        <f t="shared" si="49"/>
        <v>2025-2026</v>
      </c>
      <c r="D1072" t="s">
        <v>120</v>
      </c>
      <c r="E1072" t="s">
        <v>110</v>
      </c>
      <c r="F1072" t="str">
        <f t="shared" si="50"/>
        <v>Australian Capital Territory</v>
      </c>
      <c r="G1072" t="s">
        <v>51</v>
      </c>
      <c r="H1072">
        <v>2609</v>
      </c>
      <c r="I1072" t="s">
        <v>11</v>
      </c>
      <c r="J1072" t="s">
        <v>123</v>
      </c>
      <c r="K1072" t="s">
        <v>148</v>
      </c>
      <c r="L1072" t="s">
        <v>159</v>
      </c>
      <c r="M1072" s="6">
        <v>696</v>
      </c>
    </row>
    <row r="1073" spans="1:13" x14ac:dyDescent="0.3">
      <c r="A1073" s="2">
        <v>45979</v>
      </c>
      <c r="B1073" s="3">
        <f t="shared" si="48"/>
        <v>2026</v>
      </c>
      <c r="C1073" t="str">
        <f t="shared" si="49"/>
        <v>2025-2026</v>
      </c>
      <c r="D1073" t="s">
        <v>119</v>
      </c>
      <c r="E1073" t="s">
        <v>72</v>
      </c>
      <c r="F1073" t="str">
        <f t="shared" si="50"/>
        <v>Queensland</v>
      </c>
      <c r="G1073" t="s">
        <v>19</v>
      </c>
      <c r="H1073">
        <v>4870</v>
      </c>
      <c r="I1073" t="s">
        <v>11</v>
      </c>
      <c r="J1073" t="s">
        <v>133</v>
      </c>
      <c r="K1073" t="s">
        <v>144</v>
      </c>
      <c r="L1073" t="s">
        <v>155</v>
      </c>
      <c r="M1073" s="6">
        <v>42</v>
      </c>
    </row>
    <row r="1074" spans="1:13" x14ac:dyDescent="0.3">
      <c r="A1074" s="2">
        <v>45545</v>
      </c>
      <c r="B1074" s="3">
        <f t="shared" si="48"/>
        <v>2025</v>
      </c>
      <c r="C1074" t="str">
        <f t="shared" si="49"/>
        <v>2024-2025</v>
      </c>
      <c r="D1074" t="s">
        <v>119</v>
      </c>
      <c r="E1074" t="s">
        <v>69</v>
      </c>
      <c r="F1074" t="str">
        <f t="shared" si="50"/>
        <v>Victoria</v>
      </c>
      <c r="G1074" t="s">
        <v>26</v>
      </c>
      <c r="H1074">
        <v>3148</v>
      </c>
      <c r="I1074" t="s">
        <v>11</v>
      </c>
      <c r="J1074" t="s">
        <v>127</v>
      </c>
      <c r="K1074" t="s">
        <v>151</v>
      </c>
      <c r="L1074" t="s">
        <v>152</v>
      </c>
      <c r="M1074" s="6">
        <v>781</v>
      </c>
    </row>
    <row r="1075" spans="1:13" x14ac:dyDescent="0.3">
      <c r="A1075" s="2">
        <v>45356</v>
      </c>
      <c r="B1075" s="3">
        <f t="shared" si="48"/>
        <v>2024</v>
      </c>
      <c r="C1075" t="str">
        <f t="shared" si="49"/>
        <v>2023-2024</v>
      </c>
      <c r="D1075" t="s">
        <v>120</v>
      </c>
      <c r="E1075" t="s">
        <v>92</v>
      </c>
      <c r="F1075" t="str">
        <f t="shared" si="50"/>
        <v>New South Wales</v>
      </c>
      <c r="G1075" t="s">
        <v>10</v>
      </c>
      <c r="H1075">
        <v>2015</v>
      </c>
      <c r="I1075" t="s">
        <v>11</v>
      </c>
      <c r="J1075" t="s">
        <v>126</v>
      </c>
      <c r="K1075" t="s">
        <v>150</v>
      </c>
      <c r="L1075" t="s">
        <v>161</v>
      </c>
      <c r="M1075" s="6">
        <v>306</v>
      </c>
    </row>
    <row r="1076" spans="1:13" x14ac:dyDescent="0.3">
      <c r="A1076" s="2">
        <v>45399</v>
      </c>
      <c r="B1076" s="3">
        <f t="shared" si="48"/>
        <v>2024</v>
      </c>
      <c r="C1076" t="str">
        <f t="shared" si="49"/>
        <v>2023-2024</v>
      </c>
      <c r="D1076" t="s">
        <v>119</v>
      </c>
      <c r="E1076" t="s">
        <v>107</v>
      </c>
      <c r="F1076" t="str">
        <f t="shared" si="50"/>
        <v>New South Wales</v>
      </c>
      <c r="G1076" t="s">
        <v>10</v>
      </c>
      <c r="H1076">
        <v>2020</v>
      </c>
      <c r="I1076" t="s">
        <v>11</v>
      </c>
      <c r="J1076" t="s">
        <v>126</v>
      </c>
      <c r="K1076" t="s">
        <v>146</v>
      </c>
      <c r="L1076" t="s">
        <v>157</v>
      </c>
      <c r="M1076" s="6">
        <v>41</v>
      </c>
    </row>
    <row r="1077" spans="1:13" x14ac:dyDescent="0.3">
      <c r="A1077" s="2">
        <v>45888</v>
      </c>
      <c r="B1077" s="3">
        <f t="shared" si="48"/>
        <v>2026</v>
      </c>
      <c r="C1077" t="str">
        <f t="shared" si="49"/>
        <v>2025-2026</v>
      </c>
      <c r="D1077" t="s">
        <v>119</v>
      </c>
      <c r="E1077" t="s">
        <v>65</v>
      </c>
      <c r="F1077" t="str">
        <f t="shared" si="50"/>
        <v>Victoria</v>
      </c>
      <c r="G1077" t="s">
        <v>26</v>
      </c>
      <c r="H1077">
        <v>3931</v>
      </c>
      <c r="I1077" t="s">
        <v>11</v>
      </c>
      <c r="J1077" t="s">
        <v>137</v>
      </c>
      <c r="K1077" t="s">
        <v>145</v>
      </c>
      <c r="L1077" t="s">
        <v>156</v>
      </c>
      <c r="M1077" s="6">
        <v>466</v>
      </c>
    </row>
    <row r="1078" spans="1:13" x14ac:dyDescent="0.3">
      <c r="A1078" s="2">
        <v>45987</v>
      </c>
      <c r="B1078" s="3">
        <f t="shared" si="48"/>
        <v>2026</v>
      </c>
      <c r="C1078" t="str">
        <f t="shared" si="49"/>
        <v>2025-2026</v>
      </c>
      <c r="D1078" t="s">
        <v>120</v>
      </c>
      <c r="E1078" t="s">
        <v>73</v>
      </c>
      <c r="F1078" t="str">
        <f t="shared" si="50"/>
        <v>Queensland</v>
      </c>
      <c r="G1078" t="s">
        <v>19</v>
      </c>
      <c r="H1078">
        <v>4509</v>
      </c>
      <c r="I1078" t="s">
        <v>11</v>
      </c>
      <c r="J1078" t="s">
        <v>124</v>
      </c>
      <c r="K1078" t="s">
        <v>146</v>
      </c>
      <c r="L1078" t="s">
        <v>157</v>
      </c>
      <c r="M1078" s="6">
        <v>439</v>
      </c>
    </row>
    <row r="1079" spans="1:13" x14ac:dyDescent="0.3">
      <c r="A1079" s="2">
        <v>45327</v>
      </c>
      <c r="B1079" s="3">
        <f t="shared" si="48"/>
        <v>2024</v>
      </c>
      <c r="C1079" t="str">
        <f t="shared" si="49"/>
        <v>2023-2024</v>
      </c>
      <c r="D1079" t="s">
        <v>120</v>
      </c>
      <c r="E1079" t="s">
        <v>101</v>
      </c>
      <c r="F1079" t="str">
        <f t="shared" si="50"/>
        <v>Queensland</v>
      </c>
      <c r="G1079" t="s">
        <v>19</v>
      </c>
      <c r="H1079">
        <v>4305</v>
      </c>
      <c r="I1079" t="s">
        <v>11</v>
      </c>
      <c r="J1079" t="s">
        <v>124</v>
      </c>
      <c r="K1079" t="s">
        <v>147</v>
      </c>
      <c r="L1079" t="s">
        <v>158</v>
      </c>
      <c r="M1079" s="6">
        <v>481</v>
      </c>
    </row>
    <row r="1080" spans="1:13" x14ac:dyDescent="0.3">
      <c r="A1080" s="2">
        <v>46008</v>
      </c>
      <c r="B1080" s="3">
        <f t="shared" si="48"/>
        <v>2026</v>
      </c>
      <c r="C1080" t="str">
        <f t="shared" si="49"/>
        <v>2025-2026</v>
      </c>
      <c r="D1080" t="s">
        <v>120</v>
      </c>
      <c r="E1080" t="s">
        <v>62</v>
      </c>
      <c r="F1080" t="str">
        <f t="shared" si="50"/>
        <v>Victoria</v>
      </c>
      <c r="G1080" t="s">
        <v>26</v>
      </c>
      <c r="H1080">
        <v>3690</v>
      </c>
      <c r="I1080" t="s">
        <v>11</v>
      </c>
      <c r="J1080" t="s">
        <v>137</v>
      </c>
      <c r="K1080" t="s">
        <v>146</v>
      </c>
      <c r="L1080" t="s">
        <v>157</v>
      </c>
      <c r="M1080" s="6">
        <v>628</v>
      </c>
    </row>
    <row r="1081" spans="1:13" x14ac:dyDescent="0.3">
      <c r="A1081" s="2">
        <v>45489</v>
      </c>
      <c r="B1081" s="3">
        <f t="shared" si="48"/>
        <v>2025</v>
      </c>
      <c r="C1081" t="str">
        <f t="shared" si="49"/>
        <v>2024-2025</v>
      </c>
      <c r="D1081" t="s">
        <v>119</v>
      </c>
      <c r="E1081" t="s">
        <v>98</v>
      </c>
      <c r="F1081" t="str">
        <f t="shared" si="50"/>
        <v>South Australia</v>
      </c>
      <c r="G1081" t="s">
        <v>17</v>
      </c>
      <c r="H1081">
        <v>5290</v>
      </c>
      <c r="I1081" t="s">
        <v>11</v>
      </c>
      <c r="J1081" t="s">
        <v>139</v>
      </c>
      <c r="K1081" t="s">
        <v>148</v>
      </c>
      <c r="L1081" t="s">
        <v>159</v>
      </c>
      <c r="M1081" s="6">
        <v>325</v>
      </c>
    </row>
    <row r="1082" spans="1:13" x14ac:dyDescent="0.3">
      <c r="A1082" s="2">
        <v>45919</v>
      </c>
      <c r="B1082" s="3">
        <f t="shared" si="48"/>
        <v>2026</v>
      </c>
      <c r="C1082" t="str">
        <f t="shared" si="49"/>
        <v>2025-2026</v>
      </c>
      <c r="D1082" t="s">
        <v>120</v>
      </c>
      <c r="E1082" t="s">
        <v>75</v>
      </c>
      <c r="F1082" t="str">
        <f t="shared" si="50"/>
        <v>Victoria</v>
      </c>
      <c r="G1082" t="s">
        <v>26</v>
      </c>
      <c r="H1082">
        <v>3915</v>
      </c>
      <c r="I1082" t="s">
        <v>11</v>
      </c>
      <c r="J1082" t="s">
        <v>137</v>
      </c>
      <c r="K1082" t="s">
        <v>145</v>
      </c>
      <c r="L1082" t="s">
        <v>156</v>
      </c>
      <c r="M1082" s="6">
        <v>51</v>
      </c>
    </row>
    <row r="1083" spans="1:13" x14ac:dyDescent="0.3">
      <c r="A1083" s="2">
        <v>45948</v>
      </c>
      <c r="B1083" s="3">
        <f t="shared" si="48"/>
        <v>2026</v>
      </c>
      <c r="C1083" t="str">
        <f t="shared" si="49"/>
        <v>2025-2026</v>
      </c>
      <c r="D1083" t="s">
        <v>120</v>
      </c>
      <c r="E1083" t="s">
        <v>111</v>
      </c>
      <c r="F1083" t="str">
        <f t="shared" si="50"/>
        <v>New South Wales</v>
      </c>
      <c r="G1083" t="s">
        <v>10</v>
      </c>
      <c r="H1083">
        <v>2154</v>
      </c>
      <c r="I1083" t="s">
        <v>11</v>
      </c>
      <c r="J1083" t="s">
        <v>125</v>
      </c>
      <c r="K1083" t="s">
        <v>146</v>
      </c>
      <c r="L1083" t="s">
        <v>157</v>
      </c>
      <c r="M1083" s="6">
        <v>737</v>
      </c>
    </row>
    <row r="1084" spans="1:13" x14ac:dyDescent="0.3">
      <c r="A1084" s="2">
        <v>45499</v>
      </c>
      <c r="B1084" s="3">
        <f t="shared" si="48"/>
        <v>2025</v>
      </c>
      <c r="C1084" t="str">
        <f t="shared" si="49"/>
        <v>2024-2025</v>
      </c>
      <c r="D1084" t="s">
        <v>120</v>
      </c>
      <c r="E1084" t="s">
        <v>100</v>
      </c>
      <c r="F1084" t="str">
        <f t="shared" si="50"/>
        <v>New South Wales</v>
      </c>
      <c r="G1084" t="s">
        <v>10</v>
      </c>
      <c r="H1084">
        <v>2800</v>
      </c>
      <c r="I1084" t="s">
        <v>11</v>
      </c>
      <c r="J1084" t="s">
        <v>132</v>
      </c>
      <c r="K1084" t="s">
        <v>144</v>
      </c>
      <c r="L1084" t="s">
        <v>155</v>
      </c>
      <c r="M1084" s="6">
        <v>382</v>
      </c>
    </row>
    <row r="1085" spans="1:13" x14ac:dyDescent="0.3">
      <c r="A1085" s="2">
        <v>45316</v>
      </c>
      <c r="B1085" s="3">
        <f t="shared" si="48"/>
        <v>2024</v>
      </c>
      <c r="C1085" t="str">
        <f t="shared" si="49"/>
        <v>2023-2024</v>
      </c>
      <c r="D1085" t="s">
        <v>120</v>
      </c>
      <c r="E1085" t="s">
        <v>114</v>
      </c>
      <c r="F1085" t="str">
        <f t="shared" si="50"/>
        <v>Victoria</v>
      </c>
      <c r="G1085" t="s">
        <v>26</v>
      </c>
      <c r="H1085">
        <v>3353</v>
      </c>
      <c r="I1085" t="s">
        <v>11</v>
      </c>
      <c r="J1085" t="s">
        <v>129</v>
      </c>
      <c r="K1085" t="s">
        <v>148</v>
      </c>
      <c r="L1085" t="s">
        <v>159</v>
      </c>
      <c r="M1085" s="6">
        <v>246</v>
      </c>
    </row>
    <row r="1086" spans="1:13" x14ac:dyDescent="0.3">
      <c r="A1086" s="2">
        <v>45949</v>
      </c>
      <c r="B1086" s="3">
        <f t="shared" si="48"/>
        <v>2026</v>
      </c>
      <c r="C1086" t="str">
        <f t="shared" si="49"/>
        <v>2025-2026</v>
      </c>
      <c r="D1086" t="s">
        <v>120</v>
      </c>
      <c r="E1086" t="s">
        <v>77</v>
      </c>
      <c r="F1086" t="str">
        <f t="shared" si="50"/>
        <v>Victoria</v>
      </c>
      <c r="G1086" t="s">
        <v>26</v>
      </c>
      <c r="H1086">
        <v>3018</v>
      </c>
      <c r="I1086" t="s">
        <v>11</v>
      </c>
      <c r="J1086" t="s">
        <v>128</v>
      </c>
      <c r="K1086" t="s">
        <v>148</v>
      </c>
      <c r="L1086" t="s">
        <v>159</v>
      </c>
      <c r="M1086" s="6">
        <v>607</v>
      </c>
    </row>
    <row r="1087" spans="1:13" x14ac:dyDescent="0.3">
      <c r="A1087" s="2">
        <v>45919</v>
      </c>
      <c r="B1087" s="3">
        <f t="shared" si="48"/>
        <v>2026</v>
      </c>
      <c r="C1087" t="str">
        <f t="shared" si="49"/>
        <v>2025-2026</v>
      </c>
      <c r="D1087" t="s">
        <v>119</v>
      </c>
      <c r="E1087" t="s">
        <v>106</v>
      </c>
      <c r="F1087" t="str">
        <f t="shared" si="50"/>
        <v>Queensland</v>
      </c>
      <c r="G1087" t="s">
        <v>19</v>
      </c>
      <c r="H1087">
        <v>4558</v>
      </c>
      <c r="I1087" t="s">
        <v>11</v>
      </c>
      <c r="J1087" t="s">
        <v>136</v>
      </c>
      <c r="K1087" t="s">
        <v>146</v>
      </c>
      <c r="L1087" t="s">
        <v>157</v>
      </c>
      <c r="M1087" s="6">
        <v>796</v>
      </c>
    </row>
    <row r="1088" spans="1:13" x14ac:dyDescent="0.3">
      <c r="A1088" s="2">
        <v>45313</v>
      </c>
      <c r="B1088" s="3">
        <f t="shared" si="48"/>
        <v>2024</v>
      </c>
      <c r="C1088" t="str">
        <f t="shared" si="49"/>
        <v>2023-2024</v>
      </c>
      <c r="D1088" t="s">
        <v>120</v>
      </c>
      <c r="E1088" t="s">
        <v>62</v>
      </c>
      <c r="F1088" t="str">
        <f t="shared" si="50"/>
        <v>Victoria</v>
      </c>
      <c r="G1088" t="s">
        <v>26</v>
      </c>
      <c r="H1088">
        <v>3690</v>
      </c>
      <c r="I1088" t="s">
        <v>11</v>
      </c>
      <c r="J1088" t="s">
        <v>137</v>
      </c>
      <c r="K1088" t="s">
        <v>143</v>
      </c>
      <c r="L1088" t="s">
        <v>154</v>
      </c>
      <c r="M1088" s="6">
        <v>312</v>
      </c>
    </row>
    <row r="1089" spans="1:13" x14ac:dyDescent="0.3">
      <c r="A1089" s="2">
        <v>45452</v>
      </c>
      <c r="B1089" s="3">
        <f t="shared" si="48"/>
        <v>2024</v>
      </c>
      <c r="C1089" t="str">
        <f t="shared" si="49"/>
        <v>2023-2024</v>
      </c>
      <c r="D1089" t="s">
        <v>119</v>
      </c>
      <c r="E1089" t="s">
        <v>21</v>
      </c>
      <c r="F1089" t="str">
        <f t="shared" si="50"/>
        <v>South Australia</v>
      </c>
      <c r="G1089" t="s">
        <v>17</v>
      </c>
      <c r="H1089">
        <v>5343</v>
      </c>
      <c r="I1089" t="s">
        <v>11</v>
      </c>
      <c r="J1089" t="s">
        <v>139</v>
      </c>
      <c r="K1089" t="s">
        <v>143</v>
      </c>
      <c r="L1089" t="s">
        <v>154</v>
      </c>
      <c r="M1089" s="6">
        <v>608</v>
      </c>
    </row>
    <row r="1090" spans="1:13" x14ac:dyDescent="0.3">
      <c r="A1090" s="2">
        <v>45407</v>
      </c>
      <c r="B1090" s="3">
        <f t="shared" ref="B1090:B1153" si="51">IF(MONTH(A1090)&gt;=7,YEAR(A1090)+1,YEAR(A1090))</f>
        <v>2024</v>
      </c>
      <c r="C1090" t="str">
        <f t="shared" ref="C1090:C1153" si="52">IF(MONTH(A1090) &gt;= 7, YEAR(A1090) &amp; "-" &amp; YEAR(A1090) + 1, YEAR(A1090) - 1 &amp; "-" &amp; YEAR(A1090))</f>
        <v>2023-2024</v>
      </c>
      <c r="D1090" t="s">
        <v>120</v>
      </c>
      <c r="E1090" t="s">
        <v>18</v>
      </c>
      <c r="F1090" t="str">
        <f t="shared" ref="F1090:F1153" si="53">IF(G1090="WA","Western Australia",
IF(G1090="NSW","New South Wales",
IF(G1090="QLD","Queensland",
IF(G1090="VIC","Victoria",
IF(G1090="TAS","Tasmania",
IF(G1090="SA","South Australia",
IF(G1090="NT","Northern Territory",
IF(G1090="ACT","Australian Capital Territory",G1090))))))))</f>
        <v>Queensland</v>
      </c>
      <c r="G1090" t="s">
        <v>19</v>
      </c>
      <c r="H1090">
        <v>4802</v>
      </c>
      <c r="I1090" t="s">
        <v>11</v>
      </c>
      <c r="J1090" t="s">
        <v>133</v>
      </c>
      <c r="K1090" t="s">
        <v>148</v>
      </c>
      <c r="L1090" t="s">
        <v>159</v>
      </c>
      <c r="M1090" s="6">
        <v>723</v>
      </c>
    </row>
    <row r="1091" spans="1:13" x14ac:dyDescent="0.3">
      <c r="A1091" s="2">
        <v>45779</v>
      </c>
      <c r="B1091" s="3">
        <f t="shared" si="51"/>
        <v>2025</v>
      </c>
      <c r="C1091" t="str">
        <f t="shared" si="52"/>
        <v>2024-2025</v>
      </c>
      <c r="D1091" t="s">
        <v>120</v>
      </c>
      <c r="E1091" t="s">
        <v>50</v>
      </c>
      <c r="F1091" t="str">
        <f t="shared" si="53"/>
        <v>Australian Capital Territory</v>
      </c>
      <c r="G1091" t="s">
        <v>51</v>
      </c>
      <c r="H1091">
        <v>2617</v>
      </c>
      <c r="I1091" t="s">
        <v>11</v>
      </c>
      <c r="J1091" t="s">
        <v>123</v>
      </c>
      <c r="K1091" t="s">
        <v>147</v>
      </c>
      <c r="L1091" t="s">
        <v>158</v>
      </c>
      <c r="M1091" s="6">
        <v>192</v>
      </c>
    </row>
    <row r="1092" spans="1:13" x14ac:dyDescent="0.3">
      <c r="A1092" s="2">
        <v>45482</v>
      </c>
      <c r="B1092" s="3">
        <f t="shared" si="51"/>
        <v>2025</v>
      </c>
      <c r="C1092" t="str">
        <f t="shared" si="52"/>
        <v>2024-2025</v>
      </c>
      <c r="D1092" t="s">
        <v>120</v>
      </c>
      <c r="E1092" t="s">
        <v>38</v>
      </c>
      <c r="F1092" t="str">
        <f t="shared" si="53"/>
        <v>Victoria</v>
      </c>
      <c r="G1092" t="s">
        <v>26</v>
      </c>
      <c r="H1092">
        <v>3199</v>
      </c>
      <c r="I1092" t="s">
        <v>11</v>
      </c>
      <c r="J1092" t="s">
        <v>127</v>
      </c>
      <c r="K1092" t="s">
        <v>143</v>
      </c>
      <c r="L1092" t="s">
        <v>154</v>
      </c>
      <c r="M1092" s="6">
        <v>251</v>
      </c>
    </row>
    <row r="1093" spans="1:13" x14ac:dyDescent="0.3">
      <c r="A1093" s="2">
        <v>45341</v>
      </c>
      <c r="B1093" s="3">
        <f t="shared" si="51"/>
        <v>2024</v>
      </c>
      <c r="C1093" t="str">
        <f t="shared" si="52"/>
        <v>2023-2024</v>
      </c>
      <c r="D1093" t="s">
        <v>120</v>
      </c>
      <c r="E1093" t="s">
        <v>31</v>
      </c>
      <c r="F1093" t="str">
        <f t="shared" si="53"/>
        <v>South Australia</v>
      </c>
      <c r="G1093" t="s">
        <v>17</v>
      </c>
      <c r="H1093">
        <v>5082</v>
      </c>
      <c r="I1093" t="s">
        <v>11</v>
      </c>
      <c r="J1093" t="s">
        <v>134</v>
      </c>
      <c r="K1093" t="s">
        <v>143</v>
      </c>
      <c r="L1093" t="s">
        <v>154</v>
      </c>
      <c r="M1093" s="6">
        <v>132</v>
      </c>
    </row>
    <row r="1094" spans="1:13" x14ac:dyDescent="0.3">
      <c r="A1094" s="2">
        <v>45772</v>
      </c>
      <c r="B1094" s="3">
        <f t="shared" si="51"/>
        <v>2025</v>
      </c>
      <c r="C1094" t="str">
        <f t="shared" si="52"/>
        <v>2024-2025</v>
      </c>
      <c r="D1094" t="s">
        <v>120</v>
      </c>
      <c r="E1094" t="s">
        <v>33</v>
      </c>
      <c r="F1094" t="str">
        <f t="shared" si="53"/>
        <v>Northern Territory</v>
      </c>
      <c r="G1094" t="s">
        <v>15</v>
      </c>
      <c r="H1094">
        <v>870</v>
      </c>
      <c r="I1094" t="s">
        <v>11</v>
      </c>
      <c r="J1094" t="s">
        <v>140</v>
      </c>
      <c r="K1094" t="s">
        <v>151</v>
      </c>
      <c r="L1094" t="s">
        <v>152</v>
      </c>
      <c r="M1094" s="6">
        <v>224</v>
      </c>
    </row>
    <row r="1095" spans="1:13" x14ac:dyDescent="0.3">
      <c r="A1095" s="2">
        <v>45398</v>
      </c>
      <c r="B1095" s="3">
        <f t="shared" si="51"/>
        <v>2024</v>
      </c>
      <c r="C1095" t="str">
        <f t="shared" si="52"/>
        <v>2023-2024</v>
      </c>
      <c r="D1095" t="s">
        <v>120</v>
      </c>
      <c r="E1095" t="s">
        <v>13</v>
      </c>
      <c r="F1095" t="str">
        <f t="shared" si="53"/>
        <v>New South Wales</v>
      </c>
      <c r="G1095" t="s">
        <v>10</v>
      </c>
      <c r="H1095">
        <v>2141</v>
      </c>
      <c r="I1095" t="s">
        <v>11</v>
      </c>
      <c r="J1095" t="s">
        <v>125</v>
      </c>
      <c r="K1095" t="s">
        <v>151</v>
      </c>
      <c r="L1095" t="s">
        <v>152</v>
      </c>
      <c r="M1095" s="6">
        <v>317</v>
      </c>
    </row>
    <row r="1096" spans="1:13" x14ac:dyDescent="0.3">
      <c r="A1096" s="2">
        <v>45977</v>
      </c>
      <c r="B1096" s="3">
        <f t="shared" si="51"/>
        <v>2026</v>
      </c>
      <c r="C1096" t="str">
        <f t="shared" si="52"/>
        <v>2025-2026</v>
      </c>
      <c r="D1096" t="s">
        <v>119</v>
      </c>
      <c r="E1096" t="s">
        <v>13</v>
      </c>
      <c r="F1096" t="str">
        <f t="shared" si="53"/>
        <v>New South Wales</v>
      </c>
      <c r="G1096" t="s">
        <v>10</v>
      </c>
      <c r="H1096">
        <v>2141</v>
      </c>
      <c r="I1096" t="s">
        <v>11</v>
      </c>
      <c r="J1096" t="s">
        <v>125</v>
      </c>
      <c r="K1096" t="s">
        <v>145</v>
      </c>
      <c r="L1096" t="s">
        <v>156</v>
      </c>
      <c r="M1096" s="6">
        <v>446</v>
      </c>
    </row>
    <row r="1097" spans="1:13" x14ac:dyDescent="0.3">
      <c r="A1097" s="2">
        <v>45365</v>
      </c>
      <c r="B1097" s="3">
        <f t="shared" si="51"/>
        <v>2024</v>
      </c>
      <c r="C1097" t="str">
        <f t="shared" si="52"/>
        <v>2023-2024</v>
      </c>
      <c r="D1097" t="s">
        <v>119</v>
      </c>
      <c r="E1097" t="s">
        <v>37</v>
      </c>
      <c r="F1097" t="str">
        <f t="shared" si="53"/>
        <v>Victoria</v>
      </c>
      <c r="G1097" t="s">
        <v>26</v>
      </c>
      <c r="H1097">
        <v>3134</v>
      </c>
      <c r="I1097" t="s">
        <v>11</v>
      </c>
      <c r="J1097" t="s">
        <v>127</v>
      </c>
      <c r="K1097" t="s">
        <v>151</v>
      </c>
      <c r="L1097" t="s">
        <v>152</v>
      </c>
      <c r="M1097" s="6">
        <v>726</v>
      </c>
    </row>
    <row r="1098" spans="1:13" x14ac:dyDescent="0.3">
      <c r="A1098" s="2">
        <v>45872</v>
      </c>
      <c r="B1098" s="3">
        <f t="shared" si="51"/>
        <v>2026</v>
      </c>
      <c r="C1098" t="str">
        <f t="shared" si="52"/>
        <v>2025-2026</v>
      </c>
      <c r="D1098" t="s">
        <v>120</v>
      </c>
      <c r="E1098" t="s">
        <v>89</v>
      </c>
      <c r="F1098" t="str">
        <f t="shared" si="53"/>
        <v>Queensland</v>
      </c>
      <c r="G1098" t="s">
        <v>19</v>
      </c>
      <c r="H1098">
        <v>4700</v>
      </c>
      <c r="I1098" t="s">
        <v>11</v>
      </c>
      <c r="J1098" t="s">
        <v>138</v>
      </c>
      <c r="K1098" t="s">
        <v>151</v>
      </c>
      <c r="L1098" t="s">
        <v>152</v>
      </c>
      <c r="M1098" s="6">
        <v>315</v>
      </c>
    </row>
    <row r="1099" spans="1:13" x14ac:dyDescent="0.3">
      <c r="A1099" s="2">
        <v>45500</v>
      </c>
      <c r="B1099" s="3">
        <f t="shared" si="51"/>
        <v>2025</v>
      </c>
      <c r="C1099" t="str">
        <f t="shared" si="52"/>
        <v>2024-2025</v>
      </c>
      <c r="D1099" t="s">
        <v>120</v>
      </c>
      <c r="E1099" t="s">
        <v>42</v>
      </c>
      <c r="F1099" t="str">
        <f t="shared" si="53"/>
        <v>Tasmania</v>
      </c>
      <c r="G1099" t="s">
        <v>43</v>
      </c>
      <c r="H1099">
        <v>7018</v>
      </c>
      <c r="I1099" t="s">
        <v>11</v>
      </c>
      <c r="J1099" t="s">
        <v>130</v>
      </c>
      <c r="K1099" t="s">
        <v>151</v>
      </c>
      <c r="L1099" t="s">
        <v>152</v>
      </c>
      <c r="M1099" s="6">
        <v>753</v>
      </c>
    </row>
    <row r="1100" spans="1:13" x14ac:dyDescent="0.3">
      <c r="A1100" s="2">
        <v>45791</v>
      </c>
      <c r="B1100" s="3">
        <f t="shared" si="51"/>
        <v>2025</v>
      </c>
      <c r="C1100" t="str">
        <f t="shared" si="52"/>
        <v>2024-2025</v>
      </c>
      <c r="D1100" t="s">
        <v>120</v>
      </c>
      <c r="E1100" t="s">
        <v>22</v>
      </c>
      <c r="F1100" t="str">
        <f t="shared" si="53"/>
        <v>New South Wales</v>
      </c>
      <c r="G1100" t="s">
        <v>10</v>
      </c>
      <c r="H1100">
        <v>2116</v>
      </c>
      <c r="I1100" t="s">
        <v>11</v>
      </c>
      <c r="J1100" t="s">
        <v>125</v>
      </c>
      <c r="K1100" t="s">
        <v>151</v>
      </c>
      <c r="L1100" t="s">
        <v>152</v>
      </c>
      <c r="M1100" s="6">
        <v>196</v>
      </c>
    </row>
    <row r="1101" spans="1:13" x14ac:dyDescent="0.3">
      <c r="A1101" s="2">
        <v>45999</v>
      </c>
      <c r="B1101" s="3">
        <f t="shared" si="51"/>
        <v>2026</v>
      </c>
      <c r="C1101" t="str">
        <f t="shared" si="52"/>
        <v>2025-2026</v>
      </c>
      <c r="D1101" t="s">
        <v>120</v>
      </c>
      <c r="E1101" t="s">
        <v>100</v>
      </c>
      <c r="F1101" t="str">
        <f t="shared" si="53"/>
        <v>New South Wales</v>
      </c>
      <c r="G1101" t="s">
        <v>10</v>
      </c>
      <c r="H1101">
        <v>2800</v>
      </c>
      <c r="I1101" t="s">
        <v>11</v>
      </c>
      <c r="J1101" t="s">
        <v>132</v>
      </c>
      <c r="K1101" t="s">
        <v>151</v>
      </c>
      <c r="L1101" t="s">
        <v>152</v>
      </c>
      <c r="M1101" s="6">
        <v>136</v>
      </c>
    </row>
    <row r="1102" spans="1:13" x14ac:dyDescent="0.3">
      <c r="A1102" s="2">
        <v>45679</v>
      </c>
      <c r="B1102" s="3">
        <f t="shared" si="51"/>
        <v>2025</v>
      </c>
      <c r="C1102" t="str">
        <f t="shared" si="52"/>
        <v>2024-2025</v>
      </c>
      <c r="D1102" t="s">
        <v>120</v>
      </c>
      <c r="E1102" t="s">
        <v>22</v>
      </c>
      <c r="F1102" t="str">
        <f t="shared" si="53"/>
        <v>New South Wales</v>
      </c>
      <c r="G1102" t="s">
        <v>10</v>
      </c>
      <c r="H1102">
        <v>2116</v>
      </c>
      <c r="I1102" t="s">
        <v>11</v>
      </c>
      <c r="J1102" t="s">
        <v>125</v>
      </c>
      <c r="K1102" t="s">
        <v>143</v>
      </c>
      <c r="L1102" t="s">
        <v>154</v>
      </c>
      <c r="M1102" s="6">
        <v>295</v>
      </c>
    </row>
    <row r="1103" spans="1:13" x14ac:dyDescent="0.3">
      <c r="A1103" s="2">
        <v>45509</v>
      </c>
      <c r="B1103" s="3">
        <f t="shared" si="51"/>
        <v>2025</v>
      </c>
      <c r="C1103" t="str">
        <f t="shared" si="52"/>
        <v>2024-2025</v>
      </c>
      <c r="D1103" t="s">
        <v>119</v>
      </c>
      <c r="E1103" t="s">
        <v>27</v>
      </c>
      <c r="F1103" t="str">
        <f t="shared" si="53"/>
        <v>Western Australia</v>
      </c>
      <c r="G1103" t="s">
        <v>28</v>
      </c>
      <c r="H1103">
        <v>6030</v>
      </c>
      <c r="I1103" t="s">
        <v>11</v>
      </c>
      <c r="J1103" t="s">
        <v>121</v>
      </c>
      <c r="K1103" t="s">
        <v>148</v>
      </c>
      <c r="L1103" t="s">
        <v>159</v>
      </c>
      <c r="M1103" s="6">
        <v>430</v>
      </c>
    </row>
    <row r="1104" spans="1:13" x14ac:dyDescent="0.3">
      <c r="A1104" s="2">
        <v>45415</v>
      </c>
      <c r="B1104" s="3">
        <f t="shared" si="51"/>
        <v>2024</v>
      </c>
      <c r="C1104" t="str">
        <f t="shared" si="52"/>
        <v>2023-2024</v>
      </c>
      <c r="D1104" t="s">
        <v>119</v>
      </c>
      <c r="E1104" t="s">
        <v>111</v>
      </c>
      <c r="F1104" t="str">
        <f t="shared" si="53"/>
        <v>New South Wales</v>
      </c>
      <c r="G1104" t="s">
        <v>10</v>
      </c>
      <c r="H1104">
        <v>2154</v>
      </c>
      <c r="I1104" t="s">
        <v>11</v>
      </c>
      <c r="J1104" t="s">
        <v>125</v>
      </c>
      <c r="K1104" t="s">
        <v>151</v>
      </c>
      <c r="L1104" t="s">
        <v>152</v>
      </c>
      <c r="M1104" s="6">
        <v>385</v>
      </c>
    </row>
    <row r="1105" spans="1:13" x14ac:dyDescent="0.3">
      <c r="A1105" s="2">
        <v>45378</v>
      </c>
      <c r="B1105" s="3">
        <f t="shared" si="51"/>
        <v>2024</v>
      </c>
      <c r="C1105" t="str">
        <f t="shared" si="52"/>
        <v>2023-2024</v>
      </c>
      <c r="D1105" t="s">
        <v>119</v>
      </c>
      <c r="E1105" t="s">
        <v>39</v>
      </c>
      <c r="F1105" t="str">
        <f t="shared" si="53"/>
        <v>New South Wales</v>
      </c>
      <c r="G1105" t="s">
        <v>10</v>
      </c>
      <c r="H1105">
        <v>2541</v>
      </c>
      <c r="I1105" t="s">
        <v>11</v>
      </c>
      <c r="J1105" t="s">
        <v>123</v>
      </c>
      <c r="K1105" t="s">
        <v>142</v>
      </c>
      <c r="L1105" t="s">
        <v>153</v>
      </c>
      <c r="M1105" s="6">
        <v>55</v>
      </c>
    </row>
    <row r="1106" spans="1:13" x14ac:dyDescent="0.3">
      <c r="A1106" s="2">
        <v>45582</v>
      </c>
      <c r="B1106" s="3">
        <f t="shared" si="51"/>
        <v>2025</v>
      </c>
      <c r="C1106" t="str">
        <f t="shared" si="52"/>
        <v>2024-2025</v>
      </c>
      <c r="D1106" t="s">
        <v>120</v>
      </c>
      <c r="E1106" t="s">
        <v>36</v>
      </c>
      <c r="F1106" t="str">
        <f t="shared" si="53"/>
        <v>New South Wales</v>
      </c>
      <c r="G1106" t="s">
        <v>10</v>
      </c>
      <c r="H1106">
        <v>2539</v>
      </c>
      <c r="I1106" t="s">
        <v>11</v>
      </c>
      <c r="J1106" t="s">
        <v>123</v>
      </c>
      <c r="K1106" t="s">
        <v>148</v>
      </c>
      <c r="L1106" t="s">
        <v>159</v>
      </c>
      <c r="M1106" s="6">
        <v>257</v>
      </c>
    </row>
    <row r="1107" spans="1:13" x14ac:dyDescent="0.3">
      <c r="A1107" s="2">
        <v>45978</v>
      </c>
      <c r="B1107" s="3">
        <f t="shared" si="51"/>
        <v>2026</v>
      </c>
      <c r="C1107" t="str">
        <f t="shared" si="52"/>
        <v>2025-2026</v>
      </c>
      <c r="D1107" t="s">
        <v>120</v>
      </c>
      <c r="E1107" t="s">
        <v>86</v>
      </c>
      <c r="F1107" t="str">
        <f t="shared" si="53"/>
        <v>Queensland</v>
      </c>
      <c r="G1107" t="s">
        <v>19</v>
      </c>
      <c r="H1107">
        <v>4119</v>
      </c>
      <c r="I1107" t="s">
        <v>11</v>
      </c>
      <c r="J1107" t="s">
        <v>131</v>
      </c>
      <c r="K1107" t="s">
        <v>142</v>
      </c>
      <c r="L1107" t="s">
        <v>153</v>
      </c>
      <c r="M1107" s="6">
        <v>641</v>
      </c>
    </row>
    <row r="1108" spans="1:13" x14ac:dyDescent="0.3">
      <c r="A1108" s="2">
        <v>45613</v>
      </c>
      <c r="B1108" s="3">
        <f t="shared" si="51"/>
        <v>2025</v>
      </c>
      <c r="C1108" t="str">
        <f t="shared" si="52"/>
        <v>2024-2025</v>
      </c>
      <c r="D1108" t="s">
        <v>119</v>
      </c>
      <c r="E1108" t="s">
        <v>69</v>
      </c>
      <c r="F1108" t="str">
        <f t="shared" si="53"/>
        <v>Victoria</v>
      </c>
      <c r="G1108" t="s">
        <v>26</v>
      </c>
      <c r="H1108">
        <v>3148</v>
      </c>
      <c r="I1108" t="s">
        <v>11</v>
      </c>
      <c r="J1108" t="s">
        <v>127</v>
      </c>
      <c r="K1108" t="s">
        <v>148</v>
      </c>
      <c r="L1108" t="s">
        <v>159</v>
      </c>
      <c r="M1108" s="6">
        <v>672</v>
      </c>
    </row>
    <row r="1109" spans="1:13" x14ac:dyDescent="0.3">
      <c r="A1109" s="2">
        <v>46000</v>
      </c>
      <c r="B1109" s="3">
        <f t="shared" si="51"/>
        <v>2026</v>
      </c>
      <c r="C1109" t="str">
        <f t="shared" si="52"/>
        <v>2025-2026</v>
      </c>
      <c r="D1109" t="s">
        <v>119</v>
      </c>
      <c r="E1109" t="s">
        <v>112</v>
      </c>
      <c r="F1109" t="str">
        <f t="shared" si="53"/>
        <v>Queensland</v>
      </c>
      <c r="G1109" t="s">
        <v>19</v>
      </c>
      <c r="H1109">
        <v>4566</v>
      </c>
      <c r="I1109" t="s">
        <v>11</v>
      </c>
      <c r="J1109" t="s">
        <v>136</v>
      </c>
      <c r="K1109" t="s">
        <v>145</v>
      </c>
      <c r="L1109" t="s">
        <v>156</v>
      </c>
      <c r="M1109" s="6">
        <v>324</v>
      </c>
    </row>
    <row r="1110" spans="1:13" x14ac:dyDescent="0.3">
      <c r="A1110" s="2">
        <v>45415</v>
      </c>
      <c r="B1110" s="3">
        <f t="shared" si="51"/>
        <v>2024</v>
      </c>
      <c r="C1110" t="str">
        <f t="shared" si="52"/>
        <v>2023-2024</v>
      </c>
      <c r="D1110" t="s">
        <v>119</v>
      </c>
      <c r="E1110" t="s">
        <v>85</v>
      </c>
      <c r="F1110" t="str">
        <f t="shared" si="53"/>
        <v>Western Australia</v>
      </c>
      <c r="G1110" t="s">
        <v>28</v>
      </c>
      <c r="H1110">
        <v>6725</v>
      </c>
      <c r="I1110" t="s">
        <v>11</v>
      </c>
      <c r="J1110" t="s">
        <v>141</v>
      </c>
      <c r="K1110" t="s">
        <v>147</v>
      </c>
      <c r="L1110" t="s">
        <v>158</v>
      </c>
      <c r="M1110" s="6">
        <v>23</v>
      </c>
    </row>
    <row r="1111" spans="1:13" x14ac:dyDescent="0.3">
      <c r="A1111" s="2">
        <v>45908</v>
      </c>
      <c r="B1111" s="3">
        <f t="shared" si="51"/>
        <v>2026</v>
      </c>
      <c r="C1111" t="str">
        <f t="shared" si="52"/>
        <v>2025-2026</v>
      </c>
      <c r="D1111" t="s">
        <v>120</v>
      </c>
      <c r="E1111" t="s">
        <v>87</v>
      </c>
      <c r="F1111" t="str">
        <f t="shared" si="53"/>
        <v>New South Wales</v>
      </c>
      <c r="G1111" t="s">
        <v>10</v>
      </c>
      <c r="H1111">
        <v>2158</v>
      </c>
      <c r="I1111" t="s">
        <v>11</v>
      </c>
      <c r="J1111" t="s">
        <v>125</v>
      </c>
      <c r="K1111" t="s">
        <v>148</v>
      </c>
      <c r="L1111" t="s">
        <v>159</v>
      </c>
      <c r="M1111" s="6">
        <v>577</v>
      </c>
    </row>
    <row r="1112" spans="1:13" x14ac:dyDescent="0.3">
      <c r="A1112" s="2">
        <v>45610</v>
      </c>
      <c r="B1112" s="3">
        <f t="shared" si="51"/>
        <v>2025</v>
      </c>
      <c r="C1112" t="str">
        <f t="shared" si="52"/>
        <v>2024-2025</v>
      </c>
      <c r="D1112" t="s">
        <v>120</v>
      </c>
      <c r="E1112" t="s">
        <v>77</v>
      </c>
      <c r="F1112" t="str">
        <f t="shared" si="53"/>
        <v>Victoria</v>
      </c>
      <c r="G1112" t="s">
        <v>26</v>
      </c>
      <c r="H1112">
        <v>3018</v>
      </c>
      <c r="I1112" t="s">
        <v>11</v>
      </c>
      <c r="J1112" t="s">
        <v>128</v>
      </c>
      <c r="K1112" t="s">
        <v>143</v>
      </c>
      <c r="L1112" t="s">
        <v>154</v>
      </c>
      <c r="M1112" s="6">
        <v>649</v>
      </c>
    </row>
    <row r="1113" spans="1:13" x14ac:dyDescent="0.3">
      <c r="A1113" s="2">
        <v>45780</v>
      </c>
      <c r="B1113" s="3">
        <f t="shared" si="51"/>
        <v>2025</v>
      </c>
      <c r="C1113" t="str">
        <f t="shared" si="52"/>
        <v>2024-2025</v>
      </c>
      <c r="D1113" t="s">
        <v>120</v>
      </c>
      <c r="E1113" t="s">
        <v>77</v>
      </c>
      <c r="F1113" t="str">
        <f t="shared" si="53"/>
        <v>Victoria</v>
      </c>
      <c r="G1113" t="s">
        <v>26</v>
      </c>
      <c r="H1113">
        <v>3018</v>
      </c>
      <c r="I1113" t="s">
        <v>11</v>
      </c>
      <c r="J1113" t="s">
        <v>128</v>
      </c>
      <c r="K1113" t="s">
        <v>142</v>
      </c>
      <c r="L1113" t="s">
        <v>153</v>
      </c>
      <c r="M1113" s="6">
        <v>214</v>
      </c>
    </row>
    <row r="1114" spans="1:13" x14ac:dyDescent="0.3">
      <c r="A1114" s="2">
        <v>45734</v>
      </c>
      <c r="B1114" s="3">
        <f t="shared" si="51"/>
        <v>2025</v>
      </c>
      <c r="C1114" t="str">
        <f t="shared" si="52"/>
        <v>2024-2025</v>
      </c>
      <c r="D1114" t="s">
        <v>119</v>
      </c>
      <c r="E1114" t="s">
        <v>41</v>
      </c>
      <c r="F1114" t="str">
        <f t="shared" si="53"/>
        <v>New South Wales</v>
      </c>
      <c r="G1114" t="s">
        <v>10</v>
      </c>
      <c r="H1114">
        <v>2478</v>
      </c>
      <c r="I1114" t="s">
        <v>11</v>
      </c>
      <c r="J1114" t="s">
        <v>122</v>
      </c>
      <c r="K1114" t="s">
        <v>147</v>
      </c>
      <c r="L1114" t="s">
        <v>158</v>
      </c>
      <c r="M1114" s="6">
        <v>465</v>
      </c>
    </row>
    <row r="1115" spans="1:13" x14ac:dyDescent="0.3">
      <c r="A1115" s="2">
        <v>45999</v>
      </c>
      <c r="B1115" s="3">
        <f t="shared" si="51"/>
        <v>2026</v>
      </c>
      <c r="C1115" t="str">
        <f t="shared" si="52"/>
        <v>2025-2026</v>
      </c>
      <c r="D1115" t="s">
        <v>119</v>
      </c>
      <c r="E1115" t="s">
        <v>69</v>
      </c>
      <c r="F1115" t="str">
        <f t="shared" si="53"/>
        <v>Victoria</v>
      </c>
      <c r="G1115" t="s">
        <v>26</v>
      </c>
      <c r="H1115">
        <v>3148</v>
      </c>
      <c r="I1115" t="s">
        <v>11</v>
      </c>
      <c r="J1115" t="s">
        <v>127</v>
      </c>
      <c r="K1115" t="s">
        <v>142</v>
      </c>
      <c r="L1115" t="s">
        <v>153</v>
      </c>
      <c r="M1115" s="6">
        <v>507</v>
      </c>
    </row>
    <row r="1116" spans="1:13" x14ac:dyDescent="0.3">
      <c r="A1116" s="2">
        <v>45628</v>
      </c>
      <c r="B1116" s="3">
        <f t="shared" si="51"/>
        <v>2025</v>
      </c>
      <c r="C1116" t="str">
        <f t="shared" si="52"/>
        <v>2024-2025</v>
      </c>
      <c r="D1116" t="s">
        <v>120</v>
      </c>
      <c r="E1116" t="s">
        <v>9</v>
      </c>
      <c r="F1116" t="str">
        <f t="shared" si="53"/>
        <v>New South Wales</v>
      </c>
      <c r="G1116" t="s">
        <v>10</v>
      </c>
      <c r="H1116">
        <v>2067</v>
      </c>
      <c r="I1116" t="s">
        <v>11</v>
      </c>
      <c r="J1116" t="s">
        <v>126</v>
      </c>
      <c r="K1116" t="s">
        <v>143</v>
      </c>
      <c r="L1116" t="s">
        <v>154</v>
      </c>
      <c r="M1116" s="6">
        <v>354</v>
      </c>
    </row>
    <row r="1117" spans="1:13" x14ac:dyDescent="0.3">
      <c r="A1117" s="2">
        <v>45361</v>
      </c>
      <c r="B1117" s="3">
        <f t="shared" si="51"/>
        <v>2024</v>
      </c>
      <c r="C1117" t="str">
        <f t="shared" si="52"/>
        <v>2023-2024</v>
      </c>
      <c r="D1117" t="s">
        <v>120</v>
      </c>
      <c r="E1117" t="s">
        <v>25</v>
      </c>
      <c r="F1117" t="str">
        <f t="shared" si="53"/>
        <v>Victoria</v>
      </c>
      <c r="G1117" t="s">
        <v>26</v>
      </c>
      <c r="H1117">
        <v>3066</v>
      </c>
      <c r="I1117" t="s">
        <v>11</v>
      </c>
      <c r="J1117" t="s">
        <v>128</v>
      </c>
      <c r="K1117" t="s">
        <v>146</v>
      </c>
      <c r="L1117" t="s">
        <v>157</v>
      </c>
      <c r="M1117" s="6">
        <v>732</v>
      </c>
    </row>
    <row r="1118" spans="1:13" x14ac:dyDescent="0.3">
      <c r="A1118" s="2">
        <v>45664</v>
      </c>
      <c r="B1118" s="3">
        <f t="shared" si="51"/>
        <v>2025</v>
      </c>
      <c r="C1118" t="str">
        <f t="shared" si="52"/>
        <v>2024-2025</v>
      </c>
      <c r="D1118" t="s">
        <v>120</v>
      </c>
      <c r="E1118" t="s">
        <v>57</v>
      </c>
      <c r="F1118" t="str">
        <f t="shared" si="53"/>
        <v>New South Wales</v>
      </c>
      <c r="G1118" t="s">
        <v>10</v>
      </c>
      <c r="H1118">
        <v>2064</v>
      </c>
      <c r="I1118" t="s">
        <v>11</v>
      </c>
      <c r="J1118" t="s">
        <v>126</v>
      </c>
      <c r="K1118" t="s">
        <v>150</v>
      </c>
      <c r="L1118" t="s">
        <v>161</v>
      </c>
      <c r="M1118" s="6">
        <v>477</v>
      </c>
    </row>
    <row r="1119" spans="1:13" x14ac:dyDescent="0.3">
      <c r="A1119" s="2">
        <v>46003</v>
      </c>
      <c r="B1119" s="3">
        <f t="shared" si="51"/>
        <v>2026</v>
      </c>
      <c r="C1119" t="str">
        <f t="shared" si="52"/>
        <v>2025-2026</v>
      </c>
      <c r="D1119" t="s">
        <v>119</v>
      </c>
      <c r="E1119" t="s">
        <v>21</v>
      </c>
      <c r="F1119" t="str">
        <f t="shared" si="53"/>
        <v>South Australia</v>
      </c>
      <c r="G1119" t="s">
        <v>17</v>
      </c>
      <c r="H1119">
        <v>5343</v>
      </c>
      <c r="I1119" t="s">
        <v>11</v>
      </c>
      <c r="J1119" t="s">
        <v>139</v>
      </c>
      <c r="K1119" t="s">
        <v>144</v>
      </c>
      <c r="L1119" t="s">
        <v>155</v>
      </c>
      <c r="M1119" s="6">
        <v>392</v>
      </c>
    </row>
    <row r="1120" spans="1:13" x14ac:dyDescent="0.3">
      <c r="A1120" s="2">
        <v>45874</v>
      </c>
      <c r="B1120" s="3">
        <f t="shared" si="51"/>
        <v>2026</v>
      </c>
      <c r="C1120" t="str">
        <f t="shared" si="52"/>
        <v>2025-2026</v>
      </c>
      <c r="D1120" t="s">
        <v>120</v>
      </c>
      <c r="E1120" t="s">
        <v>9</v>
      </c>
      <c r="F1120" t="str">
        <f t="shared" si="53"/>
        <v>New South Wales</v>
      </c>
      <c r="G1120" t="s">
        <v>10</v>
      </c>
      <c r="H1120">
        <v>2067</v>
      </c>
      <c r="I1120" t="s">
        <v>11</v>
      </c>
      <c r="J1120" t="s">
        <v>126</v>
      </c>
      <c r="K1120" t="s">
        <v>145</v>
      </c>
      <c r="L1120" t="s">
        <v>156</v>
      </c>
      <c r="M1120" s="6">
        <v>182</v>
      </c>
    </row>
    <row r="1121" spans="1:13" x14ac:dyDescent="0.3">
      <c r="A1121" s="2">
        <v>45303</v>
      </c>
      <c r="B1121" s="3">
        <f t="shared" si="51"/>
        <v>2024</v>
      </c>
      <c r="C1121" t="str">
        <f t="shared" si="52"/>
        <v>2023-2024</v>
      </c>
      <c r="D1121" t="s">
        <v>120</v>
      </c>
      <c r="E1121" t="s">
        <v>88</v>
      </c>
      <c r="F1121" t="str">
        <f t="shared" si="53"/>
        <v>Queensland</v>
      </c>
      <c r="G1121" t="s">
        <v>19</v>
      </c>
      <c r="H1121">
        <v>4570</v>
      </c>
      <c r="I1121" t="s">
        <v>11</v>
      </c>
      <c r="J1121" t="s">
        <v>136</v>
      </c>
      <c r="K1121" t="s">
        <v>146</v>
      </c>
      <c r="L1121" t="s">
        <v>157</v>
      </c>
      <c r="M1121" s="6">
        <v>211</v>
      </c>
    </row>
    <row r="1122" spans="1:13" x14ac:dyDescent="0.3">
      <c r="A1122" s="2">
        <v>45354</v>
      </c>
      <c r="B1122" s="3">
        <f t="shared" si="51"/>
        <v>2024</v>
      </c>
      <c r="C1122" t="str">
        <f t="shared" si="52"/>
        <v>2023-2024</v>
      </c>
      <c r="D1122" t="s">
        <v>120</v>
      </c>
      <c r="E1122" t="s">
        <v>89</v>
      </c>
      <c r="F1122" t="str">
        <f t="shared" si="53"/>
        <v>Queensland</v>
      </c>
      <c r="G1122" t="s">
        <v>19</v>
      </c>
      <c r="H1122">
        <v>4700</v>
      </c>
      <c r="I1122" t="s">
        <v>11</v>
      </c>
      <c r="J1122" t="s">
        <v>138</v>
      </c>
      <c r="K1122" t="s">
        <v>143</v>
      </c>
      <c r="L1122" t="s">
        <v>154</v>
      </c>
      <c r="M1122" s="6">
        <v>415</v>
      </c>
    </row>
    <row r="1123" spans="1:13" x14ac:dyDescent="0.3">
      <c r="A1123" s="2">
        <v>45699</v>
      </c>
      <c r="B1123" s="3">
        <f t="shared" si="51"/>
        <v>2025</v>
      </c>
      <c r="C1123" t="str">
        <f t="shared" si="52"/>
        <v>2024-2025</v>
      </c>
      <c r="D1123" t="s">
        <v>120</v>
      </c>
      <c r="E1123" t="s">
        <v>85</v>
      </c>
      <c r="F1123" t="str">
        <f t="shared" si="53"/>
        <v>Western Australia</v>
      </c>
      <c r="G1123" t="s">
        <v>28</v>
      </c>
      <c r="H1123">
        <v>6725</v>
      </c>
      <c r="I1123" t="s">
        <v>11</v>
      </c>
      <c r="J1123" t="s">
        <v>141</v>
      </c>
      <c r="K1123" t="s">
        <v>144</v>
      </c>
      <c r="L1123" t="s">
        <v>155</v>
      </c>
      <c r="M1123" s="6">
        <v>444</v>
      </c>
    </row>
    <row r="1124" spans="1:13" x14ac:dyDescent="0.3">
      <c r="A1124" s="2">
        <v>45685</v>
      </c>
      <c r="B1124" s="3">
        <f t="shared" si="51"/>
        <v>2025</v>
      </c>
      <c r="C1124" t="str">
        <f t="shared" si="52"/>
        <v>2024-2025</v>
      </c>
      <c r="D1124" t="s">
        <v>119</v>
      </c>
      <c r="E1124" t="s">
        <v>46</v>
      </c>
      <c r="F1124" t="str">
        <f t="shared" si="53"/>
        <v>South Australia</v>
      </c>
      <c r="G1124" t="s">
        <v>17</v>
      </c>
      <c r="H1124">
        <v>5043</v>
      </c>
      <c r="I1124" t="s">
        <v>11</v>
      </c>
      <c r="J1124" t="s">
        <v>134</v>
      </c>
      <c r="K1124" t="s">
        <v>151</v>
      </c>
      <c r="L1124" t="s">
        <v>152</v>
      </c>
      <c r="M1124" s="6">
        <v>279</v>
      </c>
    </row>
    <row r="1125" spans="1:13" x14ac:dyDescent="0.3">
      <c r="A1125" s="2">
        <v>45911</v>
      </c>
      <c r="B1125" s="3">
        <f t="shared" si="51"/>
        <v>2026</v>
      </c>
      <c r="C1125" t="str">
        <f t="shared" si="52"/>
        <v>2025-2026</v>
      </c>
      <c r="D1125" t="s">
        <v>120</v>
      </c>
      <c r="E1125" t="s">
        <v>36</v>
      </c>
      <c r="F1125" t="str">
        <f t="shared" si="53"/>
        <v>New South Wales</v>
      </c>
      <c r="G1125" t="s">
        <v>10</v>
      </c>
      <c r="H1125">
        <v>2539</v>
      </c>
      <c r="I1125" t="s">
        <v>11</v>
      </c>
      <c r="J1125" t="s">
        <v>123</v>
      </c>
      <c r="K1125" t="s">
        <v>145</v>
      </c>
      <c r="L1125" t="s">
        <v>156</v>
      </c>
      <c r="M1125" s="6">
        <v>184</v>
      </c>
    </row>
    <row r="1126" spans="1:13" x14ac:dyDescent="0.3">
      <c r="A1126" s="2">
        <v>45896</v>
      </c>
      <c r="B1126" s="3">
        <f t="shared" si="51"/>
        <v>2026</v>
      </c>
      <c r="C1126" t="str">
        <f t="shared" si="52"/>
        <v>2025-2026</v>
      </c>
      <c r="D1126" t="s">
        <v>119</v>
      </c>
      <c r="E1126" t="s">
        <v>12</v>
      </c>
      <c r="F1126" t="str">
        <f t="shared" si="53"/>
        <v>New South Wales</v>
      </c>
      <c r="G1126" t="s">
        <v>10</v>
      </c>
      <c r="H1126">
        <v>2795</v>
      </c>
      <c r="I1126" t="s">
        <v>11</v>
      </c>
      <c r="J1126" t="s">
        <v>132</v>
      </c>
      <c r="K1126" t="s">
        <v>150</v>
      </c>
      <c r="L1126" t="s">
        <v>161</v>
      </c>
      <c r="M1126" s="6">
        <v>535</v>
      </c>
    </row>
    <row r="1127" spans="1:13" x14ac:dyDescent="0.3">
      <c r="A1127" s="2">
        <v>45349</v>
      </c>
      <c r="B1127" s="3">
        <f t="shared" si="51"/>
        <v>2024</v>
      </c>
      <c r="C1127" t="str">
        <f t="shared" si="52"/>
        <v>2023-2024</v>
      </c>
      <c r="D1127" t="s">
        <v>119</v>
      </c>
      <c r="E1127" t="s">
        <v>111</v>
      </c>
      <c r="F1127" t="str">
        <f t="shared" si="53"/>
        <v>New South Wales</v>
      </c>
      <c r="G1127" t="s">
        <v>10</v>
      </c>
      <c r="H1127">
        <v>2154</v>
      </c>
      <c r="I1127" t="s">
        <v>11</v>
      </c>
      <c r="J1127" t="s">
        <v>125</v>
      </c>
      <c r="K1127" t="s">
        <v>148</v>
      </c>
      <c r="L1127" t="s">
        <v>159</v>
      </c>
      <c r="M1127" s="6">
        <v>201</v>
      </c>
    </row>
    <row r="1128" spans="1:13" x14ac:dyDescent="0.3">
      <c r="A1128" s="2">
        <v>45850</v>
      </c>
      <c r="B1128" s="3">
        <f t="shared" si="51"/>
        <v>2026</v>
      </c>
      <c r="C1128" t="str">
        <f t="shared" si="52"/>
        <v>2025-2026</v>
      </c>
      <c r="D1128" t="s">
        <v>120</v>
      </c>
      <c r="E1128" t="s">
        <v>42</v>
      </c>
      <c r="F1128" t="str">
        <f t="shared" si="53"/>
        <v>Tasmania</v>
      </c>
      <c r="G1128" t="s">
        <v>43</v>
      </c>
      <c r="H1128">
        <v>7018</v>
      </c>
      <c r="I1128" t="s">
        <v>11</v>
      </c>
      <c r="J1128" t="s">
        <v>130</v>
      </c>
      <c r="K1128" t="s">
        <v>147</v>
      </c>
      <c r="L1128" t="s">
        <v>158</v>
      </c>
      <c r="M1128" s="6">
        <v>253</v>
      </c>
    </row>
    <row r="1129" spans="1:13" x14ac:dyDescent="0.3">
      <c r="A1129" s="2">
        <v>45861</v>
      </c>
      <c r="B1129" s="3">
        <f t="shared" si="51"/>
        <v>2026</v>
      </c>
      <c r="C1129" t="str">
        <f t="shared" si="52"/>
        <v>2025-2026</v>
      </c>
      <c r="D1129" t="s">
        <v>120</v>
      </c>
      <c r="E1129" t="s">
        <v>25</v>
      </c>
      <c r="F1129" t="str">
        <f t="shared" si="53"/>
        <v>Victoria</v>
      </c>
      <c r="G1129" t="s">
        <v>26</v>
      </c>
      <c r="H1129">
        <v>3066</v>
      </c>
      <c r="I1129" t="s">
        <v>11</v>
      </c>
      <c r="J1129" t="s">
        <v>128</v>
      </c>
      <c r="K1129" t="s">
        <v>142</v>
      </c>
      <c r="L1129" t="s">
        <v>153</v>
      </c>
      <c r="M1129" s="6">
        <v>547</v>
      </c>
    </row>
    <row r="1130" spans="1:13" x14ac:dyDescent="0.3">
      <c r="A1130" s="2">
        <v>45549</v>
      </c>
      <c r="B1130" s="3">
        <f t="shared" si="51"/>
        <v>2025</v>
      </c>
      <c r="C1130" t="str">
        <f t="shared" si="52"/>
        <v>2024-2025</v>
      </c>
      <c r="D1130" t="s">
        <v>120</v>
      </c>
      <c r="E1130" t="s">
        <v>101</v>
      </c>
      <c r="F1130" t="str">
        <f t="shared" si="53"/>
        <v>Queensland</v>
      </c>
      <c r="G1130" t="s">
        <v>19</v>
      </c>
      <c r="H1130">
        <v>4305</v>
      </c>
      <c r="I1130" t="s">
        <v>11</v>
      </c>
      <c r="J1130" t="s">
        <v>124</v>
      </c>
      <c r="K1130" t="s">
        <v>147</v>
      </c>
      <c r="L1130" t="s">
        <v>158</v>
      </c>
      <c r="M1130" s="6">
        <v>456</v>
      </c>
    </row>
    <row r="1131" spans="1:13" x14ac:dyDescent="0.3">
      <c r="A1131" s="2">
        <v>45566</v>
      </c>
      <c r="B1131" s="3">
        <f t="shared" si="51"/>
        <v>2025</v>
      </c>
      <c r="C1131" t="str">
        <f t="shared" si="52"/>
        <v>2024-2025</v>
      </c>
      <c r="D1131" t="s">
        <v>120</v>
      </c>
      <c r="E1131" t="s">
        <v>25</v>
      </c>
      <c r="F1131" t="str">
        <f t="shared" si="53"/>
        <v>Victoria</v>
      </c>
      <c r="G1131" t="s">
        <v>26</v>
      </c>
      <c r="H1131">
        <v>3066</v>
      </c>
      <c r="I1131" t="s">
        <v>11</v>
      </c>
      <c r="J1131" t="s">
        <v>128</v>
      </c>
      <c r="K1131" t="s">
        <v>143</v>
      </c>
      <c r="L1131" t="s">
        <v>154</v>
      </c>
      <c r="M1131" s="6">
        <v>631</v>
      </c>
    </row>
    <row r="1132" spans="1:13" x14ac:dyDescent="0.3">
      <c r="A1132" s="2">
        <v>45846</v>
      </c>
      <c r="B1132" s="3">
        <f t="shared" si="51"/>
        <v>2026</v>
      </c>
      <c r="C1132" t="str">
        <f t="shared" si="52"/>
        <v>2025-2026</v>
      </c>
      <c r="D1132" t="s">
        <v>120</v>
      </c>
      <c r="E1132" t="s">
        <v>92</v>
      </c>
      <c r="F1132" t="str">
        <f t="shared" si="53"/>
        <v>New South Wales</v>
      </c>
      <c r="G1132" t="s">
        <v>10</v>
      </c>
      <c r="H1132">
        <v>2015</v>
      </c>
      <c r="I1132" t="s">
        <v>11</v>
      </c>
      <c r="J1132" t="s">
        <v>126</v>
      </c>
      <c r="K1132" t="s">
        <v>142</v>
      </c>
      <c r="L1132" t="s">
        <v>153</v>
      </c>
      <c r="M1132" s="6">
        <v>584</v>
      </c>
    </row>
    <row r="1133" spans="1:13" x14ac:dyDescent="0.3">
      <c r="A1133" s="2">
        <v>45927</v>
      </c>
      <c r="B1133" s="3">
        <f t="shared" si="51"/>
        <v>2026</v>
      </c>
      <c r="C1133" t="str">
        <f t="shared" si="52"/>
        <v>2025-2026</v>
      </c>
      <c r="D1133" t="s">
        <v>120</v>
      </c>
      <c r="E1133" t="s">
        <v>103</v>
      </c>
      <c r="F1133" t="str">
        <f t="shared" si="53"/>
        <v>Victoria</v>
      </c>
      <c r="G1133" t="s">
        <v>26</v>
      </c>
      <c r="H1133">
        <v>3550</v>
      </c>
      <c r="I1133" t="s">
        <v>11</v>
      </c>
      <c r="J1133" t="s">
        <v>129</v>
      </c>
      <c r="K1133" t="s">
        <v>142</v>
      </c>
      <c r="L1133" t="s">
        <v>153</v>
      </c>
      <c r="M1133" s="6">
        <v>94</v>
      </c>
    </row>
    <row r="1134" spans="1:13" x14ac:dyDescent="0.3">
      <c r="A1134" s="2">
        <v>45659</v>
      </c>
      <c r="B1134" s="3">
        <f t="shared" si="51"/>
        <v>2025</v>
      </c>
      <c r="C1134" t="str">
        <f t="shared" si="52"/>
        <v>2024-2025</v>
      </c>
      <c r="D1134" t="s">
        <v>120</v>
      </c>
      <c r="E1134" t="s">
        <v>60</v>
      </c>
      <c r="F1134" t="str">
        <f t="shared" si="53"/>
        <v>Queensland</v>
      </c>
      <c r="G1134" t="s">
        <v>19</v>
      </c>
      <c r="H1134">
        <v>4655</v>
      </c>
      <c r="I1134" t="s">
        <v>11</v>
      </c>
      <c r="J1134" t="s">
        <v>138</v>
      </c>
      <c r="K1134" t="s">
        <v>144</v>
      </c>
      <c r="L1134" t="s">
        <v>155</v>
      </c>
      <c r="M1134" s="6">
        <v>311</v>
      </c>
    </row>
    <row r="1135" spans="1:13" x14ac:dyDescent="0.3">
      <c r="A1135" s="2">
        <v>45985</v>
      </c>
      <c r="B1135" s="3">
        <f t="shared" si="51"/>
        <v>2026</v>
      </c>
      <c r="C1135" t="str">
        <f t="shared" si="52"/>
        <v>2025-2026</v>
      </c>
      <c r="D1135" t="s">
        <v>119</v>
      </c>
      <c r="E1135" t="s">
        <v>90</v>
      </c>
      <c r="F1135" t="str">
        <f t="shared" si="53"/>
        <v>New South Wales</v>
      </c>
      <c r="G1135" t="s">
        <v>10</v>
      </c>
      <c r="H1135">
        <v>2650</v>
      </c>
      <c r="I1135" t="s">
        <v>11</v>
      </c>
      <c r="J1135" t="s">
        <v>132</v>
      </c>
      <c r="K1135" t="s">
        <v>145</v>
      </c>
      <c r="L1135" t="s">
        <v>156</v>
      </c>
      <c r="M1135" s="6">
        <v>158</v>
      </c>
    </row>
    <row r="1136" spans="1:13" x14ac:dyDescent="0.3">
      <c r="A1136" s="2">
        <v>45794</v>
      </c>
      <c r="B1136" s="3">
        <f t="shared" si="51"/>
        <v>2025</v>
      </c>
      <c r="C1136" t="str">
        <f t="shared" si="52"/>
        <v>2024-2025</v>
      </c>
      <c r="D1136" t="s">
        <v>119</v>
      </c>
      <c r="E1136" t="s">
        <v>69</v>
      </c>
      <c r="F1136" t="str">
        <f t="shared" si="53"/>
        <v>Victoria</v>
      </c>
      <c r="G1136" t="s">
        <v>26</v>
      </c>
      <c r="H1136">
        <v>3148</v>
      </c>
      <c r="I1136" t="s">
        <v>11</v>
      </c>
      <c r="J1136" t="s">
        <v>127</v>
      </c>
      <c r="K1136" t="s">
        <v>145</v>
      </c>
      <c r="L1136" t="s">
        <v>156</v>
      </c>
      <c r="M1136" s="6">
        <v>509</v>
      </c>
    </row>
    <row r="1137" spans="1:13" x14ac:dyDescent="0.3">
      <c r="A1137" s="2">
        <v>45862</v>
      </c>
      <c r="B1137" s="3">
        <f t="shared" si="51"/>
        <v>2026</v>
      </c>
      <c r="C1137" t="str">
        <f t="shared" si="52"/>
        <v>2025-2026</v>
      </c>
      <c r="D1137" t="s">
        <v>119</v>
      </c>
      <c r="E1137" t="s">
        <v>113</v>
      </c>
      <c r="F1137" t="str">
        <f t="shared" si="53"/>
        <v>New South Wales</v>
      </c>
      <c r="G1137" t="s">
        <v>10</v>
      </c>
      <c r="H1137">
        <v>2101</v>
      </c>
      <c r="I1137" t="s">
        <v>11</v>
      </c>
      <c r="J1137" t="s">
        <v>125</v>
      </c>
      <c r="K1137" t="s">
        <v>142</v>
      </c>
      <c r="L1137" t="s">
        <v>153</v>
      </c>
      <c r="M1137" s="6">
        <v>638</v>
      </c>
    </row>
    <row r="1138" spans="1:13" x14ac:dyDescent="0.3">
      <c r="A1138" s="2">
        <v>45790</v>
      </c>
      <c r="B1138" s="3">
        <f t="shared" si="51"/>
        <v>2025</v>
      </c>
      <c r="C1138" t="str">
        <f t="shared" si="52"/>
        <v>2024-2025</v>
      </c>
      <c r="D1138" t="s">
        <v>119</v>
      </c>
      <c r="E1138" t="s">
        <v>98</v>
      </c>
      <c r="F1138" t="str">
        <f t="shared" si="53"/>
        <v>South Australia</v>
      </c>
      <c r="G1138" t="s">
        <v>17</v>
      </c>
      <c r="H1138">
        <v>5290</v>
      </c>
      <c r="I1138" t="s">
        <v>11</v>
      </c>
      <c r="J1138" t="s">
        <v>139</v>
      </c>
      <c r="K1138" t="s">
        <v>148</v>
      </c>
      <c r="L1138" t="s">
        <v>159</v>
      </c>
      <c r="M1138" s="6">
        <v>488</v>
      </c>
    </row>
    <row r="1139" spans="1:13" x14ac:dyDescent="0.3">
      <c r="A1139" s="2">
        <v>45858</v>
      </c>
      <c r="B1139" s="3">
        <f t="shared" si="51"/>
        <v>2026</v>
      </c>
      <c r="C1139" t="str">
        <f t="shared" si="52"/>
        <v>2025-2026</v>
      </c>
      <c r="D1139" t="s">
        <v>120</v>
      </c>
      <c r="E1139" t="s">
        <v>100</v>
      </c>
      <c r="F1139" t="str">
        <f t="shared" si="53"/>
        <v>New South Wales</v>
      </c>
      <c r="G1139" t="s">
        <v>10</v>
      </c>
      <c r="H1139">
        <v>2800</v>
      </c>
      <c r="I1139" t="s">
        <v>11</v>
      </c>
      <c r="J1139" t="s">
        <v>132</v>
      </c>
      <c r="K1139" t="s">
        <v>144</v>
      </c>
      <c r="L1139" t="s">
        <v>155</v>
      </c>
      <c r="M1139" s="6">
        <v>193</v>
      </c>
    </row>
    <row r="1140" spans="1:13" x14ac:dyDescent="0.3">
      <c r="A1140" s="2">
        <v>45391</v>
      </c>
      <c r="B1140" s="3">
        <f t="shared" si="51"/>
        <v>2024</v>
      </c>
      <c r="C1140" t="str">
        <f t="shared" si="52"/>
        <v>2023-2024</v>
      </c>
      <c r="D1140" t="s">
        <v>119</v>
      </c>
      <c r="E1140" t="s">
        <v>65</v>
      </c>
      <c r="F1140" t="str">
        <f t="shared" si="53"/>
        <v>Victoria</v>
      </c>
      <c r="G1140" t="s">
        <v>26</v>
      </c>
      <c r="H1140">
        <v>3931</v>
      </c>
      <c r="I1140" t="s">
        <v>11</v>
      </c>
      <c r="J1140" t="s">
        <v>137</v>
      </c>
      <c r="K1140" t="s">
        <v>146</v>
      </c>
      <c r="L1140" t="s">
        <v>157</v>
      </c>
      <c r="M1140" s="6">
        <v>58</v>
      </c>
    </row>
    <row r="1141" spans="1:13" x14ac:dyDescent="0.3">
      <c r="A1141" s="2">
        <v>45376</v>
      </c>
      <c r="B1141" s="3">
        <f t="shared" si="51"/>
        <v>2024</v>
      </c>
      <c r="C1141" t="str">
        <f t="shared" si="52"/>
        <v>2023-2024</v>
      </c>
      <c r="D1141" t="s">
        <v>120</v>
      </c>
      <c r="E1141" t="s">
        <v>42</v>
      </c>
      <c r="F1141" t="str">
        <f t="shared" si="53"/>
        <v>Tasmania</v>
      </c>
      <c r="G1141" t="s">
        <v>43</v>
      </c>
      <c r="H1141">
        <v>7018</v>
      </c>
      <c r="I1141" t="s">
        <v>11</v>
      </c>
      <c r="J1141" t="s">
        <v>130</v>
      </c>
      <c r="K1141" t="s">
        <v>145</v>
      </c>
      <c r="L1141" t="s">
        <v>156</v>
      </c>
      <c r="M1141" s="6">
        <v>716</v>
      </c>
    </row>
    <row r="1142" spans="1:13" x14ac:dyDescent="0.3">
      <c r="A1142" s="2">
        <v>45848</v>
      </c>
      <c r="B1142" s="3">
        <f t="shared" si="51"/>
        <v>2026</v>
      </c>
      <c r="C1142" t="str">
        <f t="shared" si="52"/>
        <v>2025-2026</v>
      </c>
      <c r="D1142" t="s">
        <v>120</v>
      </c>
      <c r="E1142" t="s">
        <v>57</v>
      </c>
      <c r="F1142" t="str">
        <f t="shared" si="53"/>
        <v>New South Wales</v>
      </c>
      <c r="G1142" t="s">
        <v>10</v>
      </c>
      <c r="H1142">
        <v>2064</v>
      </c>
      <c r="I1142" t="s">
        <v>11</v>
      </c>
      <c r="J1142" t="s">
        <v>126</v>
      </c>
      <c r="K1142" t="s">
        <v>151</v>
      </c>
      <c r="L1142" t="s">
        <v>152</v>
      </c>
      <c r="M1142" s="6">
        <v>441</v>
      </c>
    </row>
    <row r="1143" spans="1:13" x14ac:dyDescent="0.3">
      <c r="A1143" s="2">
        <v>45934</v>
      </c>
      <c r="B1143" s="3">
        <f t="shared" si="51"/>
        <v>2026</v>
      </c>
      <c r="C1143" t="str">
        <f t="shared" si="52"/>
        <v>2025-2026</v>
      </c>
      <c r="D1143" t="s">
        <v>119</v>
      </c>
      <c r="E1143" t="s">
        <v>70</v>
      </c>
      <c r="F1143" t="str">
        <f t="shared" si="53"/>
        <v>Western Australia</v>
      </c>
      <c r="G1143" t="s">
        <v>28</v>
      </c>
      <c r="H1143">
        <v>6021</v>
      </c>
      <c r="I1143" t="s">
        <v>11</v>
      </c>
      <c r="J1143" t="s">
        <v>121</v>
      </c>
      <c r="K1143" t="s">
        <v>151</v>
      </c>
      <c r="L1143" t="s">
        <v>152</v>
      </c>
      <c r="M1143" s="6">
        <v>501</v>
      </c>
    </row>
    <row r="1144" spans="1:13" x14ac:dyDescent="0.3">
      <c r="A1144" s="2">
        <v>45436</v>
      </c>
      <c r="B1144" s="3">
        <f t="shared" si="51"/>
        <v>2024</v>
      </c>
      <c r="C1144" t="str">
        <f t="shared" si="52"/>
        <v>2023-2024</v>
      </c>
      <c r="D1144" t="s">
        <v>120</v>
      </c>
      <c r="E1144" t="s">
        <v>114</v>
      </c>
      <c r="F1144" t="str">
        <f t="shared" si="53"/>
        <v>Victoria</v>
      </c>
      <c r="G1144" t="s">
        <v>26</v>
      </c>
      <c r="H1144">
        <v>3353</v>
      </c>
      <c r="I1144" t="s">
        <v>11</v>
      </c>
      <c r="J1144" t="s">
        <v>129</v>
      </c>
      <c r="K1144" t="s">
        <v>146</v>
      </c>
      <c r="L1144" t="s">
        <v>157</v>
      </c>
      <c r="M1144" s="6">
        <v>281</v>
      </c>
    </row>
    <row r="1145" spans="1:13" x14ac:dyDescent="0.3">
      <c r="A1145" s="2">
        <v>45769</v>
      </c>
      <c r="B1145" s="3">
        <f t="shared" si="51"/>
        <v>2025</v>
      </c>
      <c r="C1145" t="str">
        <f t="shared" si="52"/>
        <v>2024-2025</v>
      </c>
      <c r="D1145" t="s">
        <v>120</v>
      </c>
      <c r="E1145" t="s">
        <v>45</v>
      </c>
      <c r="F1145" t="str">
        <f t="shared" si="53"/>
        <v>Victoria</v>
      </c>
      <c r="G1145" t="s">
        <v>26</v>
      </c>
      <c r="H1145">
        <v>3136</v>
      </c>
      <c r="I1145" t="s">
        <v>11</v>
      </c>
      <c r="J1145" t="s">
        <v>127</v>
      </c>
      <c r="K1145" t="s">
        <v>142</v>
      </c>
      <c r="L1145" t="s">
        <v>153</v>
      </c>
      <c r="M1145" s="6">
        <v>137</v>
      </c>
    </row>
    <row r="1146" spans="1:13" x14ac:dyDescent="0.3">
      <c r="A1146" s="2">
        <v>45571</v>
      </c>
      <c r="B1146" s="3">
        <f t="shared" si="51"/>
        <v>2025</v>
      </c>
      <c r="C1146" t="str">
        <f t="shared" si="52"/>
        <v>2024-2025</v>
      </c>
      <c r="D1146" t="s">
        <v>120</v>
      </c>
      <c r="E1146" t="s">
        <v>14</v>
      </c>
      <c r="F1146" t="str">
        <f t="shared" si="53"/>
        <v>Northern Territory</v>
      </c>
      <c r="G1146" t="s">
        <v>15</v>
      </c>
      <c r="H1146">
        <v>800</v>
      </c>
      <c r="I1146" t="s">
        <v>11</v>
      </c>
      <c r="J1146" t="s">
        <v>140</v>
      </c>
      <c r="K1146" t="s">
        <v>143</v>
      </c>
      <c r="L1146" t="s">
        <v>154</v>
      </c>
      <c r="M1146" s="6">
        <v>188</v>
      </c>
    </row>
    <row r="1147" spans="1:13" x14ac:dyDescent="0.3">
      <c r="A1147" s="2">
        <v>45572</v>
      </c>
      <c r="B1147" s="3">
        <f t="shared" si="51"/>
        <v>2025</v>
      </c>
      <c r="C1147" t="str">
        <f t="shared" si="52"/>
        <v>2024-2025</v>
      </c>
      <c r="D1147" t="s">
        <v>120</v>
      </c>
      <c r="E1147" t="s">
        <v>38</v>
      </c>
      <c r="F1147" t="str">
        <f t="shared" si="53"/>
        <v>Victoria</v>
      </c>
      <c r="G1147" t="s">
        <v>26</v>
      </c>
      <c r="H1147">
        <v>3199</v>
      </c>
      <c r="I1147" t="s">
        <v>11</v>
      </c>
      <c r="J1147" t="s">
        <v>127</v>
      </c>
      <c r="K1147" t="s">
        <v>143</v>
      </c>
      <c r="L1147" t="s">
        <v>154</v>
      </c>
      <c r="M1147" s="6">
        <v>277</v>
      </c>
    </row>
    <row r="1148" spans="1:13" x14ac:dyDescent="0.3">
      <c r="A1148" s="2">
        <v>45396</v>
      </c>
      <c r="B1148" s="3">
        <f t="shared" si="51"/>
        <v>2024</v>
      </c>
      <c r="C1148" t="str">
        <f t="shared" si="52"/>
        <v>2023-2024</v>
      </c>
      <c r="D1148" t="s">
        <v>120</v>
      </c>
      <c r="E1148" t="s">
        <v>96</v>
      </c>
      <c r="F1148" t="str">
        <f t="shared" si="53"/>
        <v>Western Australia</v>
      </c>
      <c r="G1148" t="s">
        <v>28</v>
      </c>
      <c r="H1148">
        <v>6027</v>
      </c>
      <c r="I1148" t="s">
        <v>11</v>
      </c>
      <c r="J1148" t="s">
        <v>121</v>
      </c>
      <c r="K1148" t="s">
        <v>147</v>
      </c>
      <c r="L1148" t="s">
        <v>158</v>
      </c>
      <c r="M1148" s="6">
        <v>361</v>
      </c>
    </row>
    <row r="1149" spans="1:13" x14ac:dyDescent="0.3">
      <c r="A1149" s="2">
        <v>45304</v>
      </c>
      <c r="B1149" s="3">
        <f t="shared" si="51"/>
        <v>2024</v>
      </c>
      <c r="C1149" t="str">
        <f t="shared" si="52"/>
        <v>2023-2024</v>
      </c>
      <c r="D1149" t="s">
        <v>119</v>
      </c>
      <c r="E1149" t="s">
        <v>27</v>
      </c>
      <c r="F1149" t="str">
        <f t="shared" si="53"/>
        <v>Western Australia</v>
      </c>
      <c r="G1149" t="s">
        <v>28</v>
      </c>
      <c r="H1149">
        <v>6030</v>
      </c>
      <c r="I1149" t="s">
        <v>11</v>
      </c>
      <c r="J1149" t="s">
        <v>121</v>
      </c>
      <c r="K1149" t="s">
        <v>151</v>
      </c>
      <c r="L1149" t="s">
        <v>152</v>
      </c>
      <c r="M1149" s="6">
        <v>756</v>
      </c>
    </row>
    <row r="1150" spans="1:13" x14ac:dyDescent="0.3">
      <c r="A1150" s="2">
        <v>45669</v>
      </c>
      <c r="B1150" s="3">
        <f t="shared" si="51"/>
        <v>2025</v>
      </c>
      <c r="C1150" t="str">
        <f t="shared" si="52"/>
        <v>2024-2025</v>
      </c>
      <c r="D1150" t="s">
        <v>119</v>
      </c>
      <c r="E1150" t="s">
        <v>98</v>
      </c>
      <c r="F1150" t="str">
        <f t="shared" si="53"/>
        <v>South Australia</v>
      </c>
      <c r="G1150" t="s">
        <v>17</v>
      </c>
      <c r="H1150">
        <v>5290</v>
      </c>
      <c r="I1150" t="s">
        <v>11</v>
      </c>
      <c r="J1150" t="s">
        <v>139</v>
      </c>
      <c r="K1150" t="s">
        <v>147</v>
      </c>
      <c r="L1150" t="s">
        <v>158</v>
      </c>
      <c r="M1150" s="6">
        <v>703</v>
      </c>
    </row>
    <row r="1151" spans="1:13" x14ac:dyDescent="0.3">
      <c r="A1151" s="2">
        <v>45625</v>
      </c>
      <c r="B1151" s="3">
        <f t="shared" si="51"/>
        <v>2025</v>
      </c>
      <c r="C1151" t="str">
        <f t="shared" si="52"/>
        <v>2024-2025</v>
      </c>
      <c r="D1151" t="s">
        <v>120</v>
      </c>
      <c r="E1151" t="s">
        <v>104</v>
      </c>
      <c r="F1151" t="str">
        <f t="shared" si="53"/>
        <v>Victoria</v>
      </c>
      <c r="G1151" t="s">
        <v>26</v>
      </c>
      <c r="H1151">
        <v>3175</v>
      </c>
      <c r="I1151" t="s">
        <v>11</v>
      </c>
      <c r="J1151" t="s">
        <v>127</v>
      </c>
      <c r="K1151" t="s">
        <v>145</v>
      </c>
      <c r="L1151" t="s">
        <v>156</v>
      </c>
      <c r="M1151" s="6">
        <v>784</v>
      </c>
    </row>
    <row r="1152" spans="1:13" x14ac:dyDescent="0.3">
      <c r="A1152" s="2">
        <v>45503</v>
      </c>
      <c r="B1152" s="3">
        <f t="shared" si="51"/>
        <v>2025</v>
      </c>
      <c r="C1152" t="str">
        <f t="shared" si="52"/>
        <v>2024-2025</v>
      </c>
      <c r="D1152" t="s">
        <v>120</v>
      </c>
      <c r="E1152" t="s">
        <v>34</v>
      </c>
      <c r="F1152" t="str">
        <f t="shared" si="53"/>
        <v>New South Wales</v>
      </c>
      <c r="G1152" t="s">
        <v>10</v>
      </c>
      <c r="H1152">
        <v>2560</v>
      </c>
      <c r="I1152" t="s">
        <v>11</v>
      </c>
      <c r="J1152" t="s">
        <v>123</v>
      </c>
      <c r="K1152" t="s">
        <v>148</v>
      </c>
      <c r="L1152" t="s">
        <v>159</v>
      </c>
      <c r="M1152" s="6">
        <v>231</v>
      </c>
    </row>
    <row r="1153" spans="1:13" x14ac:dyDescent="0.3">
      <c r="A1153" s="2">
        <v>45723</v>
      </c>
      <c r="B1153" s="3">
        <f t="shared" si="51"/>
        <v>2025</v>
      </c>
      <c r="C1153" t="str">
        <f t="shared" si="52"/>
        <v>2024-2025</v>
      </c>
      <c r="D1153" t="s">
        <v>120</v>
      </c>
      <c r="E1153" t="s">
        <v>64</v>
      </c>
      <c r="F1153" t="str">
        <f t="shared" si="53"/>
        <v>Western Australia</v>
      </c>
      <c r="G1153" t="s">
        <v>28</v>
      </c>
      <c r="H1153">
        <v>6112</v>
      </c>
      <c r="I1153" t="s">
        <v>11</v>
      </c>
      <c r="J1153" t="s">
        <v>135</v>
      </c>
      <c r="K1153" t="s">
        <v>144</v>
      </c>
      <c r="L1153" t="s">
        <v>155</v>
      </c>
      <c r="M1153" s="6">
        <v>146</v>
      </c>
    </row>
    <row r="1154" spans="1:13" x14ac:dyDescent="0.3">
      <c r="A1154" s="2">
        <v>45781</v>
      </c>
      <c r="B1154" s="3">
        <f t="shared" ref="B1154:B1217" si="54">IF(MONTH(A1154)&gt;=7,YEAR(A1154)+1,YEAR(A1154))</f>
        <v>2025</v>
      </c>
      <c r="C1154" t="str">
        <f t="shared" ref="C1154:C1217" si="55">IF(MONTH(A1154) &gt;= 7, YEAR(A1154) &amp; "-" &amp; YEAR(A1154) + 1, YEAR(A1154) - 1 &amp; "-" &amp; YEAR(A1154))</f>
        <v>2024-2025</v>
      </c>
      <c r="D1154" t="s">
        <v>120</v>
      </c>
      <c r="E1154" t="s">
        <v>38</v>
      </c>
      <c r="F1154" t="str">
        <f t="shared" ref="F1154:F1217" si="56">IF(G1154="WA","Western Australia",
IF(G1154="NSW","New South Wales",
IF(G1154="QLD","Queensland",
IF(G1154="VIC","Victoria",
IF(G1154="TAS","Tasmania",
IF(G1154="SA","South Australia",
IF(G1154="NT","Northern Territory",
IF(G1154="ACT","Australian Capital Territory",G1154))))))))</f>
        <v>Victoria</v>
      </c>
      <c r="G1154" t="s">
        <v>26</v>
      </c>
      <c r="H1154">
        <v>3199</v>
      </c>
      <c r="I1154" t="s">
        <v>11</v>
      </c>
      <c r="J1154" t="s">
        <v>127</v>
      </c>
      <c r="K1154" t="s">
        <v>142</v>
      </c>
      <c r="L1154" t="s">
        <v>153</v>
      </c>
      <c r="M1154" s="6">
        <v>341</v>
      </c>
    </row>
    <row r="1155" spans="1:13" x14ac:dyDescent="0.3">
      <c r="A1155" s="2">
        <v>45990</v>
      </c>
      <c r="B1155" s="3">
        <f t="shared" si="54"/>
        <v>2026</v>
      </c>
      <c r="C1155" t="str">
        <f t="shared" si="55"/>
        <v>2025-2026</v>
      </c>
      <c r="D1155" t="s">
        <v>120</v>
      </c>
      <c r="E1155" t="s">
        <v>58</v>
      </c>
      <c r="F1155" t="str">
        <f t="shared" si="56"/>
        <v>New South Wales</v>
      </c>
      <c r="G1155" t="s">
        <v>10</v>
      </c>
      <c r="H1155">
        <v>2790</v>
      </c>
      <c r="I1155" t="s">
        <v>11</v>
      </c>
      <c r="J1155" t="s">
        <v>132</v>
      </c>
      <c r="K1155" t="s">
        <v>148</v>
      </c>
      <c r="L1155" t="s">
        <v>159</v>
      </c>
      <c r="M1155" s="6">
        <v>614</v>
      </c>
    </row>
    <row r="1156" spans="1:13" x14ac:dyDescent="0.3">
      <c r="A1156" s="2">
        <v>45748</v>
      </c>
      <c r="B1156" s="3">
        <f t="shared" si="54"/>
        <v>2025</v>
      </c>
      <c r="C1156" t="str">
        <f t="shared" si="55"/>
        <v>2024-2025</v>
      </c>
      <c r="D1156" t="s">
        <v>120</v>
      </c>
      <c r="E1156" t="s">
        <v>82</v>
      </c>
      <c r="F1156" t="str">
        <f t="shared" si="56"/>
        <v>Queensland</v>
      </c>
      <c r="G1156" t="s">
        <v>19</v>
      </c>
      <c r="H1156">
        <v>4215</v>
      </c>
      <c r="I1156" t="s">
        <v>11</v>
      </c>
      <c r="J1156" t="s">
        <v>124</v>
      </c>
      <c r="K1156" t="s">
        <v>149</v>
      </c>
      <c r="L1156" t="s">
        <v>160</v>
      </c>
      <c r="M1156" s="6">
        <v>284</v>
      </c>
    </row>
    <row r="1157" spans="1:13" x14ac:dyDescent="0.3">
      <c r="A1157" s="2">
        <v>45972</v>
      </c>
      <c r="B1157" s="3">
        <f t="shared" si="54"/>
        <v>2026</v>
      </c>
      <c r="C1157" t="str">
        <f t="shared" si="55"/>
        <v>2025-2026</v>
      </c>
      <c r="D1157" t="s">
        <v>120</v>
      </c>
      <c r="E1157" t="s">
        <v>45</v>
      </c>
      <c r="F1157" t="str">
        <f t="shared" si="56"/>
        <v>Victoria</v>
      </c>
      <c r="G1157" t="s">
        <v>26</v>
      </c>
      <c r="H1157">
        <v>3136</v>
      </c>
      <c r="I1157" t="s">
        <v>11</v>
      </c>
      <c r="J1157" t="s">
        <v>127</v>
      </c>
      <c r="K1157" t="s">
        <v>147</v>
      </c>
      <c r="L1157" t="s">
        <v>158</v>
      </c>
      <c r="M1157" s="6">
        <v>339</v>
      </c>
    </row>
    <row r="1158" spans="1:13" x14ac:dyDescent="0.3">
      <c r="A1158" s="2">
        <v>45373</v>
      </c>
      <c r="B1158" s="3">
        <f t="shared" si="54"/>
        <v>2024</v>
      </c>
      <c r="C1158" t="str">
        <f t="shared" si="55"/>
        <v>2023-2024</v>
      </c>
      <c r="D1158" t="s">
        <v>120</v>
      </c>
      <c r="E1158" t="s">
        <v>74</v>
      </c>
      <c r="F1158" t="str">
        <f t="shared" si="56"/>
        <v>Victoria</v>
      </c>
      <c r="G1158" t="s">
        <v>26</v>
      </c>
      <c r="H1158">
        <v>3500</v>
      </c>
      <c r="I1158" t="s">
        <v>11</v>
      </c>
      <c r="J1158" t="s">
        <v>129</v>
      </c>
      <c r="K1158" t="s">
        <v>146</v>
      </c>
      <c r="L1158" t="s">
        <v>157</v>
      </c>
      <c r="M1158" s="6">
        <v>293</v>
      </c>
    </row>
    <row r="1159" spans="1:13" x14ac:dyDescent="0.3">
      <c r="A1159" s="2">
        <v>45526</v>
      </c>
      <c r="B1159" s="3">
        <f t="shared" si="54"/>
        <v>2025</v>
      </c>
      <c r="C1159" t="str">
        <f t="shared" si="55"/>
        <v>2024-2025</v>
      </c>
      <c r="D1159" t="s">
        <v>120</v>
      </c>
      <c r="E1159" t="s">
        <v>48</v>
      </c>
      <c r="F1159" t="str">
        <f t="shared" si="56"/>
        <v>Western Australia</v>
      </c>
      <c r="G1159" t="s">
        <v>28</v>
      </c>
      <c r="H1159">
        <v>6450</v>
      </c>
      <c r="I1159" t="s">
        <v>11</v>
      </c>
      <c r="J1159" t="s">
        <v>141</v>
      </c>
      <c r="K1159" t="s">
        <v>143</v>
      </c>
      <c r="L1159" t="s">
        <v>154</v>
      </c>
      <c r="M1159" s="6">
        <v>358</v>
      </c>
    </row>
    <row r="1160" spans="1:13" x14ac:dyDescent="0.3">
      <c r="A1160" s="2">
        <v>45809</v>
      </c>
      <c r="B1160" s="3">
        <f t="shared" si="54"/>
        <v>2025</v>
      </c>
      <c r="C1160" t="str">
        <f t="shared" si="55"/>
        <v>2024-2025</v>
      </c>
      <c r="D1160" t="s">
        <v>119</v>
      </c>
      <c r="E1160" t="s">
        <v>72</v>
      </c>
      <c r="F1160" t="str">
        <f t="shared" si="56"/>
        <v>Queensland</v>
      </c>
      <c r="G1160" t="s">
        <v>19</v>
      </c>
      <c r="H1160">
        <v>4870</v>
      </c>
      <c r="I1160" t="s">
        <v>11</v>
      </c>
      <c r="J1160" t="s">
        <v>133</v>
      </c>
      <c r="K1160" t="s">
        <v>144</v>
      </c>
      <c r="L1160" t="s">
        <v>155</v>
      </c>
      <c r="M1160" s="6">
        <v>698</v>
      </c>
    </row>
    <row r="1161" spans="1:13" x14ac:dyDescent="0.3">
      <c r="A1161" s="2">
        <v>45511</v>
      </c>
      <c r="B1161" s="3">
        <f t="shared" si="54"/>
        <v>2025</v>
      </c>
      <c r="C1161" t="str">
        <f t="shared" si="55"/>
        <v>2024-2025</v>
      </c>
      <c r="D1161" t="s">
        <v>120</v>
      </c>
      <c r="E1161" t="s">
        <v>95</v>
      </c>
      <c r="F1161" t="str">
        <f t="shared" si="56"/>
        <v>New South Wales</v>
      </c>
      <c r="G1161" t="s">
        <v>10</v>
      </c>
      <c r="H1161">
        <v>2131</v>
      </c>
      <c r="I1161" t="s">
        <v>11</v>
      </c>
      <c r="J1161" t="s">
        <v>125</v>
      </c>
      <c r="K1161" t="s">
        <v>144</v>
      </c>
      <c r="L1161" t="s">
        <v>155</v>
      </c>
      <c r="M1161" s="6">
        <v>596</v>
      </c>
    </row>
    <row r="1162" spans="1:13" x14ac:dyDescent="0.3">
      <c r="A1162" s="2">
        <v>45381</v>
      </c>
      <c r="B1162" s="3">
        <f t="shared" si="54"/>
        <v>2024</v>
      </c>
      <c r="C1162" t="str">
        <f t="shared" si="55"/>
        <v>2023-2024</v>
      </c>
      <c r="D1162" t="s">
        <v>120</v>
      </c>
      <c r="E1162" t="s">
        <v>46</v>
      </c>
      <c r="F1162" t="str">
        <f t="shared" si="56"/>
        <v>South Australia</v>
      </c>
      <c r="G1162" t="s">
        <v>17</v>
      </c>
      <c r="H1162">
        <v>5043</v>
      </c>
      <c r="I1162" t="s">
        <v>11</v>
      </c>
      <c r="J1162" t="s">
        <v>134</v>
      </c>
      <c r="K1162" t="s">
        <v>144</v>
      </c>
      <c r="L1162" t="s">
        <v>155</v>
      </c>
      <c r="M1162" s="6">
        <v>189</v>
      </c>
    </row>
    <row r="1163" spans="1:13" x14ac:dyDescent="0.3">
      <c r="A1163" s="2">
        <v>45508</v>
      </c>
      <c r="B1163" s="3">
        <f t="shared" si="54"/>
        <v>2025</v>
      </c>
      <c r="C1163" t="str">
        <f t="shared" si="55"/>
        <v>2024-2025</v>
      </c>
      <c r="D1163" t="s">
        <v>120</v>
      </c>
      <c r="E1163" t="s">
        <v>78</v>
      </c>
      <c r="F1163" t="str">
        <f t="shared" si="56"/>
        <v>New South Wales</v>
      </c>
      <c r="G1163" t="s">
        <v>10</v>
      </c>
      <c r="H1163">
        <v>2480</v>
      </c>
      <c r="I1163" t="s">
        <v>11</v>
      </c>
      <c r="J1163" t="s">
        <v>122</v>
      </c>
      <c r="K1163" t="s">
        <v>150</v>
      </c>
      <c r="L1163" t="s">
        <v>161</v>
      </c>
      <c r="M1163" s="6">
        <v>572</v>
      </c>
    </row>
    <row r="1164" spans="1:13" x14ac:dyDescent="0.3">
      <c r="A1164" s="2">
        <v>45992</v>
      </c>
      <c r="B1164" s="3">
        <f t="shared" si="54"/>
        <v>2026</v>
      </c>
      <c r="C1164" t="str">
        <f t="shared" si="55"/>
        <v>2025-2026</v>
      </c>
      <c r="D1164" t="s">
        <v>120</v>
      </c>
      <c r="E1164" t="s">
        <v>9</v>
      </c>
      <c r="F1164" t="str">
        <f t="shared" si="56"/>
        <v>New South Wales</v>
      </c>
      <c r="G1164" t="s">
        <v>10</v>
      </c>
      <c r="H1164">
        <v>2067</v>
      </c>
      <c r="I1164" t="s">
        <v>11</v>
      </c>
      <c r="J1164" t="s">
        <v>126</v>
      </c>
      <c r="K1164" t="s">
        <v>149</v>
      </c>
      <c r="L1164" t="s">
        <v>160</v>
      </c>
      <c r="M1164" s="6">
        <v>791</v>
      </c>
    </row>
    <row r="1165" spans="1:13" x14ac:dyDescent="0.3">
      <c r="A1165" s="2">
        <v>45920</v>
      </c>
      <c r="B1165" s="3">
        <f t="shared" si="54"/>
        <v>2026</v>
      </c>
      <c r="C1165" t="str">
        <f t="shared" si="55"/>
        <v>2025-2026</v>
      </c>
      <c r="D1165" t="s">
        <v>120</v>
      </c>
      <c r="E1165" t="s">
        <v>93</v>
      </c>
      <c r="F1165" t="str">
        <f t="shared" si="56"/>
        <v>Victoria</v>
      </c>
      <c r="G1165" t="s">
        <v>26</v>
      </c>
      <c r="H1165">
        <v>3400</v>
      </c>
      <c r="I1165" t="s">
        <v>11</v>
      </c>
      <c r="J1165" t="s">
        <v>129</v>
      </c>
      <c r="K1165" t="s">
        <v>148</v>
      </c>
      <c r="L1165" t="s">
        <v>159</v>
      </c>
      <c r="M1165" s="6">
        <v>34</v>
      </c>
    </row>
    <row r="1166" spans="1:13" x14ac:dyDescent="0.3">
      <c r="A1166" s="2">
        <v>45389</v>
      </c>
      <c r="B1166" s="3">
        <f t="shared" si="54"/>
        <v>2024</v>
      </c>
      <c r="C1166" t="str">
        <f t="shared" si="55"/>
        <v>2023-2024</v>
      </c>
      <c r="D1166" t="s">
        <v>120</v>
      </c>
      <c r="E1166" t="s">
        <v>104</v>
      </c>
      <c r="F1166" t="str">
        <f t="shared" si="56"/>
        <v>Victoria</v>
      </c>
      <c r="G1166" t="s">
        <v>26</v>
      </c>
      <c r="H1166">
        <v>3175</v>
      </c>
      <c r="I1166" t="s">
        <v>11</v>
      </c>
      <c r="J1166" t="s">
        <v>127</v>
      </c>
      <c r="K1166" t="s">
        <v>149</v>
      </c>
      <c r="L1166" t="s">
        <v>160</v>
      </c>
      <c r="M1166" s="6">
        <v>255</v>
      </c>
    </row>
    <row r="1167" spans="1:13" x14ac:dyDescent="0.3">
      <c r="A1167" s="2">
        <v>45750</v>
      </c>
      <c r="B1167" s="3">
        <f t="shared" si="54"/>
        <v>2025</v>
      </c>
      <c r="C1167" t="str">
        <f t="shared" si="55"/>
        <v>2024-2025</v>
      </c>
      <c r="D1167" t="s">
        <v>120</v>
      </c>
      <c r="E1167" t="s">
        <v>45</v>
      </c>
      <c r="F1167" t="str">
        <f t="shared" si="56"/>
        <v>Victoria</v>
      </c>
      <c r="G1167" t="s">
        <v>26</v>
      </c>
      <c r="H1167">
        <v>3136</v>
      </c>
      <c r="I1167" t="s">
        <v>11</v>
      </c>
      <c r="J1167" t="s">
        <v>127</v>
      </c>
      <c r="K1167" t="s">
        <v>146</v>
      </c>
      <c r="L1167" t="s">
        <v>157</v>
      </c>
      <c r="M1167" s="6">
        <v>43</v>
      </c>
    </row>
    <row r="1168" spans="1:13" x14ac:dyDescent="0.3">
      <c r="A1168" s="2">
        <v>45637</v>
      </c>
      <c r="B1168" s="3">
        <f t="shared" si="54"/>
        <v>2025</v>
      </c>
      <c r="C1168" t="str">
        <f t="shared" si="55"/>
        <v>2024-2025</v>
      </c>
      <c r="D1168" t="s">
        <v>120</v>
      </c>
      <c r="E1168" t="s">
        <v>9</v>
      </c>
      <c r="F1168" t="str">
        <f t="shared" si="56"/>
        <v>New South Wales</v>
      </c>
      <c r="G1168" t="s">
        <v>10</v>
      </c>
      <c r="H1168">
        <v>2067</v>
      </c>
      <c r="I1168" t="s">
        <v>11</v>
      </c>
      <c r="J1168" t="s">
        <v>126</v>
      </c>
      <c r="K1168" t="s">
        <v>143</v>
      </c>
      <c r="L1168" t="s">
        <v>154</v>
      </c>
      <c r="M1168" s="6">
        <v>359</v>
      </c>
    </row>
    <row r="1169" spans="1:13" x14ac:dyDescent="0.3">
      <c r="A1169" s="2">
        <v>45360</v>
      </c>
      <c r="B1169" s="3">
        <f t="shared" si="54"/>
        <v>2024</v>
      </c>
      <c r="C1169" t="str">
        <f t="shared" si="55"/>
        <v>2023-2024</v>
      </c>
      <c r="D1169" t="s">
        <v>119</v>
      </c>
      <c r="E1169" t="s">
        <v>78</v>
      </c>
      <c r="F1169" t="str">
        <f t="shared" si="56"/>
        <v>New South Wales</v>
      </c>
      <c r="G1169" t="s">
        <v>10</v>
      </c>
      <c r="H1169">
        <v>2480</v>
      </c>
      <c r="I1169" t="s">
        <v>11</v>
      </c>
      <c r="J1169" t="s">
        <v>122</v>
      </c>
      <c r="K1169" t="s">
        <v>142</v>
      </c>
      <c r="L1169" t="s">
        <v>153</v>
      </c>
      <c r="M1169" s="6">
        <v>326</v>
      </c>
    </row>
    <row r="1170" spans="1:13" x14ac:dyDescent="0.3">
      <c r="A1170" s="2">
        <v>45956</v>
      </c>
      <c r="B1170" s="3">
        <f t="shared" si="54"/>
        <v>2026</v>
      </c>
      <c r="C1170" t="str">
        <f t="shared" si="55"/>
        <v>2025-2026</v>
      </c>
      <c r="D1170" t="s">
        <v>120</v>
      </c>
      <c r="E1170" t="s">
        <v>44</v>
      </c>
      <c r="F1170" t="str">
        <f t="shared" si="56"/>
        <v>Western Australia</v>
      </c>
      <c r="G1170" t="s">
        <v>28</v>
      </c>
      <c r="H1170">
        <v>6010</v>
      </c>
      <c r="I1170" t="s">
        <v>11</v>
      </c>
      <c r="J1170" t="s">
        <v>121</v>
      </c>
      <c r="K1170" t="s">
        <v>146</v>
      </c>
      <c r="L1170" t="s">
        <v>157</v>
      </c>
      <c r="M1170" s="6">
        <v>306</v>
      </c>
    </row>
    <row r="1171" spans="1:13" x14ac:dyDescent="0.3">
      <c r="A1171" s="2">
        <v>45395</v>
      </c>
      <c r="B1171" s="3">
        <f t="shared" si="54"/>
        <v>2024</v>
      </c>
      <c r="C1171" t="str">
        <f t="shared" si="55"/>
        <v>2023-2024</v>
      </c>
      <c r="D1171" t="s">
        <v>120</v>
      </c>
      <c r="E1171" t="s">
        <v>58</v>
      </c>
      <c r="F1171" t="str">
        <f t="shared" si="56"/>
        <v>New South Wales</v>
      </c>
      <c r="G1171" t="s">
        <v>10</v>
      </c>
      <c r="H1171">
        <v>2790</v>
      </c>
      <c r="I1171" t="s">
        <v>11</v>
      </c>
      <c r="J1171" t="s">
        <v>132</v>
      </c>
      <c r="K1171" t="s">
        <v>146</v>
      </c>
      <c r="L1171" t="s">
        <v>157</v>
      </c>
      <c r="M1171" s="6">
        <v>674</v>
      </c>
    </row>
    <row r="1172" spans="1:13" x14ac:dyDescent="0.3">
      <c r="A1172" s="2">
        <v>45434</v>
      </c>
      <c r="B1172" s="3">
        <f t="shared" si="54"/>
        <v>2024</v>
      </c>
      <c r="C1172" t="str">
        <f t="shared" si="55"/>
        <v>2023-2024</v>
      </c>
      <c r="D1172" t="s">
        <v>120</v>
      </c>
      <c r="E1172" t="s">
        <v>94</v>
      </c>
      <c r="F1172" t="str">
        <f t="shared" si="56"/>
        <v>Queensland</v>
      </c>
      <c r="G1172" t="s">
        <v>19</v>
      </c>
      <c r="H1172">
        <v>4551</v>
      </c>
      <c r="I1172" t="s">
        <v>11</v>
      </c>
      <c r="J1172" t="s">
        <v>136</v>
      </c>
      <c r="K1172" t="s">
        <v>147</v>
      </c>
      <c r="L1172" t="s">
        <v>158</v>
      </c>
      <c r="M1172" s="6">
        <v>63</v>
      </c>
    </row>
    <row r="1173" spans="1:13" x14ac:dyDescent="0.3">
      <c r="A1173" s="2">
        <v>45815</v>
      </c>
      <c r="B1173" s="3">
        <f t="shared" si="54"/>
        <v>2025</v>
      </c>
      <c r="C1173" t="str">
        <f t="shared" si="55"/>
        <v>2024-2025</v>
      </c>
      <c r="D1173" t="s">
        <v>119</v>
      </c>
      <c r="E1173" t="s">
        <v>81</v>
      </c>
      <c r="F1173" t="str">
        <f t="shared" si="56"/>
        <v>Victoria</v>
      </c>
      <c r="G1173" t="s">
        <v>26</v>
      </c>
      <c r="H1173">
        <v>3076</v>
      </c>
      <c r="I1173" t="s">
        <v>11</v>
      </c>
      <c r="J1173" t="s">
        <v>128</v>
      </c>
      <c r="K1173" t="s">
        <v>147</v>
      </c>
      <c r="L1173" t="s">
        <v>158</v>
      </c>
      <c r="M1173" s="6">
        <v>667</v>
      </c>
    </row>
    <row r="1174" spans="1:13" x14ac:dyDescent="0.3">
      <c r="A1174" s="2">
        <v>45480</v>
      </c>
      <c r="B1174" s="3">
        <f t="shared" si="54"/>
        <v>2025</v>
      </c>
      <c r="C1174" t="str">
        <f t="shared" si="55"/>
        <v>2024-2025</v>
      </c>
      <c r="D1174" t="s">
        <v>120</v>
      </c>
      <c r="E1174" t="s">
        <v>32</v>
      </c>
      <c r="F1174" t="str">
        <f t="shared" si="56"/>
        <v>Victoria</v>
      </c>
      <c r="G1174" t="s">
        <v>26</v>
      </c>
      <c r="H1174">
        <v>3977</v>
      </c>
      <c r="I1174" t="s">
        <v>11</v>
      </c>
      <c r="J1174" t="s">
        <v>137</v>
      </c>
      <c r="K1174" t="s">
        <v>147</v>
      </c>
      <c r="L1174" t="s">
        <v>158</v>
      </c>
      <c r="M1174" s="6">
        <v>378</v>
      </c>
    </row>
    <row r="1175" spans="1:13" x14ac:dyDescent="0.3">
      <c r="A1175" s="2">
        <v>46006</v>
      </c>
      <c r="B1175" s="3">
        <f t="shared" si="54"/>
        <v>2026</v>
      </c>
      <c r="C1175" t="str">
        <f t="shared" si="55"/>
        <v>2025-2026</v>
      </c>
      <c r="D1175" t="s">
        <v>120</v>
      </c>
      <c r="E1175" t="s">
        <v>103</v>
      </c>
      <c r="F1175" t="str">
        <f t="shared" si="56"/>
        <v>Victoria</v>
      </c>
      <c r="G1175" t="s">
        <v>26</v>
      </c>
      <c r="H1175">
        <v>3550</v>
      </c>
      <c r="I1175" t="s">
        <v>11</v>
      </c>
      <c r="J1175" t="s">
        <v>129</v>
      </c>
      <c r="K1175" t="s">
        <v>146</v>
      </c>
      <c r="L1175" t="s">
        <v>157</v>
      </c>
      <c r="M1175" s="6">
        <v>149</v>
      </c>
    </row>
    <row r="1176" spans="1:13" x14ac:dyDescent="0.3">
      <c r="A1176" s="2">
        <v>45716</v>
      </c>
      <c r="B1176" s="3">
        <f t="shared" si="54"/>
        <v>2025</v>
      </c>
      <c r="C1176" t="str">
        <f t="shared" si="55"/>
        <v>2024-2025</v>
      </c>
      <c r="D1176" t="s">
        <v>119</v>
      </c>
      <c r="E1176" t="s">
        <v>91</v>
      </c>
      <c r="F1176" t="str">
        <f t="shared" si="56"/>
        <v>Western Australia</v>
      </c>
      <c r="G1176" t="s">
        <v>28</v>
      </c>
      <c r="H1176">
        <v>6109</v>
      </c>
      <c r="I1176" t="s">
        <v>11</v>
      </c>
      <c r="J1176" t="s">
        <v>135</v>
      </c>
      <c r="K1176" t="s">
        <v>144</v>
      </c>
      <c r="L1176" t="s">
        <v>155</v>
      </c>
      <c r="M1176" s="6">
        <v>39</v>
      </c>
    </row>
    <row r="1177" spans="1:13" x14ac:dyDescent="0.3">
      <c r="A1177" s="2">
        <v>45851</v>
      </c>
      <c r="B1177" s="3">
        <f t="shared" si="54"/>
        <v>2026</v>
      </c>
      <c r="C1177" t="str">
        <f t="shared" si="55"/>
        <v>2025-2026</v>
      </c>
      <c r="D1177" t="s">
        <v>120</v>
      </c>
      <c r="E1177" t="s">
        <v>95</v>
      </c>
      <c r="F1177" t="str">
        <f t="shared" si="56"/>
        <v>New South Wales</v>
      </c>
      <c r="G1177" t="s">
        <v>10</v>
      </c>
      <c r="H1177">
        <v>2131</v>
      </c>
      <c r="I1177" t="s">
        <v>11</v>
      </c>
      <c r="J1177" t="s">
        <v>125</v>
      </c>
      <c r="K1177" t="s">
        <v>148</v>
      </c>
      <c r="L1177" t="s">
        <v>159</v>
      </c>
      <c r="M1177" s="6">
        <v>499</v>
      </c>
    </row>
    <row r="1178" spans="1:13" x14ac:dyDescent="0.3">
      <c r="A1178" s="2">
        <v>45673</v>
      </c>
      <c r="B1178" s="3">
        <f t="shared" si="54"/>
        <v>2025</v>
      </c>
      <c r="C1178" t="str">
        <f t="shared" si="55"/>
        <v>2024-2025</v>
      </c>
      <c r="D1178" t="s">
        <v>120</v>
      </c>
      <c r="E1178" t="s">
        <v>68</v>
      </c>
      <c r="F1178" t="str">
        <f t="shared" si="56"/>
        <v>Victoria</v>
      </c>
      <c r="G1178" t="s">
        <v>26</v>
      </c>
      <c r="H1178">
        <v>3429</v>
      </c>
      <c r="I1178" t="s">
        <v>11</v>
      </c>
      <c r="J1178" t="s">
        <v>129</v>
      </c>
      <c r="K1178" t="s">
        <v>148</v>
      </c>
      <c r="L1178" t="s">
        <v>159</v>
      </c>
      <c r="M1178" s="6">
        <v>71</v>
      </c>
    </row>
    <row r="1179" spans="1:13" x14ac:dyDescent="0.3">
      <c r="A1179" s="2">
        <v>45550</v>
      </c>
      <c r="B1179" s="3">
        <f t="shared" si="54"/>
        <v>2025</v>
      </c>
      <c r="C1179" t="str">
        <f t="shared" si="55"/>
        <v>2024-2025</v>
      </c>
      <c r="D1179" t="s">
        <v>120</v>
      </c>
      <c r="E1179" t="s">
        <v>98</v>
      </c>
      <c r="F1179" t="str">
        <f t="shared" si="56"/>
        <v>South Australia</v>
      </c>
      <c r="G1179" t="s">
        <v>17</v>
      </c>
      <c r="H1179">
        <v>5290</v>
      </c>
      <c r="I1179" t="s">
        <v>11</v>
      </c>
      <c r="J1179" t="s">
        <v>139</v>
      </c>
      <c r="K1179" t="s">
        <v>144</v>
      </c>
      <c r="L1179" t="s">
        <v>155</v>
      </c>
      <c r="M1179" s="6">
        <v>717</v>
      </c>
    </row>
    <row r="1180" spans="1:13" x14ac:dyDescent="0.3">
      <c r="A1180" s="2">
        <v>45571</v>
      </c>
      <c r="B1180" s="3">
        <f t="shared" si="54"/>
        <v>2025</v>
      </c>
      <c r="C1180" t="str">
        <f t="shared" si="55"/>
        <v>2024-2025</v>
      </c>
      <c r="D1180" t="s">
        <v>119</v>
      </c>
      <c r="E1180" t="s">
        <v>52</v>
      </c>
      <c r="F1180" t="str">
        <f t="shared" si="56"/>
        <v>New South Wales</v>
      </c>
      <c r="G1180" t="s">
        <v>10</v>
      </c>
      <c r="H1180">
        <v>2485</v>
      </c>
      <c r="I1180" t="s">
        <v>11</v>
      </c>
      <c r="J1180" t="s">
        <v>122</v>
      </c>
      <c r="K1180" t="s">
        <v>143</v>
      </c>
      <c r="L1180" t="s">
        <v>154</v>
      </c>
      <c r="M1180" s="6">
        <v>442</v>
      </c>
    </row>
    <row r="1181" spans="1:13" x14ac:dyDescent="0.3">
      <c r="A1181" s="2">
        <v>45336</v>
      </c>
      <c r="B1181" s="3">
        <f t="shared" si="54"/>
        <v>2024</v>
      </c>
      <c r="C1181" t="str">
        <f t="shared" si="55"/>
        <v>2023-2024</v>
      </c>
      <c r="D1181" t="s">
        <v>119</v>
      </c>
      <c r="E1181" t="s">
        <v>24</v>
      </c>
      <c r="F1181" t="str">
        <f t="shared" si="56"/>
        <v>Queensland</v>
      </c>
      <c r="G1181" t="s">
        <v>19</v>
      </c>
      <c r="H1181">
        <v>4053</v>
      </c>
      <c r="I1181" t="s">
        <v>11</v>
      </c>
      <c r="J1181" t="s">
        <v>131</v>
      </c>
      <c r="K1181" t="s">
        <v>149</v>
      </c>
      <c r="L1181" t="s">
        <v>160</v>
      </c>
      <c r="M1181" s="6">
        <v>726</v>
      </c>
    </row>
    <row r="1182" spans="1:13" x14ac:dyDescent="0.3">
      <c r="A1182" s="2">
        <v>45887</v>
      </c>
      <c r="B1182" s="3">
        <f t="shared" si="54"/>
        <v>2026</v>
      </c>
      <c r="C1182" t="str">
        <f t="shared" si="55"/>
        <v>2025-2026</v>
      </c>
      <c r="D1182" t="s">
        <v>119</v>
      </c>
      <c r="E1182" t="s">
        <v>29</v>
      </c>
      <c r="F1182" t="str">
        <f t="shared" si="56"/>
        <v>Queensland</v>
      </c>
      <c r="G1182" t="s">
        <v>19</v>
      </c>
      <c r="H1182">
        <v>4703</v>
      </c>
      <c r="I1182" t="s">
        <v>11</v>
      </c>
      <c r="J1182" t="s">
        <v>138</v>
      </c>
      <c r="K1182" t="s">
        <v>145</v>
      </c>
      <c r="L1182" t="s">
        <v>156</v>
      </c>
      <c r="M1182" s="6">
        <v>151</v>
      </c>
    </row>
    <row r="1183" spans="1:13" x14ac:dyDescent="0.3">
      <c r="A1183" s="2">
        <v>45517</v>
      </c>
      <c r="B1183" s="3">
        <f t="shared" si="54"/>
        <v>2025</v>
      </c>
      <c r="C1183" t="str">
        <f t="shared" si="55"/>
        <v>2024-2025</v>
      </c>
      <c r="D1183" t="s">
        <v>120</v>
      </c>
      <c r="E1183" t="s">
        <v>56</v>
      </c>
      <c r="F1183" t="str">
        <f t="shared" si="56"/>
        <v>Queensland</v>
      </c>
      <c r="G1183" t="s">
        <v>19</v>
      </c>
      <c r="H1183">
        <v>4883</v>
      </c>
      <c r="I1183" t="s">
        <v>11</v>
      </c>
      <c r="J1183" t="s">
        <v>133</v>
      </c>
      <c r="K1183" t="s">
        <v>148</v>
      </c>
      <c r="L1183" t="s">
        <v>159</v>
      </c>
      <c r="M1183" s="6">
        <v>73</v>
      </c>
    </row>
    <row r="1184" spans="1:13" x14ac:dyDescent="0.3">
      <c r="A1184" s="2">
        <v>45756</v>
      </c>
      <c r="B1184" s="3">
        <f t="shared" si="54"/>
        <v>2025</v>
      </c>
      <c r="C1184" t="str">
        <f t="shared" si="55"/>
        <v>2024-2025</v>
      </c>
      <c r="D1184" t="s">
        <v>119</v>
      </c>
      <c r="E1184" t="s">
        <v>37</v>
      </c>
      <c r="F1184" t="str">
        <f t="shared" si="56"/>
        <v>Victoria</v>
      </c>
      <c r="G1184" t="s">
        <v>26</v>
      </c>
      <c r="H1184">
        <v>3134</v>
      </c>
      <c r="I1184" t="s">
        <v>11</v>
      </c>
      <c r="J1184" t="s">
        <v>127</v>
      </c>
      <c r="K1184" t="s">
        <v>144</v>
      </c>
      <c r="L1184" t="s">
        <v>155</v>
      </c>
      <c r="M1184" s="6">
        <v>82</v>
      </c>
    </row>
    <row r="1185" spans="1:13" x14ac:dyDescent="0.3">
      <c r="A1185" s="2">
        <v>45767</v>
      </c>
      <c r="B1185" s="3">
        <f t="shared" si="54"/>
        <v>2025</v>
      </c>
      <c r="C1185" t="str">
        <f t="shared" si="55"/>
        <v>2024-2025</v>
      </c>
      <c r="D1185" t="s">
        <v>120</v>
      </c>
      <c r="E1185" t="s">
        <v>103</v>
      </c>
      <c r="F1185" t="str">
        <f t="shared" si="56"/>
        <v>Victoria</v>
      </c>
      <c r="G1185" t="s">
        <v>26</v>
      </c>
      <c r="H1185">
        <v>3550</v>
      </c>
      <c r="I1185" t="s">
        <v>11</v>
      </c>
      <c r="J1185" t="s">
        <v>129</v>
      </c>
      <c r="K1185" t="s">
        <v>151</v>
      </c>
      <c r="L1185" t="s">
        <v>152</v>
      </c>
      <c r="M1185" s="6">
        <v>49</v>
      </c>
    </row>
    <row r="1186" spans="1:13" x14ac:dyDescent="0.3">
      <c r="A1186" s="2">
        <v>45481</v>
      </c>
      <c r="B1186" s="3">
        <f t="shared" si="54"/>
        <v>2025</v>
      </c>
      <c r="C1186" t="str">
        <f t="shared" si="55"/>
        <v>2024-2025</v>
      </c>
      <c r="D1186" t="s">
        <v>120</v>
      </c>
      <c r="E1186" t="s">
        <v>31</v>
      </c>
      <c r="F1186" t="str">
        <f t="shared" si="56"/>
        <v>South Australia</v>
      </c>
      <c r="G1186" t="s">
        <v>17</v>
      </c>
      <c r="H1186">
        <v>5082</v>
      </c>
      <c r="I1186" t="s">
        <v>11</v>
      </c>
      <c r="J1186" t="s">
        <v>134</v>
      </c>
      <c r="K1186" t="s">
        <v>145</v>
      </c>
      <c r="L1186" t="s">
        <v>156</v>
      </c>
      <c r="M1186" s="6">
        <v>588</v>
      </c>
    </row>
    <row r="1187" spans="1:13" x14ac:dyDescent="0.3">
      <c r="A1187" s="2">
        <v>45747</v>
      </c>
      <c r="B1187" s="3">
        <f t="shared" si="54"/>
        <v>2025</v>
      </c>
      <c r="C1187" t="str">
        <f t="shared" si="55"/>
        <v>2024-2025</v>
      </c>
      <c r="D1187" t="s">
        <v>120</v>
      </c>
      <c r="E1187" t="s">
        <v>82</v>
      </c>
      <c r="F1187" t="str">
        <f t="shared" si="56"/>
        <v>Queensland</v>
      </c>
      <c r="G1187" t="s">
        <v>19</v>
      </c>
      <c r="H1187">
        <v>4215</v>
      </c>
      <c r="I1187" t="s">
        <v>11</v>
      </c>
      <c r="J1187" t="s">
        <v>124</v>
      </c>
      <c r="K1187" t="s">
        <v>144</v>
      </c>
      <c r="L1187" t="s">
        <v>155</v>
      </c>
      <c r="M1187" s="6">
        <v>777</v>
      </c>
    </row>
    <row r="1188" spans="1:13" x14ac:dyDescent="0.3">
      <c r="A1188" s="2">
        <v>45829</v>
      </c>
      <c r="B1188" s="3">
        <f t="shared" si="54"/>
        <v>2025</v>
      </c>
      <c r="C1188" t="str">
        <f t="shared" si="55"/>
        <v>2024-2025</v>
      </c>
      <c r="D1188" t="s">
        <v>120</v>
      </c>
      <c r="E1188" t="s">
        <v>22</v>
      </c>
      <c r="F1188" t="str">
        <f t="shared" si="56"/>
        <v>New South Wales</v>
      </c>
      <c r="G1188" t="s">
        <v>10</v>
      </c>
      <c r="H1188">
        <v>2116</v>
      </c>
      <c r="I1188" t="s">
        <v>11</v>
      </c>
      <c r="J1188" t="s">
        <v>125</v>
      </c>
      <c r="K1188" t="s">
        <v>149</v>
      </c>
      <c r="L1188" t="s">
        <v>160</v>
      </c>
      <c r="M1188" s="6">
        <v>740</v>
      </c>
    </row>
    <row r="1189" spans="1:13" x14ac:dyDescent="0.3">
      <c r="A1189" s="2">
        <v>45828</v>
      </c>
      <c r="B1189" s="3">
        <f t="shared" si="54"/>
        <v>2025</v>
      </c>
      <c r="C1189" t="str">
        <f t="shared" si="55"/>
        <v>2024-2025</v>
      </c>
      <c r="D1189" t="s">
        <v>120</v>
      </c>
      <c r="E1189" t="s">
        <v>48</v>
      </c>
      <c r="F1189" t="str">
        <f t="shared" si="56"/>
        <v>Western Australia</v>
      </c>
      <c r="G1189" t="s">
        <v>28</v>
      </c>
      <c r="H1189">
        <v>6450</v>
      </c>
      <c r="I1189" t="s">
        <v>11</v>
      </c>
      <c r="J1189" t="s">
        <v>141</v>
      </c>
      <c r="K1189" t="s">
        <v>151</v>
      </c>
      <c r="L1189" t="s">
        <v>152</v>
      </c>
      <c r="M1189" s="6">
        <v>367</v>
      </c>
    </row>
    <row r="1190" spans="1:13" x14ac:dyDescent="0.3">
      <c r="A1190" s="2">
        <v>45383</v>
      </c>
      <c r="B1190" s="3">
        <f t="shared" si="54"/>
        <v>2024</v>
      </c>
      <c r="C1190" t="str">
        <f t="shared" si="55"/>
        <v>2023-2024</v>
      </c>
      <c r="D1190" t="s">
        <v>120</v>
      </c>
      <c r="E1190" t="s">
        <v>14</v>
      </c>
      <c r="F1190" t="str">
        <f t="shared" si="56"/>
        <v>Northern Territory</v>
      </c>
      <c r="G1190" t="s">
        <v>15</v>
      </c>
      <c r="H1190">
        <v>800</v>
      </c>
      <c r="I1190" t="s">
        <v>11</v>
      </c>
      <c r="J1190" t="s">
        <v>140</v>
      </c>
      <c r="K1190" t="s">
        <v>149</v>
      </c>
      <c r="L1190" t="s">
        <v>160</v>
      </c>
      <c r="M1190" s="6">
        <v>49</v>
      </c>
    </row>
    <row r="1191" spans="1:13" x14ac:dyDescent="0.3">
      <c r="A1191" s="2">
        <v>45320</v>
      </c>
      <c r="B1191" s="3">
        <f t="shared" si="54"/>
        <v>2024</v>
      </c>
      <c r="C1191" t="str">
        <f t="shared" si="55"/>
        <v>2023-2024</v>
      </c>
      <c r="D1191" t="s">
        <v>119</v>
      </c>
      <c r="E1191" t="s">
        <v>24</v>
      </c>
      <c r="F1191" t="str">
        <f t="shared" si="56"/>
        <v>Queensland</v>
      </c>
      <c r="G1191" t="s">
        <v>19</v>
      </c>
      <c r="H1191">
        <v>4053</v>
      </c>
      <c r="I1191" t="s">
        <v>11</v>
      </c>
      <c r="J1191" t="s">
        <v>131</v>
      </c>
      <c r="K1191" t="s">
        <v>146</v>
      </c>
      <c r="L1191" t="s">
        <v>157</v>
      </c>
      <c r="M1191" s="6">
        <v>687</v>
      </c>
    </row>
    <row r="1192" spans="1:13" x14ac:dyDescent="0.3">
      <c r="A1192" s="2">
        <v>45810</v>
      </c>
      <c r="B1192" s="3">
        <f t="shared" si="54"/>
        <v>2025</v>
      </c>
      <c r="C1192" t="str">
        <f t="shared" si="55"/>
        <v>2024-2025</v>
      </c>
      <c r="D1192" t="s">
        <v>120</v>
      </c>
      <c r="E1192" t="s">
        <v>102</v>
      </c>
      <c r="F1192" t="str">
        <f t="shared" si="56"/>
        <v>Queensland</v>
      </c>
      <c r="G1192" t="s">
        <v>19</v>
      </c>
      <c r="H1192">
        <v>4825</v>
      </c>
      <c r="I1192" t="s">
        <v>11</v>
      </c>
      <c r="J1192" t="s">
        <v>133</v>
      </c>
      <c r="K1192" t="s">
        <v>147</v>
      </c>
      <c r="L1192" t="s">
        <v>158</v>
      </c>
      <c r="M1192" s="6">
        <v>710</v>
      </c>
    </row>
    <row r="1193" spans="1:13" x14ac:dyDescent="0.3">
      <c r="A1193" s="2">
        <v>45885</v>
      </c>
      <c r="B1193" s="3">
        <f t="shared" si="54"/>
        <v>2026</v>
      </c>
      <c r="C1193" t="str">
        <f t="shared" si="55"/>
        <v>2025-2026</v>
      </c>
      <c r="D1193" t="s">
        <v>120</v>
      </c>
      <c r="E1193" t="s">
        <v>105</v>
      </c>
      <c r="F1193" t="str">
        <f t="shared" si="56"/>
        <v>New South Wales</v>
      </c>
      <c r="G1193" t="s">
        <v>10</v>
      </c>
      <c r="H1193">
        <v>2031</v>
      </c>
      <c r="I1193" t="s">
        <v>11</v>
      </c>
      <c r="J1193" t="s">
        <v>126</v>
      </c>
      <c r="K1193" t="s">
        <v>144</v>
      </c>
      <c r="L1193" t="s">
        <v>155</v>
      </c>
      <c r="M1193" s="6">
        <v>444</v>
      </c>
    </row>
    <row r="1194" spans="1:13" x14ac:dyDescent="0.3">
      <c r="A1194" s="2">
        <v>45768</v>
      </c>
      <c r="B1194" s="3">
        <f t="shared" si="54"/>
        <v>2025</v>
      </c>
      <c r="C1194" t="str">
        <f t="shared" si="55"/>
        <v>2024-2025</v>
      </c>
      <c r="D1194" t="s">
        <v>120</v>
      </c>
      <c r="E1194" t="s">
        <v>18</v>
      </c>
      <c r="F1194" t="str">
        <f t="shared" si="56"/>
        <v>Queensland</v>
      </c>
      <c r="G1194" t="s">
        <v>19</v>
      </c>
      <c r="H1194">
        <v>4802</v>
      </c>
      <c r="I1194" t="s">
        <v>11</v>
      </c>
      <c r="J1194" t="s">
        <v>133</v>
      </c>
      <c r="K1194" t="s">
        <v>150</v>
      </c>
      <c r="L1194" t="s">
        <v>161</v>
      </c>
      <c r="M1194" s="6">
        <v>20</v>
      </c>
    </row>
    <row r="1195" spans="1:13" x14ac:dyDescent="0.3">
      <c r="A1195" s="2">
        <v>45307</v>
      </c>
      <c r="B1195" s="3">
        <f t="shared" si="54"/>
        <v>2024</v>
      </c>
      <c r="C1195" t="str">
        <f t="shared" si="55"/>
        <v>2023-2024</v>
      </c>
      <c r="D1195" t="s">
        <v>120</v>
      </c>
      <c r="E1195" t="s">
        <v>13</v>
      </c>
      <c r="F1195" t="str">
        <f t="shared" si="56"/>
        <v>New South Wales</v>
      </c>
      <c r="G1195" t="s">
        <v>10</v>
      </c>
      <c r="H1195">
        <v>2141</v>
      </c>
      <c r="I1195" t="s">
        <v>11</v>
      </c>
      <c r="J1195" t="s">
        <v>125</v>
      </c>
      <c r="K1195" t="s">
        <v>147</v>
      </c>
      <c r="L1195" t="s">
        <v>158</v>
      </c>
      <c r="M1195" s="6">
        <v>292</v>
      </c>
    </row>
    <row r="1196" spans="1:13" x14ac:dyDescent="0.3">
      <c r="A1196" s="2">
        <v>45848</v>
      </c>
      <c r="B1196" s="3">
        <f t="shared" si="54"/>
        <v>2026</v>
      </c>
      <c r="C1196" t="str">
        <f t="shared" si="55"/>
        <v>2025-2026</v>
      </c>
      <c r="D1196" t="s">
        <v>120</v>
      </c>
      <c r="E1196" t="s">
        <v>107</v>
      </c>
      <c r="F1196" t="str">
        <f t="shared" si="56"/>
        <v>New South Wales</v>
      </c>
      <c r="G1196" t="s">
        <v>10</v>
      </c>
      <c r="H1196">
        <v>2020</v>
      </c>
      <c r="I1196" t="s">
        <v>11</v>
      </c>
      <c r="J1196" t="s">
        <v>126</v>
      </c>
      <c r="K1196" t="s">
        <v>147</v>
      </c>
      <c r="L1196" t="s">
        <v>158</v>
      </c>
      <c r="M1196" s="6">
        <v>710</v>
      </c>
    </row>
    <row r="1197" spans="1:13" x14ac:dyDescent="0.3">
      <c r="A1197" s="2">
        <v>45622</v>
      </c>
      <c r="B1197" s="3">
        <f t="shared" si="54"/>
        <v>2025</v>
      </c>
      <c r="C1197" t="str">
        <f t="shared" si="55"/>
        <v>2024-2025</v>
      </c>
      <c r="D1197" t="s">
        <v>120</v>
      </c>
      <c r="E1197" t="s">
        <v>47</v>
      </c>
      <c r="F1197" t="str">
        <f t="shared" si="56"/>
        <v>Victoria</v>
      </c>
      <c r="G1197" t="s">
        <v>26</v>
      </c>
      <c r="H1197">
        <v>3630</v>
      </c>
      <c r="I1197" t="s">
        <v>11</v>
      </c>
      <c r="J1197" t="s">
        <v>137</v>
      </c>
      <c r="K1197" t="s">
        <v>143</v>
      </c>
      <c r="L1197" t="s">
        <v>154</v>
      </c>
      <c r="M1197" s="6">
        <v>98</v>
      </c>
    </row>
    <row r="1198" spans="1:13" x14ac:dyDescent="0.3">
      <c r="A1198" s="2">
        <v>45900</v>
      </c>
      <c r="B1198" s="3">
        <f t="shared" si="54"/>
        <v>2026</v>
      </c>
      <c r="C1198" t="str">
        <f t="shared" si="55"/>
        <v>2025-2026</v>
      </c>
      <c r="D1198" t="s">
        <v>119</v>
      </c>
      <c r="E1198" t="s">
        <v>21</v>
      </c>
      <c r="F1198" t="str">
        <f t="shared" si="56"/>
        <v>South Australia</v>
      </c>
      <c r="G1198" t="s">
        <v>17</v>
      </c>
      <c r="H1198">
        <v>5343</v>
      </c>
      <c r="I1198" t="s">
        <v>11</v>
      </c>
      <c r="J1198" t="s">
        <v>139</v>
      </c>
      <c r="K1198" t="s">
        <v>148</v>
      </c>
      <c r="L1198" t="s">
        <v>159</v>
      </c>
      <c r="M1198" s="6">
        <v>770</v>
      </c>
    </row>
    <row r="1199" spans="1:13" x14ac:dyDescent="0.3">
      <c r="A1199" s="2">
        <v>45413</v>
      </c>
      <c r="B1199" s="3">
        <f t="shared" si="54"/>
        <v>2024</v>
      </c>
      <c r="C1199" t="str">
        <f t="shared" si="55"/>
        <v>2023-2024</v>
      </c>
      <c r="D1199" t="s">
        <v>120</v>
      </c>
      <c r="E1199" t="s">
        <v>44</v>
      </c>
      <c r="F1199" t="str">
        <f t="shared" si="56"/>
        <v>Western Australia</v>
      </c>
      <c r="G1199" t="s">
        <v>28</v>
      </c>
      <c r="H1199">
        <v>6010</v>
      </c>
      <c r="I1199" t="s">
        <v>11</v>
      </c>
      <c r="J1199" t="s">
        <v>121</v>
      </c>
      <c r="K1199" t="s">
        <v>144</v>
      </c>
      <c r="L1199" t="s">
        <v>155</v>
      </c>
      <c r="M1199" s="6">
        <v>649</v>
      </c>
    </row>
    <row r="1200" spans="1:13" x14ac:dyDescent="0.3">
      <c r="A1200" s="2">
        <v>45378</v>
      </c>
      <c r="B1200" s="3">
        <f t="shared" si="54"/>
        <v>2024</v>
      </c>
      <c r="C1200" t="str">
        <f t="shared" si="55"/>
        <v>2023-2024</v>
      </c>
      <c r="D1200" t="s">
        <v>119</v>
      </c>
      <c r="E1200" t="s">
        <v>27</v>
      </c>
      <c r="F1200" t="str">
        <f t="shared" si="56"/>
        <v>Western Australia</v>
      </c>
      <c r="G1200" t="s">
        <v>28</v>
      </c>
      <c r="H1200">
        <v>6030</v>
      </c>
      <c r="I1200" t="s">
        <v>11</v>
      </c>
      <c r="J1200" t="s">
        <v>121</v>
      </c>
      <c r="K1200" t="s">
        <v>151</v>
      </c>
      <c r="L1200" t="s">
        <v>152</v>
      </c>
      <c r="M1200" s="6">
        <v>127</v>
      </c>
    </row>
    <row r="1201" spans="1:13" x14ac:dyDescent="0.3">
      <c r="A1201" s="2">
        <v>45313</v>
      </c>
      <c r="B1201" s="3">
        <f t="shared" si="54"/>
        <v>2024</v>
      </c>
      <c r="C1201" t="str">
        <f t="shared" si="55"/>
        <v>2023-2024</v>
      </c>
      <c r="D1201" t="s">
        <v>119</v>
      </c>
      <c r="E1201" t="s">
        <v>71</v>
      </c>
      <c r="F1201" t="str">
        <f t="shared" si="56"/>
        <v>Victoria</v>
      </c>
      <c r="G1201" t="s">
        <v>26</v>
      </c>
      <c r="H1201">
        <v>3131</v>
      </c>
      <c r="I1201" t="s">
        <v>11</v>
      </c>
      <c r="J1201" t="s">
        <v>127</v>
      </c>
      <c r="K1201" t="s">
        <v>148</v>
      </c>
      <c r="L1201" t="s">
        <v>159</v>
      </c>
      <c r="M1201" s="6">
        <v>795</v>
      </c>
    </row>
    <row r="1202" spans="1:13" x14ac:dyDescent="0.3">
      <c r="A1202" s="2">
        <v>45828</v>
      </c>
      <c r="B1202" s="3">
        <f t="shared" si="54"/>
        <v>2025</v>
      </c>
      <c r="C1202" t="str">
        <f t="shared" si="55"/>
        <v>2024-2025</v>
      </c>
      <c r="D1202" t="s">
        <v>120</v>
      </c>
      <c r="E1202" t="s">
        <v>35</v>
      </c>
      <c r="F1202" t="str">
        <f t="shared" si="56"/>
        <v>Victoria</v>
      </c>
      <c r="G1202" t="s">
        <v>26</v>
      </c>
      <c r="H1202">
        <v>3280</v>
      </c>
      <c r="I1202" t="s">
        <v>11</v>
      </c>
      <c r="J1202" t="s">
        <v>129</v>
      </c>
      <c r="K1202" t="s">
        <v>144</v>
      </c>
      <c r="L1202" t="s">
        <v>155</v>
      </c>
      <c r="M1202" s="6">
        <v>435</v>
      </c>
    </row>
    <row r="1203" spans="1:13" x14ac:dyDescent="0.3">
      <c r="A1203" s="2">
        <v>45545</v>
      </c>
      <c r="B1203" s="3">
        <f t="shared" si="54"/>
        <v>2025</v>
      </c>
      <c r="C1203" t="str">
        <f t="shared" si="55"/>
        <v>2024-2025</v>
      </c>
      <c r="D1203" t="s">
        <v>120</v>
      </c>
      <c r="E1203" t="s">
        <v>92</v>
      </c>
      <c r="F1203" t="str">
        <f t="shared" si="56"/>
        <v>New South Wales</v>
      </c>
      <c r="G1203" t="s">
        <v>10</v>
      </c>
      <c r="H1203">
        <v>2015</v>
      </c>
      <c r="I1203" t="s">
        <v>11</v>
      </c>
      <c r="J1203" t="s">
        <v>126</v>
      </c>
      <c r="K1203" t="s">
        <v>144</v>
      </c>
      <c r="L1203" t="s">
        <v>155</v>
      </c>
      <c r="M1203" s="6">
        <v>678</v>
      </c>
    </row>
    <row r="1204" spans="1:13" x14ac:dyDescent="0.3">
      <c r="A1204" s="2">
        <v>45965</v>
      </c>
      <c r="B1204" s="3">
        <f t="shared" si="54"/>
        <v>2026</v>
      </c>
      <c r="C1204" t="str">
        <f t="shared" si="55"/>
        <v>2025-2026</v>
      </c>
      <c r="D1204" t="s">
        <v>120</v>
      </c>
      <c r="E1204" t="s">
        <v>65</v>
      </c>
      <c r="F1204" t="str">
        <f t="shared" si="56"/>
        <v>Victoria</v>
      </c>
      <c r="G1204" t="s">
        <v>26</v>
      </c>
      <c r="H1204">
        <v>3931</v>
      </c>
      <c r="I1204" t="s">
        <v>11</v>
      </c>
      <c r="J1204" t="s">
        <v>137</v>
      </c>
      <c r="K1204" t="s">
        <v>144</v>
      </c>
      <c r="L1204" t="s">
        <v>155</v>
      </c>
      <c r="M1204" s="6">
        <v>221</v>
      </c>
    </row>
    <row r="1205" spans="1:13" x14ac:dyDescent="0.3">
      <c r="A1205" s="2">
        <v>45920</v>
      </c>
      <c r="B1205" s="3">
        <f t="shared" si="54"/>
        <v>2026</v>
      </c>
      <c r="C1205" t="str">
        <f t="shared" si="55"/>
        <v>2025-2026</v>
      </c>
      <c r="D1205" t="s">
        <v>120</v>
      </c>
      <c r="E1205" t="s">
        <v>112</v>
      </c>
      <c r="F1205" t="str">
        <f t="shared" si="56"/>
        <v>Queensland</v>
      </c>
      <c r="G1205" t="s">
        <v>19</v>
      </c>
      <c r="H1205">
        <v>4566</v>
      </c>
      <c r="I1205" t="s">
        <v>11</v>
      </c>
      <c r="J1205" t="s">
        <v>136</v>
      </c>
      <c r="K1205" t="s">
        <v>150</v>
      </c>
      <c r="L1205" t="s">
        <v>161</v>
      </c>
      <c r="M1205" s="6">
        <v>144</v>
      </c>
    </row>
    <row r="1206" spans="1:13" x14ac:dyDescent="0.3">
      <c r="A1206" s="2">
        <v>45897</v>
      </c>
      <c r="B1206" s="3">
        <f t="shared" si="54"/>
        <v>2026</v>
      </c>
      <c r="C1206" t="str">
        <f t="shared" si="55"/>
        <v>2025-2026</v>
      </c>
      <c r="D1206" t="s">
        <v>119</v>
      </c>
      <c r="E1206" t="s">
        <v>85</v>
      </c>
      <c r="F1206" t="str">
        <f t="shared" si="56"/>
        <v>Western Australia</v>
      </c>
      <c r="G1206" t="s">
        <v>28</v>
      </c>
      <c r="H1206">
        <v>6725</v>
      </c>
      <c r="I1206" t="s">
        <v>11</v>
      </c>
      <c r="J1206" t="s">
        <v>141</v>
      </c>
      <c r="K1206" t="s">
        <v>148</v>
      </c>
      <c r="L1206" t="s">
        <v>159</v>
      </c>
      <c r="M1206" s="6">
        <v>642</v>
      </c>
    </row>
    <row r="1207" spans="1:13" x14ac:dyDescent="0.3">
      <c r="A1207" s="2">
        <v>45582</v>
      </c>
      <c r="B1207" s="3">
        <f t="shared" si="54"/>
        <v>2025</v>
      </c>
      <c r="C1207" t="str">
        <f t="shared" si="55"/>
        <v>2024-2025</v>
      </c>
      <c r="D1207" t="s">
        <v>120</v>
      </c>
      <c r="E1207" t="s">
        <v>36</v>
      </c>
      <c r="F1207" t="str">
        <f t="shared" si="56"/>
        <v>New South Wales</v>
      </c>
      <c r="G1207" t="s">
        <v>10</v>
      </c>
      <c r="H1207">
        <v>2539</v>
      </c>
      <c r="I1207" t="s">
        <v>11</v>
      </c>
      <c r="J1207" t="s">
        <v>123</v>
      </c>
      <c r="K1207" t="s">
        <v>148</v>
      </c>
      <c r="L1207" t="s">
        <v>159</v>
      </c>
      <c r="M1207" s="6">
        <v>545</v>
      </c>
    </row>
    <row r="1208" spans="1:13" x14ac:dyDescent="0.3">
      <c r="A1208" s="2">
        <v>45443</v>
      </c>
      <c r="B1208" s="3">
        <f t="shared" si="54"/>
        <v>2024</v>
      </c>
      <c r="C1208" t="str">
        <f t="shared" si="55"/>
        <v>2023-2024</v>
      </c>
      <c r="D1208" t="s">
        <v>120</v>
      </c>
      <c r="E1208" t="s">
        <v>92</v>
      </c>
      <c r="F1208" t="str">
        <f t="shared" si="56"/>
        <v>New South Wales</v>
      </c>
      <c r="G1208" t="s">
        <v>10</v>
      </c>
      <c r="H1208">
        <v>2015</v>
      </c>
      <c r="I1208" t="s">
        <v>11</v>
      </c>
      <c r="J1208" t="s">
        <v>126</v>
      </c>
      <c r="K1208" t="s">
        <v>145</v>
      </c>
      <c r="L1208" t="s">
        <v>156</v>
      </c>
      <c r="M1208" s="6">
        <v>39</v>
      </c>
    </row>
    <row r="1209" spans="1:13" x14ac:dyDescent="0.3">
      <c r="A1209" s="2">
        <v>45529</v>
      </c>
      <c r="B1209" s="3">
        <f t="shared" si="54"/>
        <v>2025</v>
      </c>
      <c r="C1209" t="str">
        <f t="shared" si="55"/>
        <v>2024-2025</v>
      </c>
      <c r="D1209" t="s">
        <v>120</v>
      </c>
      <c r="E1209" t="s">
        <v>110</v>
      </c>
      <c r="F1209" t="str">
        <f t="shared" si="56"/>
        <v>Australian Capital Territory</v>
      </c>
      <c r="G1209" t="s">
        <v>51</v>
      </c>
      <c r="H1209">
        <v>2609</v>
      </c>
      <c r="I1209" t="s">
        <v>11</v>
      </c>
      <c r="J1209" t="s">
        <v>123</v>
      </c>
      <c r="K1209" t="s">
        <v>144</v>
      </c>
      <c r="L1209" t="s">
        <v>155</v>
      </c>
      <c r="M1209" s="6">
        <v>552</v>
      </c>
    </row>
    <row r="1210" spans="1:13" x14ac:dyDescent="0.3">
      <c r="A1210" s="2">
        <v>45563</v>
      </c>
      <c r="B1210" s="3">
        <f t="shared" si="54"/>
        <v>2025</v>
      </c>
      <c r="C1210" t="str">
        <f t="shared" si="55"/>
        <v>2024-2025</v>
      </c>
      <c r="D1210" t="s">
        <v>120</v>
      </c>
      <c r="E1210" t="s">
        <v>35</v>
      </c>
      <c r="F1210" t="str">
        <f t="shared" si="56"/>
        <v>Victoria</v>
      </c>
      <c r="G1210" t="s">
        <v>26</v>
      </c>
      <c r="H1210">
        <v>3280</v>
      </c>
      <c r="I1210" t="s">
        <v>11</v>
      </c>
      <c r="J1210" t="s">
        <v>129</v>
      </c>
      <c r="K1210" t="s">
        <v>144</v>
      </c>
      <c r="L1210" t="s">
        <v>155</v>
      </c>
      <c r="M1210" s="6">
        <v>605</v>
      </c>
    </row>
    <row r="1211" spans="1:13" x14ac:dyDescent="0.3">
      <c r="A1211" s="2">
        <v>45350</v>
      </c>
      <c r="B1211" s="3">
        <f t="shared" si="54"/>
        <v>2024</v>
      </c>
      <c r="C1211" t="str">
        <f t="shared" si="55"/>
        <v>2023-2024</v>
      </c>
      <c r="D1211" t="s">
        <v>120</v>
      </c>
      <c r="E1211" t="s">
        <v>66</v>
      </c>
      <c r="F1211" t="str">
        <f t="shared" si="56"/>
        <v>Western Australia</v>
      </c>
      <c r="G1211" t="s">
        <v>28</v>
      </c>
      <c r="H1211">
        <v>6330</v>
      </c>
      <c r="I1211" t="s">
        <v>11</v>
      </c>
      <c r="J1211" t="s">
        <v>135</v>
      </c>
      <c r="K1211" t="s">
        <v>147</v>
      </c>
      <c r="L1211" t="s">
        <v>158</v>
      </c>
      <c r="M1211" s="6">
        <v>794</v>
      </c>
    </row>
    <row r="1212" spans="1:13" x14ac:dyDescent="0.3">
      <c r="A1212" s="2">
        <v>45339</v>
      </c>
      <c r="B1212" s="3">
        <f t="shared" si="54"/>
        <v>2024</v>
      </c>
      <c r="C1212" t="str">
        <f t="shared" si="55"/>
        <v>2023-2024</v>
      </c>
      <c r="D1212" t="s">
        <v>119</v>
      </c>
      <c r="E1212" t="s">
        <v>98</v>
      </c>
      <c r="F1212" t="str">
        <f t="shared" si="56"/>
        <v>South Australia</v>
      </c>
      <c r="G1212" t="s">
        <v>17</v>
      </c>
      <c r="H1212">
        <v>5290</v>
      </c>
      <c r="I1212" t="s">
        <v>11</v>
      </c>
      <c r="J1212" t="s">
        <v>139</v>
      </c>
      <c r="K1212" t="s">
        <v>146</v>
      </c>
      <c r="L1212" t="s">
        <v>157</v>
      </c>
      <c r="M1212" s="6">
        <v>187</v>
      </c>
    </row>
    <row r="1213" spans="1:13" x14ac:dyDescent="0.3">
      <c r="A1213" s="2">
        <v>45732</v>
      </c>
      <c r="B1213" s="3">
        <f t="shared" si="54"/>
        <v>2025</v>
      </c>
      <c r="C1213" t="str">
        <f t="shared" si="55"/>
        <v>2024-2025</v>
      </c>
      <c r="D1213" t="s">
        <v>120</v>
      </c>
      <c r="E1213" t="s">
        <v>103</v>
      </c>
      <c r="F1213" t="str">
        <f t="shared" si="56"/>
        <v>Victoria</v>
      </c>
      <c r="G1213" t="s">
        <v>26</v>
      </c>
      <c r="H1213">
        <v>3550</v>
      </c>
      <c r="I1213" t="s">
        <v>11</v>
      </c>
      <c r="J1213" t="s">
        <v>129</v>
      </c>
      <c r="K1213" t="s">
        <v>144</v>
      </c>
      <c r="L1213" t="s">
        <v>155</v>
      </c>
      <c r="M1213" s="6">
        <v>437</v>
      </c>
    </row>
    <row r="1214" spans="1:13" x14ac:dyDescent="0.3">
      <c r="A1214" s="2">
        <v>45909</v>
      </c>
      <c r="B1214" s="3">
        <f t="shared" si="54"/>
        <v>2026</v>
      </c>
      <c r="C1214" t="str">
        <f t="shared" si="55"/>
        <v>2025-2026</v>
      </c>
      <c r="D1214" t="s">
        <v>119</v>
      </c>
      <c r="E1214" t="s">
        <v>16</v>
      </c>
      <c r="F1214" t="str">
        <f t="shared" si="56"/>
        <v>South Australia</v>
      </c>
      <c r="G1214" t="s">
        <v>17</v>
      </c>
      <c r="H1214">
        <v>5168</v>
      </c>
      <c r="I1214" t="s">
        <v>11</v>
      </c>
      <c r="J1214" t="s">
        <v>134</v>
      </c>
      <c r="K1214" t="s">
        <v>145</v>
      </c>
      <c r="L1214" t="s">
        <v>156</v>
      </c>
      <c r="M1214" s="6">
        <v>656</v>
      </c>
    </row>
    <row r="1215" spans="1:13" x14ac:dyDescent="0.3">
      <c r="A1215" s="2">
        <v>45647</v>
      </c>
      <c r="B1215" s="3">
        <f t="shared" si="54"/>
        <v>2025</v>
      </c>
      <c r="C1215" t="str">
        <f t="shared" si="55"/>
        <v>2024-2025</v>
      </c>
      <c r="D1215" t="s">
        <v>120</v>
      </c>
      <c r="E1215" t="s">
        <v>32</v>
      </c>
      <c r="F1215" t="str">
        <f t="shared" si="56"/>
        <v>Victoria</v>
      </c>
      <c r="G1215" t="s">
        <v>26</v>
      </c>
      <c r="H1215">
        <v>3977</v>
      </c>
      <c r="I1215" t="s">
        <v>11</v>
      </c>
      <c r="J1215" t="s">
        <v>137</v>
      </c>
      <c r="K1215" t="s">
        <v>146</v>
      </c>
      <c r="L1215" t="s">
        <v>157</v>
      </c>
      <c r="M1215" s="6">
        <v>463</v>
      </c>
    </row>
    <row r="1216" spans="1:13" x14ac:dyDescent="0.3">
      <c r="A1216" s="2">
        <v>45633</v>
      </c>
      <c r="B1216" s="3">
        <f t="shared" si="54"/>
        <v>2025</v>
      </c>
      <c r="C1216" t="str">
        <f t="shared" si="55"/>
        <v>2024-2025</v>
      </c>
      <c r="D1216" t="s">
        <v>119</v>
      </c>
      <c r="E1216" t="s">
        <v>109</v>
      </c>
      <c r="F1216" t="str">
        <f t="shared" si="56"/>
        <v>Western Australia</v>
      </c>
      <c r="G1216" t="s">
        <v>28</v>
      </c>
      <c r="H1216">
        <v>6052</v>
      </c>
      <c r="I1216" t="s">
        <v>11</v>
      </c>
      <c r="J1216" t="s">
        <v>121</v>
      </c>
      <c r="K1216" t="s">
        <v>148</v>
      </c>
      <c r="L1216" t="s">
        <v>159</v>
      </c>
      <c r="M1216" s="6">
        <v>645</v>
      </c>
    </row>
    <row r="1217" spans="1:13" x14ac:dyDescent="0.3">
      <c r="A1217" s="2">
        <v>45682</v>
      </c>
      <c r="B1217" s="3">
        <f t="shared" si="54"/>
        <v>2025</v>
      </c>
      <c r="C1217" t="str">
        <f t="shared" si="55"/>
        <v>2024-2025</v>
      </c>
      <c r="D1217" t="s">
        <v>120</v>
      </c>
      <c r="E1217" t="s">
        <v>40</v>
      </c>
      <c r="F1217" t="str">
        <f t="shared" si="56"/>
        <v>South Australia</v>
      </c>
      <c r="G1217" t="s">
        <v>17</v>
      </c>
      <c r="H1217">
        <v>5169</v>
      </c>
      <c r="I1217" t="s">
        <v>11</v>
      </c>
      <c r="J1217" t="s">
        <v>134</v>
      </c>
      <c r="K1217" t="s">
        <v>144</v>
      </c>
      <c r="L1217" t="s">
        <v>155</v>
      </c>
      <c r="M1217" s="6">
        <v>437</v>
      </c>
    </row>
    <row r="1218" spans="1:13" x14ac:dyDescent="0.3">
      <c r="A1218" s="2">
        <v>45991</v>
      </c>
      <c r="B1218" s="3">
        <f t="shared" ref="B1218:B1281" si="57">IF(MONTH(A1218)&gt;=7,YEAR(A1218)+1,YEAR(A1218))</f>
        <v>2026</v>
      </c>
      <c r="C1218" t="str">
        <f t="shared" ref="C1218:C1281" si="58">IF(MONTH(A1218) &gt;= 7, YEAR(A1218) &amp; "-" &amp; YEAR(A1218) + 1, YEAR(A1218) - 1 &amp; "-" &amp; YEAR(A1218))</f>
        <v>2025-2026</v>
      </c>
      <c r="D1218" t="s">
        <v>120</v>
      </c>
      <c r="E1218" t="s">
        <v>103</v>
      </c>
      <c r="F1218" t="str">
        <f t="shared" ref="F1218:F1281" si="59">IF(G1218="WA","Western Australia",
IF(G1218="NSW","New South Wales",
IF(G1218="QLD","Queensland",
IF(G1218="VIC","Victoria",
IF(G1218="TAS","Tasmania",
IF(G1218="SA","South Australia",
IF(G1218="NT","Northern Territory",
IF(G1218="ACT","Australian Capital Territory",G1218))))))))</f>
        <v>Victoria</v>
      </c>
      <c r="G1218" t="s">
        <v>26</v>
      </c>
      <c r="H1218">
        <v>3550</v>
      </c>
      <c r="I1218" t="s">
        <v>11</v>
      </c>
      <c r="J1218" t="s">
        <v>129</v>
      </c>
      <c r="K1218" t="s">
        <v>149</v>
      </c>
      <c r="L1218" t="s">
        <v>160</v>
      </c>
      <c r="M1218" s="6">
        <v>791</v>
      </c>
    </row>
    <row r="1219" spans="1:13" x14ac:dyDescent="0.3">
      <c r="A1219" s="2">
        <v>45629</v>
      </c>
      <c r="B1219" s="3">
        <f t="shared" si="57"/>
        <v>2025</v>
      </c>
      <c r="C1219" t="str">
        <f t="shared" si="58"/>
        <v>2024-2025</v>
      </c>
      <c r="D1219" t="s">
        <v>120</v>
      </c>
      <c r="E1219" t="s">
        <v>20</v>
      </c>
      <c r="F1219" t="str">
        <f t="shared" si="59"/>
        <v>South Australia</v>
      </c>
      <c r="G1219" t="s">
        <v>17</v>
      </c>
      <c r="H1219">
        <v>5607</v>
      </c>
      <c r="I1219" t="s">
        <v>11</v>
      </c>
      <c r="J1219" t="s">
        <v>139</v>
      </c>
      <c r="K1219" t="s">
        <v>144</v>
      </c>
      <c r="L1219" t="s">
        <v>155</v>
      </c>
      <c r="M1219" s="6">
        <v>480</v>
      </c>
    </row>
    <row r="1220" spans="1:13" x14ac:dyDescent="0.3">
      <c r="A1220" s="2">
        <v>45518</v>
      </c>
      <c r="B1220" s="3">
        <f t="shared" si="57"/>
        <v>2025</v>
      </c>
      <c r="C1220" t="str">
        <f t="shared" si="58"/>
        <v>2024-2025</v>
      </c>
      <c r="D1220" t="s">
        <v>119</v>
      </c>
      <c r="E1220" t="s">
        <v>21</v>
      </c>
      <c r="F1220" t="str">
        <f t="shared" si="59"/>
        <v>South Australia</v>
      </c>
      <c r="G1220" t="s">
        <v>17</v>
      </c>
      <c r="H1220">
        <v>5343</v>
      </c>
      <c r="I1220" t="s">
        <v>11</v>
      </c>
      <c r="J1220" t="s">
        <v>139</v>
      </c>
      <c r="K1220" t="s">
        <v>148</v>
      </c>
      <c r="L1220" t="s">
        <v>159</v>
      </c>
      <c r="M1220" s="6">
        <v>53</v>
      </c>
    </row>
    <row r="1221" spans="1:13" x14ac:dyDescent="0.3">
      <c r="A1221" s="2">
        <v>45692</v>
      </c>
      <c r="B1221" s="3">
        <f t="shared" si="57"/>
        <v>2025</v>
      </c>
      <c r="C1221" t="str">
        <f t="shared" si="58"/>
        <v>2024-2025</v>
      </c>
      <c r="D1221" t="s">
        <v>120</v>
      </c>
      <c r="E1221" t="s">
        <v>50</v>
      </c>
      <c r="F1221" t="str">
        <f t="shared" si="59"/>
        <v>Australian Capital Territory</v>
      </c>
      <c r="G1221" t="s">
        <v>51</v>
      </c>
      <c r="H1221">
        <v>2617</v>
      </c>
      <c r="I1221" t="s">
        <v>11</v>
      </c>
      <c r="J1221" t="s">
        <v>123</v>
      </c>
      <c r="K1221" t="s">
        <v>145</v>
      </c>
      <c r="L1221" t="s">
        <v>156</v>
      </c>
      <c r="M1221" s="6">
        <v>503</v>
      </c>
    </row>
    <row r="1222" spans="1:13" x14ac:dyDescent="0.3">
      <c r="A1222" s="2">
        <v>45689</v>
      </c>
      <c r="B1222" s="3">
        <f t="shared" si="57"/>
        <v>2025</v>
      </c>
      <c r="C1222" t="str">
        <f t="shared" si="58"/>
        <v>2024-2025</v>
      </c>
      <c r="D1222" t="s">
        <v>119</v>
      </c>
      <c r="E1222" t="s">
        <v>46</v>
      </c>
      <c r="F1222" t="str">
        <f t="shared" si="59"/>
        <v>South Australia</v>
      </c>
      <c r="G1222" t="s">
        <v>17</v>
      </c>
      <c r="H1222">
        <v>5043</v>
      </c>
      <c r="I1222" t="s">
        <v>11</v>
      </c>
      <c r="J1222" t="s">
        <v>134</v>
      </c>
      <c r="K1222" t="s">
        <v>145</v>
      </c>
      <c r="L1222" t="s">
        <v>156</v>
      </c>
      <c r="M1222" s="6">
        <v>433</v>
      </c>
    </row>
    <row r="1223" spans="1:13" x14ac:dyDescent="0.3">
      <c r="A1223" s="2">
        <v>45637</v>
      </c>
      <c r="B1223" s="3">
        <f t="shared" si="57"/>
        <v>2025</v>
      </c>
      <c r="C1223" t="str">
        <f t="shared" si="58"/>
        <v>2024-2025</v>
      </c>
      <c r="D1223" t="s">
        <v>120</v>
      </c>
      <c r="E1223" t="s">
        <v>18</v>
      </c>
      <c r="F1223" t="str">
        <f t="shared" si="59"/>
        <v>Queensland</v>
      </c>
      <c r="G1223" t="s">
        <v>19</v>
      </c>
      <c r="H1223">
        <v>4802</v>
      </c>
      <c r="I1223" t="s">
        <v>11</v>
      </c>
      <c r="J1223" t="s">
        <v>133</v>
      </c>
      <c r="K1223" t="s">
        <v>151</v>
      </c>
      <c r="L1223" t="s">
        <v>152</v>
      </c>
      <c r="M1223" s="6">
        <v>424</v>
      </c>
    </row>
    <row r="1224" spans="1:13" x14ac:dyDescent="0.3">
      <c r="A1224" s="2">
        <v>45656</v>
      </c>
      <c r="B1224" s="3">
        <f t="shared" si="57"/>
        <v>2025</v>
      </c>
      <c r="C1224" t="str">
        <f t="shared" si="58"/>
        <v>2024-2025</v>
      </c>
      <c r="D1224" t="s">
        <v>120</v>
      </c>
      <c r="E1224" t="s">
        <v>21</v>
      </c>
      <c r="F1224" t="str">
        <f t="shared" si="59"/>
        <v>South Australia</v>
      </c>
      <c r="G1224" t="s">
        <v>17</v>
      </c>
      <c r="H1224">
        <v>5343</v>
      </c>
      <c r="I1224" t="s">
        <v>11</v>
      </c>
      <c r="J1224" t="s">
        <v>139</v>
      </c>
      <c r="K1224" t="s">
        <v>144</v>
      </c>
      <c r="L1224" t="s">
        <v>155</v>
      </c>
      <c r="M1224" s="6">
        <v>170</v>
      </c>
    </row>
    <row r="1225" spans="1:13" x14ac:dyDescent="0.3">
      <c r="A1225" s="2">
        <v>45997</v>
      </c>
      <c r="B1225" s="3">
        <f t="shared" si="57"/>
        <v>2026</v>
      </c>
      <c r="C1225" t="str">
        <f t="shared" si="58"/>
        <v>2025-2026</v>
      </c>
      <c r="D1225" t="s">
        <v>119</v>
      </c>
      <c r="E1225" t="s">
        <v>64</v>
      </c>
      <c r="F1225" t="str">
        <f t="shared" si="59"/>
        <v>Western Australia</v>
      </c>
      <c r="G1225" t="s">
        <v>28</v>
      </c>
      <c r="H1225">
        <v>6112</v>
      </c>
      <c r="I1225" t="s">
        <v>11</v>
      </c>
      <c r="J1225" t="s">
        <v>135</v>
      </c>
      <c r="K1225" t="s">
        <v>143</v>
      </c>
      <c r="L1225" t="s">
        <v>154</v>
      </c>
      <c r="M1225" s="6">
        <v>383</v>
      </c>
    </row>
    <row r="1226" spans="1:13" x14ac:dyDescent="0.3">
      <c r="A1226" s="2">
        <v>45314</v>
      </c>
      <c r="B1226" s="3">
        <f t="shared" si="57"/>
        <v>2024</v>
      </c>
      <c r="C1226" t="str">
        <f t="shared" si="58"/>
        <v>2023-2024</v>
      </c>
      <c r="D1226" t="s">
        <v>120</v>
      </c>
      <c r="E1226" t="s">
        <v>99</v>
      </c>
      <c r="F1226" t="str">
        <f t="shared" si="59"/>
        <v>Western Australia</v>
      </c>
      <c r="G1226" t="s">
        <v>28</v>
      </c>
      <c r="H1226">
        <v>6530</v>
      </c>
      <c r="I1226" t="s">
        <v>11</v>
      </c>
      <c r="J1226" t="s">
        <v>141</v>
      </c>
      <c r="K1226" t="s">
        <v>149</v>
      </c>
      <c r="L1226" t="s">
        <v>160</v>
      </c>
      <c r="M1226" s="6">
        <v>536</v>
      </c>
    </row>
    <row r="1227" spans="1:13" x14ac:dyDescent="0.3">
      <c r="A1227" s="2">
        <v>45319</v>
      </c>
      <c r="B1227" s="3">
        <f t="shared" si="57"/>
        <v>2024</v>
      </c>
      <c r="C1227" t="str">
        <f t="shared" si="58"/>
        <v>2023-2024</v>
      </c>
      <c r="D1227" t="s">
        <v>119</v>
      </c>
      <c r="E1227" t="s">
        <v>69</v>
      </c>
      <c r="F1227" t="str">
        <f t="shared" si="59"/>
        <v>Victoria</v>
      </c>
      <c r="G1227" t="s">
        <v>26</v>
      </c>
      <c r="H1227">
        <v>3148</v>
      </c>
      <c r="I1227" t="s">
        <v>11</v>
      </c>
      <c r="J1227" t="s">
        <v>127</v>
      </c>
      <c r="K1227" t="s">
        <v>147</v>
      </c>
      <c r="L1227" t="s">
        <v>158</v>
      </c>
      <c r="M1227" s="6">
        <v>192</v>
      </c>
    </row>
    <row r="1228" spans="1:13" x14ac:dyDescent="0.3">
      <c r="A1228" s="2">
        <v>45814</v>
      </c>
      <c r="B1228" s="3">
        <f t="shared" si="57"/>
        <v>2025</v>
      </c>
      <c r="C1228" t="str">
        <f t="shared" si="58"/>
        <v>2024-2025</v>
      </c>
      <c r="D1228" t="s">
        <v>119</v>
      </c>
      <c r="E1228" t="s">
        <v>67</v>
      </c>
      <c r="F1228" t="str">
        <f t="shared" si="59"/>
        <v>Tasmania</v>
      </c>
      <c r="G1228" t="s">
        <v>43</v>
      </c>
      <c r="H1228">
        <v>7250</v>
      </c>
      <c r="I1228" t="s">
        <v>11</v>
      </c>
      <c r="J1228" t="s">
        <v>130</v>
      </c>
      <c r="K1228" t="s">
        <v>147</v>
      </c>
      <c r="L1228" t="s">
        <v>158</v>
      </c>
      <c r="M1228" s="6">
        <v>193</v>
      </c>
    </row>
    <row r="1229" spans="1:13" x14ac:dyDescent="0.3">
      <c r="A1229" s="2">
        <v>45904</v>
      </c>
      <c r="B1229" s="3">
        <f t="shared" si="57"/>
        <v>2026</v>
      </c>
      <c r="C1229" t="str">
        <f t="shared" si="58"/>
        <v>2025-2026</v>
      </c>
      <c r="D1229" t="s">
        <v>120</v>
      </c>
      <c r="E1229" t="s">
        <v>40</v>
      </c>
      <c r="F1229" t="str">
        <f t="shared" si="59"/>
        <v>South Australia</v>
      </c>
      <c r="G1229" t="s">
        <v>17</v>
      </c>
      <c r="H1229">
        <v>5169</v>
      </c>
      <c r="I1229" t="s">
        <v>11</v>
      </c>
      <c r="J1229" t="s">
        <v>134</v>
      </c>
      <c r="K1229" t="s">
        <v>147</v>
      </c>
      <c r="L1229" t="s">
        <v>158</v>
      </c>
      <c r="M1229" s="6">
        <v>687</v>
      </c>
    </row>
    <row r="1230" spans="1:13" x14ac:dyDescent="0.3">
      <c r="A1230" s="2">
        <v>45811</v>
      </c>
      <c r="B1230" s="3">
        <f t="shared" si="57"/>
        <v>2025</v>
      </c>
      <c r="C1230" t="str">
        <f t="shared" si="58"/>
        <v>2024-2025</v>
      </c>
      <c r="D1230" t="s">
        <v>120</v>
      </c>
      <c r="E1230" t="s">
        <v>95</v>
      </c>
      <c r="F1230" t="str">
        <f t="shared" si="59"/>
        <v>New South Wales</v>
      </c>
      <c r="G1230" t="s">
        <v>10</v>
      </c>
      <c r="H1230">
        <v>2131</v>
      </c>
      <c r="I1230" t="s">
        <v>11</v>
      </c>
      <c r="J1230" t="s">
        <v>125</v>
      </c>
      <c r="K1230" t="s">
        <v>146</v>
      </c>
      <c r="L1230" t="s">
        <v>157</v>
      </c>
      <c r="M1230" s="6">
        <v>193</v>
      </c>
    </row>
    <row r="1231" spans="1:13" x14ac:dyDescent="0.3">
      <c r="A1231" s="2">
        <v>45996</v>
      </c>
      <c r="B1231" s="3">
        <f t="shared" si="57"/>
        <v>2026</v>
      </c>
      <c r="C1231" t="str">
        <f t="shared" si="58"/>
        <v>2025-2026</v>
      </c>
      <c r="D1231" t="s">
        <v>119</v>
      </c>
      <c r="E1231" t="s">
        <v>41</v>
      </c>
      <c r="F1231" t="str">
        <f t="shared" si="59"/>
        <v>New South Wales</v>
      </c>
      <c r="G1231" t="s">
        <v>10</v>
      </c>
      <c r="H1231">
        <v>2478</v>
      </c>
      <c r="I1231" t="s">
        <v>11</v>
      </c>
      <c r="J1231" t="s">
        <v>122</v>
      </c>
      <c r="K1231" t="s">
        <v>148</v>
      </c>
      <c r="L1231" t="s">
        <v>159</v>
      </c>
      <c r="M1231" s="6">
        <v>529</v>
      </c>
    </row>
    <row r="1232" spans="1:13" x14ac:dyDescent="0.3">
      <c r="A1232" s="2">
        <v>45855</v>
      </c>
      <c r="B1232" s="3">
        <f t="shared" si="57"/>
        <v>2026</v>
      </c>
      <c r="C1232" t="str">
        <f t="shared" si="58"/>
        <v>2025-2026</v>
      </c>
      <c r="D1232" t="s">
        <v>120</v>
      </c>
      <c r="E1232" t="s">
        <v>49</v>
      </c>
      <c r="F1232" t="str">
        <f t="shared" si="59"/>
        <v>New South Wales</v>
      </c>
      <c r="G1232" t="s">
        <v>10</v>
      </c>
      <c r="H1232">
        <v>2350</v>
      </c>
      <c r="I1232" t="s">
        <v>11</v>
      </c>
      <c r="J1232" t="s">
        <v>122</v>
      </c>
      <c r="K1232" t="s">
        <v>142</v>
      </c>
      <c r="L1232" t="s">
        <v>153</v>
      </c>
      <c r="M1232" s="6">
        <v>67</v>
      </c>
    </row>
    <row r="1233" spans="1:13" x14ac:dyDescent="0.3">
      <c r="A1233" s="2">
        <v>45894</v>
      </c>
      <c r="B1233" s="3">
        <f t="shared" si="57"/>
        <v>2026</v>
      </c>
      <c r="C1233" t="str">
        <f t="shared" si="58"/>
        <v>2025-2026</v>
      </c>
      <c r="D1233" t="s">
        <v>120</v>
      </c>
      <c r="E1233" t="s">
        <v>82</v>
      </c>
      <c r="F1233" t="str">
        <f t="shared" si="59"/>
        <v>Queensland</v>
      </c>
      <c r="G1233" t="s">
        <v>19</v>
      </c>
      <c r="H1233">
        <v>4215</v>
      </c>
      <c r="I1233" t="s">
        <v>11</v>
      </c>
      <c r="J1233" t="s">
        <v>124</v>
      </c>
      <c r="K1233" t="s">
        <v>147</v>
      </c>
      <c r="L1233" t="s">
        <v>158</v>
      </c>
      <c r="M1233" s="6">
        <v>705</v>
      </c>
    </row>
    <row r="1234" spans="1:13" x14ac:dyDescent="0.3">
      <c r="A1234" s="2">
        <v>45494</v>
      </c>
      <c r="B1234" s="3">
        <f t="shared" si="57"/>
        <v>2025</v>
      </c>
      <c r="C1234" t="str">
        <f t="shared" si="58"/>
        <v>2024-2025</v>
      </c>
      <c r="D1234" t="s">
        <v>120</v>
      </c>
      <c r="E1234" t="s">
        <v>53</v>
      </c>
      <c r="F1234" t="str">
        <f t="shared" si="59"/>
        <v>Queensland</v>
      </c>
      <c r="G1234" t="s">
        <v>19</v>
      </c>
      <c r="H1234">
        <v>4012</v>
      </c>
      <c r="I1234" t="s">
        <v>11</v>
      </c>
      <c r="J1234" t="s">
        <v>131</v>
      </c>
      <c r="K1234" t="s">
        <v>146</v>
      </c>
      <c r="L1234" t="s">
        <v>157</v>
      </c>
      <c r="M1234" s="6">
        <v>187</v>
      </c>
    </row>
    <row r="1235" spans="1:13" x14ac:dyDescent="0.3">
      <c r="A1235" s="2">
        <v>45569</v>
      </c>
      <c r="B1235" s="3">
        <f t="shared" si="57"/>
        <v>2025</v>
      </c>
      <c r="C1235" t="str">
        <f t="shared" si="58"/>
        <v>2024-2025</v>
      </c>
      <c r="D1235" t="s">
        <v>120</v>
      </c>
      <c r="E1235" t="s">
        <v>44</v>
      </c>
      <c r="F1235" t="str">
        <f t="shared" si="59"/>
        <v>Western Australia</v>
      </c>
      <c r="G1235" t="s">
        <v>28</v>
      </c>
      <c r="H1235">
        <v>6010</v>
      </c>
      <c r="I1235" t="s">
        <v>11</v>
      </c>
      <c r="J1235" t="s">
        <v>121</v>
      </c>
      <c r="K1235" t="s">
        <v>143</v>
      </c>
      <c r="L1235" t="s">
        <v>154</v>
      </c>
      <c r="M1235" s="6">
        <v>207</v>
      </c>
    </row>
    <row r="1236" spans="1:13" x14ac:dyDescent="0.3">
      <c r="A1236" s="2">
        <v>45768</v>
      </c>
      <c r="B1236" s="3">
        <f t="shared" si="57"/>
        <v>2025</v>
      </c>
      <c r="C1236" t="str">
        <f t="shared" si="58"/>
        <v>2024-2025</v>
      </c>
      <c r="D1236" t="s">
        <v>120</v>
      </c>
      <c r="E1236" t="s">
        <v>110</v>
      </c>
      <c r="F1236" t="str">
        <f t="shared" si="59"/>
        <v>Australian Capital Territory</v>
      </c>
      <c r="G1236" t="s">
        <v>51</v>
      </c>
      <c r="H1236">
        <v>2609</v>
      </c>
      <c r="I1236" t="s">
        <v>11</v>
      </c>
      <c r="J1236" t="s">
        <v>123</v>
      </c>
      <c r="K1236" t="s">
        <v>145</v>
      </c>
      <c r="L1236" t="s">
        <v>156</v>
      </c>
      <c r="M1236" s="6">
        <v>690</v>
      </c>
    </row>
    <row r="1237" spans="1:13" x14ac:dyDescent="0.3">
      <c r="A1237" s="2">
        <v>45346</v>
      </c>
      <c r="B1237" s="3">
        <f t="shared" si="57"/>
        <v>2024</v>
      </c>
      <c r="C1237" t="str">
        <f t="shared" si="58"/>
        <v>2023-2024</v>
      </c>
      <c r="D1237" t="s">
        <v>119</v>
      </c>
      <c r="E1237" t="s">
        <v>71</v>
      </c>
      <c r="F1237" t="str">
        <f t="shared" si="59"/>
        <v>Victoria</v>
      </c>
      <c r="G1237" t="s">
        <v>26</v>
      </c>
      <c r="H1237">
        <v>3131</v>
      </c>
      <c r="I1237" t="s">
        <v>11</v>
      </c>
      <c r="J1237" t="s">
        <v>127</v>
      </c>
      <c r="K1237" t="s">
        <v>150</v>
      </c>
      <c r="L1237" t="s">
        <v>161</v>
      </c>
      <c r="M1237" s="6">
        <v>550</v>
      </c>
    </row>
    <row r="1238" spans="1:13" x14ac:dyDescent="0.3">
      <c r="A1238" s="2">
        <v>45410</v>
      </c>
      <c r="B1238" s="3">
        <f t="shared" si="57"/>
        <v>2024</v>
      </c>
      <c r="C1238" t="str">
        <f t="shared" si="58"/>
        <v>2023-2024</v>
      </c>
      <c r="D1238" t="s">
        <v>120</v>
      </c>
      <c r="E1238" t="s">
        <v>53</v>
      </c>
      <c r="F1238" t="str">
        <f t="shared" si="59"/>
        <v>Queensland</v>
      </c>
      <c r="G1238" t="s">
        <v>19</v>
      </c>
      <c r="H1238">
        <v>4012</v>
      </c>
      <c r="I1238" t="s">
        <v>11</v>
      </c>
      <c r="J1238" t="s">
        <v>131</v>
      </c>
      <c r="K1238" t="s">
        <v>147</v>
      </c>
      <c r="L1238" t="s">
        <v>158</v>
      </c>
      <c r="M1238" s="6">
        <v>707</v>
      </c>
    </row>
    <row r="1239" spans="1:13" x14ac:dyDescent="0.3">
      <c r="A1239" s="2">
        <v>45772</v>
      </c>
      <c r="B1239" s="3">
        <f t="shared" si="57"/>
        <v>2025</v>
      </c>
      <c r="C1239" t="str">
        <f t="shared" si="58"/>
        <v>2024-2025</v>
      </c>
      <c r="D1239" t="s">
        <v>120</v>
      </c>
      <c r="E1239" t="s">
        <v>77</v>
      </c>
      <c r="F1239" t="str">
        <f t="shared" si="59"/>
        <v>Victoria</v>
      </c>
      <c r="G1239" t="s">
        <v>26</v>
      </c>
      <c r="H1239">
        <v>3018</v>
      </c>
      <c r="I1239" t="s">
        <v>11</v>
      </c>
      <c r="J1239" t="s">
        <v>128</v>
      </c>
      <c r="K1239" t="s">
        <v>142</v>
      </c>
      <c r="L1239" t="s">
        <v>153</v>
      </c>
      <c r="M1239" s="6">
        <v>499</v>
      </c>
    </row>
    <row r="1240" spans="1:13" x14ac:dyDescent="0.3">
      <c r="A1240" s="2">
        <v>45306</v>
      </c>
      <c r="B1240" s="3">
        <f t="shared" si="57"/>
        <v>2024</v>
      </c>
      <c r="C1240" t="str">
        <f t="shared" si="58"/>
        <v>2023-2024</v>
      </c>
      <c r="D1240" t="s">
        <v>120</v>
      </c>
      <c r="E1240" t="s">
        <v>50</v>
      </c>
      <c r="F1240" t="str">
        <f t="shared" si="59"/>
        <v>Australian Capital Territory</v>
      </c>
      <c r="G1240" t="s">
        <v>51</v>
      </c>
      <c r="H1240">
        <v>2617</v>
      </c>
      <c r="I1240" t="s">
        <v>11</v>
      </c>
      <c r="J1240" t="s">
        <v>123</v>
      </c>
      <c r="K1240" t="s">
        <v>144</v>
      </c>
      <c r="L1240" t="s">
        <v>155</v>
      </c>
      <c r="M1240" s="6">
        <v>133</v>
      </c>
    </row>
    <row r="1241" spans="1:13" x14ac:dyDescent="0.3">
      <c r="A1241" s="2">
        <v>45824</v>
      </c>
      <c r="B1241" s="3">
        <f t="shared" si="57"/>
        <v>2025</v>
      </c>
      <c r="C1241" t="str">
        <f t="shared" si="58"/>
        <v>2024-2025</v>
      </c>
      <c r="D1241" t="s">
        <v>119</v>
      </c>
      <c r="E1241" t="s">
        <v>64</v>
      </c>
      <c r="F1241" t="str">
        <f t="shared" si="59"/>
        <v>Western Australia</v>
      </c>
      <c r="G1241" t="s">
        <v>28</v>
      </c>
      <c r="H1241">
        <v>6112</v>
      </c>
      <c r="I1241" t="s">
        <v>11</v>
      </c>
      <c r="J1241" t="s">
        <v>135</v>
      </c>
      <c r="K1241" t="s">
        <v>143</v>
      </c>
      <c r="L1241" t="s">
        <v>154</v>
      </c>
      <c r="M1241" s="6">
        <v>680</v>
      </c>
    </row>
    <row r="1242" spans="1:13" x14ac:dyDescent="0.3">
      <c r="A1242" s="2">
        <v>45983</v>
      </c>
      <c r="B1242" s="3">
        <f t="shared" si="57"/>
        <v>2026</v>
      </c>
      <c r="C1242" t="str">
        <f t="shared" si="58"/>
        <v>2025-2026</v>
      </c>
      <c r="D1242" t="s">
        <v>119</v>
      </c>
      <c r="E1242" t="s">
        <v>67</v>
      </c>
      <c r="F1242" t="str">
        <f t="shared" si="59"/>
        <v>Tasmania</v>
      </c>
      <c r="G1242" t="s">
        <v>43</v>
      </c>
      <c r="H1242">
        <v>7250</v>
      </c>
      <c r="I1242" t="s">
        <v>11</v>
      </c>
      <c r="J1242" t="s">
        <v>130</v>
      </c>
      <c r="K1242" t="s">
        <v>148</v>
      </c>
      <c r="L1242" t="s">
        <v>159</v>
      </c>
      <c r="M1242" s="6">
        <v>353</v>
      </c>
    </row>
    <row r="1243" spans="1:13" x14ac:dyDescent="0.3">
      <c r="A1243" s="2">
        <v>45933</v>
      </c>
      <c r="B1243" s="3">
        <f t="shared" si="57"/>
        <v>2026</v>
      </c>
      <c r="C1243" t="str">
        <f t="shared" si="58"/>
        <v>2025-2026</v>
      </c>
      <c r="D1243" t="s">
        <v>120</v>
      </c>
      <c r="E1243" t="s">
        <v>107</v>
      </c>
      <c r="F1243" t="str">
        <f t="shared" si="59"/>
        <v>New South Wales</v>
      </c>
      <c r="G1243" t="s">
        <v>10</v>
      </c>
      <c r="H1243">
        <v>2020</v>
      </c>
      <c r="I1243" t="s">
        <v>11</v>
      </c>
      <c r="J1243" t="s">
        <v>126</v>
      </c>
      <c r="K1243" t="s">
        <v>142</v>
      </c>
      <c r="L1243" t="s">
        <v>153</v>
      </c>
      <c r="M1243" s="6">
        <v>209</v>
      </c>
    </row>
    <row r="1244" spans="1:13" x14ac:dyDescent="0.3">
      <c r="A1244" s="2">
        <v>45633</v>
      </c>
      <c r="B1244" s="3">
        <f t="shared" si="57"/>
        <v>2025</v>
      </c>
      <c r="C1244" t="str">
        <f t="shared" si="58"/>
        <v>2024-2025</v>
      </c>
      <c r="D1244" t="s">
        <v>119</v>
      </c>
      <c r="E1244" t="s">
        <v>24</v>
      </c>
      <c r="F1244" t="str">
        <f t="shared" si="59"/>
        <v>Queensland</v>
      </c>
      <c r="G1244" t="s">
        <v>19</v>
      </c>
      <c r="H1244">
        <v>4053</v>
      </c>
      <c r="I1244" t="s">
        <v>11</v>
      </c>
      <c r="J1244" t="s">
        <v>131</v>
      </c>
      <c r="K1244" t="s">
        <v>144</v>
      </c>
      <c r="L1244" t="s">
        <v>155</v>
      </c>
      <c r="M1244" s="6">
        <v>785</v>
      </c>
    </row>
    <row r="1245" spans="1:13" x14ac:dyDescent="0.3">
      <c r="A1245" s="2">
        <v>45511</v>
      </c>
      <c r="B1245" s="3">
        <f t="shared" si="57"/>
        <v>2025</v>
      </c>
      <c r="C1245" t="str">
        <f t="shared" si="58"/>
        <v>2024-2025</v>
      </c>
      <c r="D1245" t="s">
        <v>119</v>
      </c>
      <c r="E1245" t="s">
        <v>86</v>
      </c>
      <c r="F1245" t="str">
        <f t="shared" si="59"/>
        <v>Queensland</v>
      </c>
      <c r="G1245" t="s">
        <v>19</v>
      </c>
      <c r="H1245">
        <v>4119</v>
      </c>
      <c r="I1245" t="s">
        <v>11</v>
      </c>
      <c r="J1245" t="s">
        <v>131</v>
      </c>
      <c r="K1245" t="s">
        <v>151</v>
      </c>
      <c r="L1245" t="s">
        <v>152</v>
      </c>
      <c r="M1245" s="6">
        <v>707</v>
      </c>
    </row>
    <row r="1246" spans="1:13" x14ac:dyDescent="0.3">
      <c r="A1246" s="2">
        <v>45525</v>
      </c>
      <c r="B1246" s="3">
        <f t="shared" si="57"/>
        <v>2025</v>
      </c>
      <c r="C1246" t="str">
        <f t="shared" si="58"/>
        <v>2024-2025</v>
      </c>
      <c r="D1246" t="s">
        <v>120</v>
      </c>
      <c r="E1246" t="s">
        <v>57</v>
      </c>
      <c r="F1246" t="str">
        <f t="shared" si="59"/>
        <v>New South Wales</v>
      </c>
      <c r="G1246" t="s">
        <v>10</v>
      </c>
      <c r="H1246">
        <v>2064</v>
      </c>
      <c r="I1246" t="s">
        <v>11</v>
      </c>
      <c r="J1246" t="s">
        <v>126</v>
      </c>
      <c r="K1246" t="s">
        <v>143</v>
      </c>
      <c r="L1246" t="s">
        <v>154</v>
      </c>
      <c r="M1246" s="6">
        <v>675</v>
      </c>
    </row>
    <row r="1247" spans="1:13" x14ac:dyDescent="0.3">
      <c r="A1247" s="2">
        <v>45814</v>
      </c>
      <c r="B1247" s="3">
        <f t="shared" si="57"/>
        <v>2025</v>
      </c>
      <c r="C1247" t="str">
        <f t="shared" si="58"/>
        <v>2024-2025</v>
      </c>
      <c r="D1247" t="s">
        <v>120</v>
      </c>
      <c r="E1247" t="s">
        <v>79</v>
      </c>
      <c r="F1247" t="str">
        <f t="shared" si="59"/>
        <v>Queensland</v>
      </c>
      <c r="G1247" t="s">
        <v>19</v>
      </c>
      <c r="H1247">
        <v>4680</v>
      </c>
      <c r="I1247" t="s">
        <v>11</v>
      </c>
      <c r="J1247" t="s">
        <v>138</v>
      </c>
      <c r="K1247" t="s">
        <v>144</v>
      </c>
      <c r="L1247" t="s">
        <v>155</v>
      </c>
      <c r="M1247" s="6">
        <v>110</v>
      </c>
    </row>
    <row r="1248" spans="1:13" x14ac:dyDescent="0.3">
      <c r="A1248" s="2">
        <v>45714</v>
      </c>
      <c r="B1248" s="3">
        <f t="shared" si="57"/>
        <v>2025</v>
      </c>
      <c r="C1248" t="str">
        <f t="shared" si="58"/>
        <v>2024-2025</v>
      </c>
      <c r="D1248" t="s">
        <v>119</v>
      </c>
      <c r="E1248" t="s">
        <v>112</v>
      </c>
      <c r="F1248" t="str">
        <f t="shared" si="59"/>
        <v>Queensland</v>
      </c>
      <c r="G1248" t="s">
        <v>19</v>
      </c>
      <c r="H1248">
        <v>4566</v>
      </c>
      <c r="I1248" t="s">
        <v>11</v>
      </c>
      <c r="J1248" t="s">
        <v>136</v>
      </c>
      <c r="K1248" t="s">
        <v>148</v>
      </c>
      <c r="L1248" t="s">
        <v>159</v>
      </c>
      <c r="M1248" s="6">
        <v>717</v>
      </c>
    </row>
    <row r="1249" spans="1:13" x14ac:dyDescent="0.3">
      <c r="A1249" s="2">
        <v>45497</v>
      </c>
      <c r="B1249" s="3">
        <f t="shared" si="57"/>
        <v>2025</v>
      </c>
      <c r="C1249" t="str">
        <f t="shared" si="58"/>
        <v>2024-2025</v>
      </c>
      <c r="D1249" t="s">
        <v>120</v>
      </c>
      <c r="E1249" t="s">
        <v>93</v>
      </c>
      <c r="F1249" t="str">
        <f t="shared" si="59"/>
        <v>Victoria</v>
      </c>
      <c r="G1249" t="s">
        <v>26</v>
      </c>
      <c r="H1249">
        <v>3400</v>
      </c>
      <c r="I1249" t="s">
        <v>11</v>
      </c>
      <c r="J1249" t="s">
        <v>129</v>
      </c>
      <c r="K1249" t="s">
        <v>144</v>
      </c>
      <c r="L1249" t="s">
        <v>155</v>
      </c>
      <c r="M1249" s="6">
        <v>770</v>
      </c>
    </row>
    <row r="1250" spans="1:13" x14ac:dyDescent="0.3">
      <c r="A1250" s="2">
        <v>45732</v>
      </c>
      <c r="B1250" s="3">
        <f t="shared" si="57"/>
        <v>2025</v>
      </c>
      <c r="C1250" t="str">
        <f t="shared" si="58"/>
        <v>2024-2025</v>
      </c>
      <c r="D1250" t="s">
        <v>120</v>
      </c>
      <c r="E1250" t="s">
        <v>64</v>
      </c>
      <c r="F1250" t="str">
        <f t="shared" si="59"/>
        <v>Western Australia</v>
      </c>
      <c r="G1250" t="s">
        <v>28</v>
      </c>
      <c r="H1250">
        <v>6112</v>
      </c>
      <c r="I1250" t="s">
        <v>11</v>
      </c>
      <c r="J1250" t="s">
        <v>135</v>
      </c>
      <c r="K1250" t="s">
        <v>144</v>
      </c>
      <c r="L1250" t="s">
        <v>155</v>
      </c>
      <c r="M1250" s="6">
        <v>725</v>
      </c>
    </row>
    <row r="1251" spans="1:13" x14ac:dyDescent="0.3">
      <c r="A1251" s="2">
        <v>45803</v>
      </c>
      <c r="B1251" s="3">
        <f t="shared" si="57"/>
        <v>2025</v>
      </c>
      <c r="C1251" t="str">
        <f t="shared" si="58"/>
        <v>2024-2025</v>
      </c>
      <c r="D1251" t="s">
        <v>119</v>
      </c>
      <c r="E1251" t="s">
        <v>68</v>
      </c>
      <c r="F1251" t="str">
        <f t="shared" si="59"/>
        <v>Victoria</v>
      </c>
      <c r="G1251" t="s">
        <v>26</v>
      </c>
      <c r="H1251">
        <v>3429</v>
      </c>
      <c r="I1251" t="s">
        <v>11</v>
      </c>
      <c r="J1251" t="s">
        <v>129</v>
      </c>
      <c r="K1251" t="s">
        <v>144</v>
      </c>
      <c r="L1251" t="s">
        <v>155</v>
      </c>
      <c r="M1251" s="6">
        <v>575</v>
      </c>
    </row>
    <row r="1252" spans="1:13" x14ac:dyDescent="0.3">
      <c r="A1252" s="2">
        <v>45507</v>
      </c>
      <c r="B1252" s="3">
        <f t="shared" si="57"/>
        <v>2025</v>
      </c>
      <c r="C1252" t="str">
        <f t="shared" si="58"/>
        <v>2024-2025</v>
      </c>
      <c r="D1252" t="s">
        <v>120</v>
      </c>
      <c r="E1252" t="s">
        <v>80</v>
      </c>
      <c r="F1252" t="str">
        <f t="shared" si="59"/>
        <v>New South Wales</v>
      </c>
      <c r="G1252" t="s">
        <v>10</v>
      </c>
      <c r="H1252">
        <v>2120</v>
      </c>
      <c r="I1252" t="s">
        <v>11</v>
      </c>
      <c r="J1252" t="s">
        <v>125</v>
      </c>
      <c r="K1252" t="s">
        <v>148</v>
      </c>
      <c r="L1252" t="s">
        <v>159</v>
      </c>
      <c r="M1252" s="6">
        <v>583</v>
      </c>
    </row>
    <row r="1253" spans="1:13" x14ac:dyDescent="0.3">
      <c r="A1253" s="2">
        <v>45736</v>
      </c>
      <c r="B1253" s="3">
        <f t="shared" si="57"/>
        <v>2025</v>
      </c>
      <c r="C1253" t="str">
        <f t="shared" si="58"/>
        <v>2024-2025</v>
      </c>
      <c r="D1253" t="s">
        <v>119</v>
      </c>
      <c r="E1253" t="s">
        <v>78</v>
      </c>
      <c r="F1253" t="str">
        <f t="shared" si="59"/>
        <v>New South Wales</v>
      </c>
      <c r="G1253" t="s">
        <v>10</v>
      </c>
      <c r="H1253">
        <v>2480</v>
      </c>
      <c r="I1253" t="s">
        <v>11</v>
      </c>
      <c r="J1253" t="s">
        <v>122</v>
      </c>
      <c r="K1253" t="s">
        <v>149</v>
      </c>
      <c r="L1253" t="s">
        <v>160</v>
      </c>
      <c r="M1253" s="6">
        <v>438</v>
      </c>
    </row>
    <row r="1254" spans="1:13" x14ac:dyDescent="0.3">
      <c r="A1254" s="2">
        <v>45980</v>
      </c>
      <c r="B1254" s="3">
        <f t="shared" si="57"/>
        <v>2026</v>
      </c>
      <c r="C1254" t="str">
        <f t="shared" si="58"/>
        <v>2025-2026</v>
      </c>
      <c r="D1254" t="s">
        <v>120</v>
      </c>
      <c r="E1254" t="s">
        <v>49</v>
      </c>
      <c r="F1254" t="str">
        <f t="shared" si="59"/>
        <v>New South Wales</v>
      </c>
      <c r="G1254" t="s">
        <v>10</v>
      </c>
      <c r="H1254">
        <v>2350</v>
      </c>
      <c r="I1254" t="s">
        <v>11</v>
      </c>
      <c r="J1254" t="s">
        <v>122</v>
      </c>
      <c r="K1254" t="s">
        <v>148</v>
      </c>
      <c r="L1254" t="s">
        <v>159</v>
      </c>
      <c r="M1254" s="6">
        <v>266</v>
      </c>
    </row>
    <row r="1255" spans="1:13" x14ac:dyDescent="0.3">
      <c r="A1255" s="2">
        <v>45966</v>
      </c>
      <c r="B1255" s="3">
        <f t="shared" si="57"/>
        <v>2026</v>
      </c>
      <c r="C1255" t="str">
        <f t="shared" si="58"/>
        <v>2025-2026</v>
      </c>
      <c r="D1255" t="s">
        <v>120</v>
      </c>
      <c r="E1255" t="s">
        <v>22</v>
      </c>
      <c r="F1255" t="str">
        <f t="shared" si="59"/>
        <v>New South Wales</v>
      </c>
      <c r="G1255" t="s">
        <v>10</v>
      </c>
      <c r="H1255">
        <v>2116</v>
      </c>
      <c r="I1255" t="s">
        <v>11</v>
      </c>
      <c r="J1255" t="s">
        <v>125</v>
      </c>
      <c r="K1255" t="s">
        <v>144</v>
      </c>
      <c r="L1255" t="s">
        <v>155</v>
      </c>
      <c r="M1255" s="6">
        <v>454</v>
      </c>
    </row>
    <row r="1256" spans="1:13" x14ac:dyDescent="0.3">
      <c r="A1256" s="2">
        <v>45782</v>
      </c>
      <c r="B1256" s="3">
        <f t="shared" si="57"/>
        <v>2025</v>
      </c>
      <c r="C1256" t="str">
        <f t="shared" si="58"/>
        <v>2024-2025</v>
      </c>
      <c r="D1256" t="s">
        <v>119</v>
      </c>
      <c r="E1256" t="s">
        <v>27</v>
      </c>
      <c r="F1256" t="str">
        <f t="shared" si="59"/>
        <v>Western Australia</v>
      </c>
      <c r="G1256" t="s">
        <v>28</v>
      </c>
      <c r="H1256">
        <v>6030</v>
      </c>
      <c r="I1256" t="s">
        <v>11</v>
      </c>
      <c r="J1256" t="s">
        <v>121</v>
      </c>
      <c r="K1256" t="s">
        <v>146</v>
      </c>
      <c r="L1256" t="s">
        <v>157</v>
      </c>
      <c r="M1256" s="6">
        <v>594</v>
      </c>
    </row>
    <row r="1257" spans="1:13" x14ac:dyDescent="0.3">
      <c r="A1257" s="2">
        <v>45909</v>
      </c>
      <c r="B1257" s="3">
        <f t="shared" si="57"/>
        <v>2026</v>
      </c>
      <c r="C1257" t="str">
        <f t="shared" si="58"/>
        <v>2025-2026</v>
      </c>
      <c r="D1257" t="s">
        <v>120</v>
      </c>
      <c r="E1257" t="s">
        <v>22</v>
      </c>
      <c r="F1257" t="str">
        <f t="shared" si="59"/>
        <v>New South Wales</v>
      </c>
      <c r="G1257" t="s">
        <v>10</v>
      </c>
      <c r="H1257">
        <v>2116</v>
      </c>
      <c r="I1257" t="s">
        <v>11</v>
      </c>
      <c r="J1257" t="s">
        <v>125</v>
      </c>
      <c r="K1257" t="s">
        <v>143</v>
      </c>
      <c r="L1257" t="s">
        <v>154</v>
      </c>
      <c r="M1257" s="6">
        <v>86</v>
      </c>
    </row>
    <row r="1258" spans="1:13" x14ac:dyDescent="0.3">
      <c r="A1258" s="2">
        <v>45927</v>
      </c>
      <c r="B1258" s="3">
        <f t="shared" si="57"/>
        <v>2026</v>
      </c>
      <c r="C1258" t="str">
        <f t="shared" si="58"/>
        <v>2025-2026</v>
      </c>
      <c r="D1258" t="s">
        <v>119</v>
      </c>
      <c r="E1258" t="s">
        <v>90</v>
      </c>
      <c r="F1258" t="str">
        <f t="shared" si="59"/>
        <v>New South Wales</v>
      </c>
      <c r="G1258" t="s">
        <v>10</v>
      </c>
      <c r="H1258">
        <v>2650</v>
      </c>
      <c r="I1258" t="s">
        <v>11</v>
      </c>
      <c r="J1258" t="s">
        <v>132</v>
      </c>
      <c r="K1258" t="s">
        <v>146</v>
      </c>
      <c r="L1258" t="s">
        <v>157</v>
      </c>
      <c r="M1258" s="6">
        <v>219</v>
      </c>
    </row>
    <row r="1259" spans="1:13" x14ac:dyDescent="0.3">
      <c r="A1259" s="2">
        <v>45415</v>
      </c>
      <c r="B1259" s="3">
        <f t="shared" si="57"/>
        <v>2024</v>
      </c>
      <c r="C1259" t="str">
        <f t="shared" si="58"/>
        <v>2023-2024</v>
      </c>
      <c r="D1259" t="s">
        <v>120</v>
      </c>
      <c r="E1259" t="s">
        <v>33</v>
      </c>
      <c r="F1259" t="str">
        <f t="shared" si="59"/>
        <v>Northern Territory</v>
      </c>
      <c r="G1259" t="s">
        <v>15</v>
      </c>
      <c r="H1259">
        <v>870</v>
      </c>
      <c r="I1259" t="s">
        <v>11</v>
      </c>
      <c r="J1259" t="s">
        <v>140</v>
      </c>
      <c r="K1259" t="s">
        <v>143</v>
      </c>
      <c r="L1259" t="s">
        <v>154</v>
      </c>
      <c r="M1259" s="6">
        <v>531</v>
      </c>
    </row>
    <row r="1260" spans="1:13" x14ac:dyDescent="0.3">
      <c r="A1260" s="2">
        <v>45300</v>
      </c>
      <c r="B1260" s="3">
        <f t="shared" si="57"/>
        <v>2024</v>
      </c>
      <c r="C1260" t="str">
        <f t="shared" si="58"/>
        <v>2023-2024</v>
      </c>
      <c r="D1260" t="s">
        <v>120</v>
      </c>
      <c r="E1260" t="s">
        <v>25</v>
      </c>
      <c r="F1260" t="str">
        <f t="shared" si="59"/>
        <v>Victoria</v>
      </c>
      <c r="G1260" t="s">
        <v>26</v>
      </c>
      <c r="H1260">
        <v>3066</v>
      </c>
      <c r="I1260" t="s">
        <v>11</v>
      </c>
      <c r="J1260" t="s">
        <v>128</v>
      </c>
      <c r="K1260" t="s">
        <v>142</v>
      </c>
      <c r="L1260" t="s">
        <v>153</v>
      </c>
      <c r="M1260" s="6">
        <v>625</v>
      </c>
    </row>
    <row r="1261" spans="1:13" x14ac:dyDescent="0.3">
      <c r="A1261" s="2">
        <v>45549</v>
      </c>
      <c r="B1261" s="3">
        <f t="shared" si="57"/>
        <v>2025</v>
      </c>
      <c r="C1261" t="str">
        <f t="shared" si="58"/>
        <v>2024-2025</v>
      </c>
      <c r="D1261" t="s">
        <v>119</v>
      </c>
      <c r="E1261" t="s">
        <v>72</v>
      </c>
      <c r="F1261" t="str">
        <f t="shared" si="59"/>
        <v>Queensland</v>
      </c>
      <c r="G1261" t="s">
        <v>19</v>
      </c>
      <c r="H1261">
        <v>4870</v>
      </c>
      <c r="I1261" t="s">
        <v>11</v>
      </c>
      <c r="J1261" t="s">
        <v>133</v>
      </c>
      <c r="K1261" t="s">
        <v>144</v>
      </c>
      <c r="L1261" t="s">
        <v>155</v>
      </c>
      <c r="M1261" s="6">
        <v>226</v>
      </c>
    </row>
    <row r="1262" spans="1:13" x14ac:dyDescent="0.3">
      <c r="A1262" s="2">
        <v>45884</v>
      </c>
      <c r="B1262" s="3">
        <f t="shared" si="57"/>
        <v>2026</v>
      </c>
      <c r="C1262" t="str">
        <f t="shared" si="58"/>
        <v>2025-2026</v>
      </c>
      <c r="D1262" t="s">
        <v>119</v>
      </c>
      <c r="E1262" t="s">
        <v>55</v>
      </c>
      <c r="F1262" t="str">
        <f t="shared" si="59"/>
        <v>Queensland</v>
      </c>
      <c r="G1262" t="s">
        <v>19</v>
      </c>
      <c r="H1262">
        <v>4740</v>
      </c>
      <c r="I1262" t="s">
        <v>11</v>
      </c>
      <c r="J1262" t="s">
        <v>138</v>
      </c>
      <c r="K1262" t="s">
        <v>144</v>
      </c>
      <c r="L1262" t="s">
        <v>155</v>
      </c>
      <c r="M1262" s="6">
        <v>196</v>
      </c>
    </row>
    <row r="1263" spans="1:13" x14ac:dyDescent="0.3">
      <c r="A1263" s="2">
        <v>45855</v>
      </c>
      <c r="B1263" s="3">
        <f t="shared" si="57"/>
        <v>2026</v>
      </c>
      <c r="C1263" t="str">
        <f t="shared" si="58"/>
        <v>2025-2026</v>
      </c>
      <c r="D1263" t="s">
        <v>119</v>
      </c>
      <c r="E1263" t="s">
        <v>47</v>
      </c>
      <c r="F1263" t="str">
        <f t="shared" si="59"/>
        <v>Victoria</v>
      </c>
      <c r="G1263" t="s">
        <v>26</v>
      </c>
      <c r="H1263">
        <v>3630</v>
      </c>
      <c r="I1263" t="s">
        <v>11</v>
      </c>
      <c r="J1263" t="s">
        <v>137</v>
      </c>
      <c r="K1263" t="s">
        <v>144</v>
      </c>
      <c r="L1263" t="s">
        <v>155</v>
      </c>
      <c r="M1263" s="6">
        <v>537</v>
      </c>
    </row>
    <row r="1264" spans="1:13" x14ac:dyDescent="0.3">
      <c r="A1264" s="2">
        <v>45952</v>
      </c>
      <c r="B1264" s="3">
        <f t="shared" si="57"/>
        <v>2026</v>
      </c>
      <c r="C1264" t="str">
        <f t="shared" si="58"/>
        <v>2025-2026</v>
      </c>
      <c r="D1264" t="s">
        <v>119</v>
      </c>
      <c r="E1264" t="s">
        <v>83</v>
      </c>
      <c r="F1264" t="str">
        <f t="shared" si="59"/>
        <v>Victoria</v>
      </c>
      <c r="G1264" t="s">
        <v>26</v>
      </c>
      <c r="H1264">
        <v>3551</v>
      </c>
      <c r="I1264" t="s">
        <v>11</v>
      </c>
      <c r="J1264" t="s">
        <v>129</v>
      </c>
      <c r="K1264" t="s">
        <v>148</v>
      </c>
      <c r="L1264" t="s">
        <v>159</v>
      </c>
      <c r="M1264" s="6">
        <v>257</v>
      </c>
    </row>
    <row r="1265" spans="1:13" x14ac:dyDescent="0.3">
      <c r="A1265" s="2">
        <v>45701</v>
      </c>
      <c r="B1265" s="3">
        <f t="shared" si="57"/>
        <v>2025</v>
      </c>
      <c r="C1265" t="str">
        <f t="shared" si="58"/>
        <v>2024-2025</v>
      </c>
      <c r="D1265" t="s">
        <v>120</v>
      </c>
      <c r="E1265" t="s">
        <v>95</v>
      </c>
      <c r="F1265" t="str">
        <f t="shared" si="59"/>
        <v>New South Wales</v>
      </c>
      <c r="G1265" t="s">
        <v>10</v>
      </c>
      <c r="H1265">
        <v>2131</v>
      </c>
      <c r="I1265" t="s">
        <v>11</v>
      </c>
      <c r="J1265" t="s">
        <v>125</v>
      </c>
      <c r="K1265" t="s">
        <v>142</v>
      </c>
      <c r="L1265" t="s">
        <v>153</v>
      </c>
      <c r="M1265" s="6">
        <v>579</v>
      </c>
    </row>
    <row r="1266" spans="1:13" x14ac:dyDescent="0.3">
      <c r="A1266" s="2">
        <v>45365</v>
      </c>
      <c r="B1266" s="3">
        <f t="shared" si="57"/>
        <v>2024</v>
      </c>
      <c r="C1266" t="str">
        <f t="shared" si="58"/>
        <v>2023-2024</v>
      </c>
      <c r="D1266" t="s">
        <v>119</v>
      </c>
      <c r="E1266" t="s">
        <v>12</v>
      </c>
      <c r="F1266" t="str">
        <f t="shared" si="59"/>
        <v>New South Wales</v>
      </c>
      <c r="G1266" t="s">
        <v>10</v>
      </c>
      <c r="H1266">
        <v>2795</v>
      </c>
      <c r="I1266" t="s">
        <v>11</v>
      </c>
      <c r="J1266" t="s">
        <v>132</v>
      </c>
      <c r="K1266" t="s">
        <v>142</v>
      </c>
      <c r="L1266" t="s">
        <v>153</v>
      </c>
      <c r="M1266" s="6">
        <v>594</v>
      </c>
    </row>
    <row r="1267" spans="1:13" x14ac:dyDescent="0.3">
      <c r="A1267" s="2">
        <v>45582</v>
      </c>
      <c r="B1267" s="3">
        <f t="shared" si="57"/>
        <v>2025</v>
      </c>
      <c r="C1267" t="str">
        <f t="shared" si="58"/>
        <v>2024-2025</v>
      </c>
      <c r="D1267" t="s">
        <v>120</v>
      </c>
      <c r="E1267" t="s">
        <v>44</v>
      </c>
      <c r="F1267" t="str">
        <f t="shared" si="59"/>
        <v>Western Australia</v>
      </c>
      <c r="G1267" t="s">
        <v>28</v>
      </c>
      <c r="H1267">
        <v>6010</v>
      </c>
      <c r="I1267" t="s">
        <v>11</v>
      </c>
      <c r="J1267" t="s">
        <v>121</v>
      </c>
      <c r="K1267" t="s">
        <v>143</v>
      </c>
      <c r="L1267" t="s">
        <v>154</v>
      </c>
      <c r="M1267" s="6">
        <v>743</v>
      </c>
    </row>
    <row r="1268" spans="1:13" x14ac:dyDescent="0.3">
      <c r="A1268" s="2">
        <v>45881</v>
      </c>
      <c r="B1268" s="3">
        <f t="shared" si="57"/>
        <v>2026</v>
      </c>
      <c r="C1268" t="str">
        <f t="shared" si="58"/>
        <v>2025-2026</v>
      </c>
      <c r="D1268" t="s">
        <v>119</v>
      </c>
      <c r="E1268" t="s">
        <v>100</v>
      </c>
      <c r="F1268" t="str">
        <f t="shared" si="59"/>
        <v>New South Wales</v>
      </c>
      <c r="G1268" t="s">
        <v>10</v>
      </c>
      <c r="H1268">
        <v>2800</v>
      </c>
      <c r="I1268" t="s">
        <v>11</v>
      </c>
      <c r="J1268" t="s">
        <v>132</v>
      </c>
      <c r="K1268" t="s">
        <v>150</v>
      </c>
      <c r="L1268" t="s">
        <v>161</v>
      </c>
      <c r="M1268" s="6">
        <v>326</v>
      </c>
    </row>
    <row r="1269" spans="1:13" x14ac:dyDescent="0.3">
      <c r="A1269" s="2">
        <v>45428</v>
      </c>
      <c r="B1269" s="3">
        <f t="shared" si="57"/>
        <v>2024</v>
      </c>
      <c r="C1269" t="str">
        <f t="shared" si="58"/>
        <v>2023-2024</v>
      </c>
      <c r="D1269" t="s">
        <v>119</v>
      </c>
      <c r="E1269" t="s">
        <v>83</v>
      </c>
      <c r="F1269" t="str">
        <f t="shared" si="59"/>
        <v>Victoria</v>
      </c>
      <c r="G1269" t="s">
        <v>26</v>
      </c>
      <c r="H1269">
        <v>3551</v>
      </c>
      <c r="I1269" t="s">
        <v>11</v>
      </c>
      <c r="J1269" t="s">
        <v>129</v>
      </c>
      <c r="K1269" t="s">
        <v>144</v>
      </c>
      <c r="L1269" t="s">
        <v>155</v>
      </c>
      <c r="M1269" s="6">
        <v>770</v>
      </c>
    </row>
    <row r="1270" spans="1:13" x14ac:dyDescent="0.3">
      <c r="A1270" s="2">
        <v>45338</v>
      </c>
      <c r="B1270" s="3">
        <f t="shared" si="57"/>
        <v>2024</v>
      </c>
      <c r="C1270" t="str">
        <f t="shared" si="58"/>
        <v>2023-2024</v>
      </c>
      <c r="D1270" t="s">
        <v>120</v>
      </c>
      <c r="E1270" t="s">
        <v>79</v>
      </c>
      <c r="F1270" t="str">
        <f t="shared" si="59"/>
        <v>Queensland</v>
      </c>
      <c r="G1270" t="s">
        <v>19</v>
      </c>
      <c r="H1270">
        <v>4680</v>
      </c>
      <c r="I1270" t="s">
        <v>11</v>
      </c>
      <c r="J1270" t="s">
        <v>138</v>
      </c>
      <c r="K1270" t="s">
        <v>151</v>
      </c>
      <c r="L1270" t="s">
        <v>152</v>
      </c>
      <c r="M1270" s="6">
        <v>90</v>
      </c>
    </row>
    <row r="1271" spans="1:13" x14ac:dyDescent="0.3">
      <c r="A1271" s="2">
        <v>45699</v>
      </c>
      <c r="B1271" s="3">
        <f t="shared" si="57"/>
        <v>2025</v>
      </c>
      <c r="C1271" t="str">
        <f t="shared" si="58"/>
        <v>2024-2025</v>
      </c>
      <c r="D1271" t="s">
        <v>120</v>
      </c>
      <c r="E1271" t="s">
        <v>60</v>
      </c>
      <c r="F1271" t="str">
        <f t="shared" si="59"/>
        <v>Queensland</v>
      </c>
      <c r="G1271" t="s">
        <v>19</v>
      </c>
      <c r="H1271">
        <v>4655</v>
      </c>
      <c r="I1271" t="s">
        <v>11</v>
      </c>
      <c r="J1271" t="s">
        <v>138</v>
      </c>
      <c r="K1271" t="s">
        <v>148</v>
      </c>
      <c r="L1271" t="s">
        <v>159</v>
      </c>
      <c r="M1271" s="6">
        <v>299</v>
      </c>
    </row>
    <row r="1272" spans="1:13" x14ac:dyDescent="0.3">
      <c r="A1272" s="2">
        <v>45565</v>
      </c>
      <c r="B1272" s="3">
        <f t="shared" si="57"/>
        <v>2025</v>
      </c>
      <c r="C1272" t="str">
        <f t="shared" si="58"/>
        <v>2024-2025</v>
      </c>
      <c r="D1272" t="s">
        <v>120</v>
      </c>
      <c r="E1272" t="s">
        <v>101</v>
      </c>
      <c r="F1272" t="str">
        <f t="shared" si="59"/>
        <v>Queensland</v>
      </c>
      <c r="G1272" t="s">
        <v>19</v>
      </c>
      <c r="H1272">
        <v>4305</v>
      </c>
      <c r="I1272" t="s">
        <v>11</v>
      </c>
      <c r="J1272" t="s">
        <v>124</v>
      </c>
      <c r="K1272" t="s">
        <v>144</v>
      </c>
      <c r="L1272" t="s">
        <v>155</v>
      </c>
      <c r="M1272" s="6">
        <v>169</v>
      </c>
    </row>
    <row r="1273" spans="1:13" x14ac:dyDescent="0.3">
      <c r="A1273" s="2">
        <v>45394</v>
      </c>
      <c r="B1273" s="3">
        <f t="shared" si="57"/>
        <v>2024</v>
      </c>
      <c r="C1273" t="str">
        <f t="shared" si="58"/>
        <v>2023-2024</v>
      </c>
      <c r="D1273" t="s">
        <v>120</v>
      </c>
      <c r="E1273" t="s">
        <v>31</v>
      </c>
      <c r="F1273" t="str">
        <f t="shared" si="59"/>
        <v>South Australia</v>
      </c>
      <c r="G1273" t="s">
        <v>17</v>
      </c>
      <c r="H1273">
        <v>5082</v>
      </c>
      <c r="I1273" t="s">
        <v>11</v>
      </c>
      <c r="J1273" t="s">
        <v>134</v>
      </c>
      <c r="K1273" t="s">
        <v>148</v>
      </c>
      <c r="L1273" t="s">
        <v>159</v>
      </c>
      <c r="M1273" s="6">
        <v>739</v>
      </c>
    </row>
    <row r="1274" spans="1:13" x14ac:dyDescent="0.3">
      <c r="A1274" s="2">
        <v>45922</v>
      </c>
      <c r="B1274" s="3">
        <f t="shared" si="57"/>
        <v>2026</v>
      </c>
      <c r="C1274" t="str">
        <f t="shared" si="58"/>
        <v>2025-2026</v>
      </c>
      <c r="D1274" t="s">
        <v>119</v>
      </c>
      <c r="E1274" t="s">
        <v>63</v>
      </c>
      <c r="F1274" t="str">
        <f t="shared" si="59"/>
        <v>Queensland</v>
      </c>
      <c r="G1274" t="s">
        <v>19</v>
      </c>
      <c r="H1274">
        <v>4068</v>
      </c>
      <c r="I1274" t="s">
        <v>11</v>
      </c>
      <c r="J1274" t="s">
        <v>131</v>
      </c>
      <c r="K1274" t="s">
        <v>144</v>
      </c>
      <c r="L1274" t="s">
        <v>155</v>
      </c>
      <c r="M1274" s="6">
        <v>584</v>
      </c>
    </row>
    <row r="1275" spans="1:13" x14ac:dyDescent="0.3">
      <c r="A1275" s="2">
        <v>45741</v>
      </c>
      <c r="B1275" s="3">
        <f t="shared" si="57"/>
        <v>2025</v>
      </c>
      <c r="C1275" t="str">
        <f t="shared" si="58"/>
        <v>2024-2025</v>
      </c>
      <c r="D1275" t="s">
        <v>119</v>
      </c>
      <c r="E1275" t="s">
        <v>61</v>
      </c>
      <c r="F1275" t="str">
        <f t="shared" si="59"/>
        <v>Victoria</v>
      </c>
      <c r="G1275" t="s">
        <v>26</v>
      </c>
      <c r="H1275">
        <v>3179</v>
      </c>
      <c r="I1275" t="s">
        <v>11</v>
      </c>
      <c r="J1275" t="s">
        <v>127</v>
      </c>
      <c r="K1275" t="s">
        <v>145</v>
      </c>
      <c r="L1275" t="s">
        <v>156</v>
      </c>
      <c r="M1275" s="6">
        <v>208</v>
      </c>
    </row>
    <row r="1276" spans="1:13" x14ac:dyDescent="0.3">
      <c r="A1276" s="2">
        <v>45327</v>
      </c>
      <c r="B1276" s="3">
        <f t="shared" si="57"/>
        <v>2024</v>
      </c>
      <c r="C1276" t="str">
        <f t="shared" si="58"/>
        <v>2023-2024</v>
      </c>
      <c r="D1276" t="s">
        <v>120</v>
      </c>
      <c r="E1276" t="s">
        <v>62</v>
      </c>
      <c r="F1276" t="str">
        <f t="shared" si="59"/>
        <v>Victoria</v>
      </c>
      <c r="G1276" t="s">
        <v>26</v>
      </c>
      <c r="H1276">
        <v>3690</v>
      </c>
      <c r="I1276" t="s">
        <v>11</v>
      </c>
      <c r="J1276" t="s">
        <v>137</v>
      </c>
      <c r="K1276" t="s">
        <v>148</v>
      </c>
      <c r="L1276" t="s">
        <v>159</v>
      </c>
      <c r="M1276" s="6">
        <v>399</v>
      </c>
    </row>
    <row r="1277" spans="1:13" x14ac:dyDescent="0.3">
      <c r="A1277" s="2">
        <v>45885</v>
      </c>
      <c r="B1277" s="3">
        <f t="shared" si="57"/>
        <v>2026</v>
      </c>
      <c r="C1277" t="str">
        <f t="shared" si="58"/>
        <v>2025-2026</v>
      </c>
      <c r="D1277" t="s">
        <v>120</v>
      </c>
      <c r="E1277" t="s">
        <v>87</v>
      </c>
      <c r="F1277" t="str">
        <f t="shared" si="59"/>
        <v>New South Wales</v>
      </c>
      <c r="G1277" t="s">
        <v>10</v>
      </c>
      <c r="H1277">
        <v>2158</v>
      </c>
      <c r="I1277" t="s">
        <v>11</v>
      </c>
      <c r="J1277" t="s">
        <v>125</v>
      </c>
      <c r="K1277" t="s">
        <v>151</v>
      </c>
      <c r="L1277" t="s">
        <v>152</v>
      </c>
      <c r="M1277" s="6">
        <v>633</v>
      </c>
    </row>
    <row r="1278" spans="1:13" x14ac:dyDescent="0.3">
      <c r="A1278" s="2">
        <v>45581</v>
      </c>
      <c r="B1278" s="3">
        <f t="shared" si="57"/>
        <v>2025</v>
      </c>
      <c r="C1278" t="str">
        <f t="shared" si="58"/>
        <v>2024-2025</v>
      </c>
      <c r="D1278" t="s">
        <v>120</v>
      </c>
      <c r="E1278" t="s">
        <v>108</v>
      </c>
      <c r="F1278" t="str">
        <f t="shared" si="59"/>
        <v>Tasmania</v>
      </c>
      <c r="G1278" t="s">
        <v>43</v>
      </c>
      <c r="H1278">
        <v>7320</v>
      </c>
      <c r="I1278" t="s">
        <v>11</v>
      </c>
      <c r="J1278" t="s">
        <v>130</v>
      </c>
      <c r="K1278" t="s">
        <v>144</v>
      </c>
      <c r="L1278" t="s">
        <v>155</v>
      </c>
      <c r="M1278" s="6">
        <v>394</v>
      </c>
    </row>
    <row r="1279" spans="1:13" x14ac:dyDescent="0.3">
      <c r="A1279" s="2">
        <v>45643</v>
      </c>
      <c r="B1279" s="3">
        <f t="shared" si="57"/>
        <v>2025</v>
      </c>
      <c r="C1279" t="str">
        <f t="shared" si="58"/>
        <v>2024-2025</v>
      </c>
      <c r="D1279" t="s">
        <v>120</v>
      </c>
      <c r="E1279" t="s">
        <v>36</v>
      </c>
      <c r="F1279" t="str">
        <f t="shared" si="59"/>
        <v>New South Wales</v>
      </c>
      <c r="G1279" t="s">
        <v>10</v>
      </c>
      <c r="H1279">
        <v>2539</v>
      </c>
      <c r="I1279" t="s">
        <v>11</v>
      </c>
      <c r="J1279" t="s">
        <v>123</v>
      </c>
      <c r="K1279" t="s">
        <v>144</v>
      </c>
      <c r="L1279" t="s">
        <v>155</v>
      </c>
      <c r="M1279" s="6">
        <v>727</v>
      </c>
    </row>
    <row r="1280" spans="1:13" x14ac:dyDescent="0.3">
      <c r="A1280" s="2">
        <v>45974</v>
      </c>
      <c r="B1280" s="3">
        <f t="shared" si="57"/>
        <v>2026</v>
      </c>
      <c r="C1280" t="str">
        <f t="shared" si="58"/>
        <v>2025-2026</v>
      </c>
      <c r="D1280" t="s">
        <v>120</v>
      </c>
      <c r="E1280" t="s">
        <v>94</v>
      </c>
      <c r="F1280" t="str">
        <f t="shared" si="59"/>
        <v>Queensland</v>
      </c>
      <c r="G1280" t="s">
        <v>19</v>
      </c>
      <c r="H1280">
        <v>4551</v>
      </c>
      <c r="I1280" t="s">
        <v>11</v>
      </c>
      <c r="J1280" t="s">
        <v>136</v>
      </c>
      <c r="K1280" t="s">
        <v>142</v>
      </c>
      <c r="L1280" t="s">
        <v>153</v>
      </c>
      <c r="M1280" s="6">
        <v>186</v>
      </c>
    </row>
    <row r="1281" spans="1:13" x14ac:dyDescent="0.3">
      <c r="A1281" s="2">
        <v>45504</v>
      </c>
      <c r="B1281" s="3">
        <f t="shared" si="57"/>
        <v>2025</v>
      </c>
      <c r="C1281" t="str">
        <f t="shared" si="58"/>
        <v>2024-2025</v>
      </c>
      <c r="D1281" t="s">
        <v>119</v>
      </c>
      <c r="E1281" t="s">
        <v>83</v>
      </c>
      <c r="F1281" t="str">
        <f t="shared" si="59"/>
        <v>Victoria</v>
      </c>
      <c r="G1281" t="s">
        <v>26</v>
      </c>
      <c r="H1281">
        <v>3551</v>
      </c>
      <c r="I1281" t="s">
        <v>11</v>
      </c>
      <c r="J1281" t="s">
        <v>129</v>
      </c>
      <c r="K1281" t="s">
        <v>145</v>
      </c>
      <c r="L1281" t="s">
        <v>156</v>
      </c>
      <c r="M1281" s="6">
        <v>161</v>
      </c>
    </row>
    <row r="1282" spans="1:13" x14ac:dyDescent="0.3">
      <c r="A1282" s="2">
        <v>45645</v>
      </c>
      <c r="B1282" s="3">
        <f t="shared" ref="B1282:B1345" si="60">IF(MONTH(A1282)&gt;=7,YEAR(A1282)+1,YEAR(A1282))</f>
        <v>2025</v>
      </c>
      <c r="C1282" t="str">
        <f t="shared" ref="C1282:C1345" si="61">IF(MONTH(A1282) &gt;= 7, YEAR(A1282) &amp; "-" &amp; YEAR(A1282) + 1, YEAR(A1282) - 1 &amp; "-" &amp; YEAR(A1282))</f>
        <v>2024-2025</v>
      </c>
      <c r="D1282" t="s">
        <v>120</v>
      </c>
      <c r="E1282" t="s">
        <v>95</v>
      </c>
      <c r="F1282" t="str">
        <f t="shared" ref="F1282:F1345" si="62">IF(G1282="WA","Western Australia",
IF(G1282="NSW","New South Wales",
IF(G1282="QLD","Queensland",
IF(G1282="VIC","Victoria",
IF(G1282="TAS","Tasmania",
IF(G1282="SA","South Australia",
IF(G1282="NT","Northern Territory",
IF(G1282="ACT","Australian Capital Territory",G1282))))))))</f>
        <v>New South Wales</v>
      </c>
      <c r="G1282" t="s">
        <v>10</v>
      </c>
      <c r="H1282">
        <v>2131</v>
      </c>
      <c r="I1282" t="s">
        <v>11</v>
      </c>
      <c r="J1282" t="s">
        <v>125</v>
      </c>
      <c r="K1282" t="s">
        <v>148</v>
      </c>
      <c r="L1282" t="s">
        <v>159</v>
      </c>
      <c r="M1282" s="6">
        <v>489</v>
      </c>
    </row>
    <row r="1283" spans="1:13" x14ac:dyDescent="0.3">
      <c r="A1283" s="2">
        <v>45784</v>
      </c>
      <c r="B1283" s="3">
        <f t="shared" si="60"/>
        <v>2025</v>
      </c>
      <c r="C1283" t="str">
        <f t="shared" si="61"/>
        <v>2024-2025</v>
      </c>
      <c r="D1283" t="s">
        <v>120</v>
      </c>
      <c r="E1283" t="s">
        <v>92</v>
      </c>
      <c r="F1283" t="str">
        <f t="shared" si="62"/>
        <v>New South Wales</v>
      </c>
      <c r="G1283" t="s">
        <v>10</v>
      </c>
      <c r="H1283">
        <v>2015</v>
      </c>
      <c r="I1283" t="s">
        <v>11</v>
      </c>
      <c r="J1283" t="s">
        <v>126</v>
      </c>
      <c r="K1283" t="s">
        <v>149</v>
      </c>
      <c r="L1283" t="s">
        <v>160</v>
      </c>
      <c r="M1283" s="6">
        <v>447</v>
      </c>
    </row>
    <row r="1284" spans="1:13" x14ac:dyDescent="0.3">
      <c r="A1284" s="2">
        <v>45607</v>
      </c>
      <c r="B1284" s="3">
        <f t="shared" si="60"/>
        <v>2025</v>
      </c>
      <c r="C1284" t="str">
        <f t="shared" si="61"/>
        <v>2024-2025</v>
      </c>
      <c r="D1284" t="s">
        <v>120</v>
      </c>
      <c r="E1284" t="s">
        <v>95</v>
      </c>
      <c r="F1284" t="str">
        <f t="shared" si="62"/>
        <v>New South Wales</v>
      </c>
      <c r="G1284" t="s">
        <v>10</v>
      </c>
      <c r="H1284">
        <v>2131</v>
      </c>
      <c r="I1284" t="s">
        <v>11</v>
      </c>
      <c r="J1284" t="s">
        <v>125</v>
      </c>
      <c r="K1284" t="s">
        <v>147</v>
      </c>
      <c r="L1284" t="s">
        <v>158</v>
      </c>
      <c r="M1284" s="6">
        <v>766</v>
      </c>
    </row>
    <row r="1285" spans="1:13" x14ac:dyDescent="0.3">
      <c r="A1285" s="2">
        <v>45693</v>
      </c>
      <c r="B1285" s="3">
        <f t="shared" si="60"/>
        <v>2025</v>
      </c>
      <c r="C1285" t="str">
        <f t="shared" si="61"/>
        <v>2024-2025</v>
      </c>
      <c r="D1285" t="s">
        <v>120</v>
      </c>
      <c r="E1285" t="s">
        <v>57</v>
      </c>
      <c r="F1285" t="str">
        <f t="shared" si="62"/>
        <v>New South Wales</v>
      </c>
      <c r="G1285" t="s">
        <v>10</v>
      </c>
      <c r="H1285">
        <v>2064</v>
      </c>
      <c r="I1285" t="s">
        <v>11</v>
      </c>
      <c r="J1285" t="s">
        <v>126</v>
      </c>
      <c r="K1285" t="s">
        <v>151</v>
      </c>
      <c r="L1285" t="s">
        <v>152</v>
      </c>
      <c r="M1285" s="6">
        <v>444</v>
      </c>
    </row>
    <row r="1286" spans="1:13" x14ac:dyDescent="0.3">
      <c r="A1286" s="2">
        <v>45338</v>
      </c>
      <c r="B1286" s="3">
        <f t="shared" si="60"/>
        <v>2024</v>
      </c>
      <c r="C1286" t="str">
        <f t="shared" si="61"/>
        <v>2023-2024</v>
      </c>
      <c r="D1286" t="s">
        <v>120</v>
      </c>
      <c r="E1286" t="s">
        <v>39</v>
      </c>
      <c r="F1286" t="str">
        <f t="shared" si="62"/>
        <v>New South Wales</v>
      </c>
      <c r="G1286" t="s">
        <v>10</v>
      </c>
      <c r="H1286">
        <v>2541</v>
      </c>
      <c r="I1286" t="s">
        <v>11</v>
      </c>
      <c r="J1286" t="s">
        <v>123</v>
      </c>
      <c r="K1286" t="s">
        <v>147</v>
      </c>
      <c r="L1286" t="s">
        <v>158</v>
      </c>
      <c r="M1286" s="6">
        <v>207</v>
      </c>
    </row>
    <row r="1287" spans="1:13" x14ac:dyDescent="0.3">
      <c r="A1287" s="2">
        <v>45513</v>
      </c>
      <c r="B1287" s="3">
        <f t="shared" si="60"/>
        <v>2025</v>
      </c>
      <c r="C1287" t="str">
        <f t="shared" si="61"/>
        <v>2024-2025</v>
      </c>
      <c r="D1287" t="s">
        <v>119</v>
      </c>
      <c r="E1287" t="s">
        <v>9</v>
      </c>
      <c r="F1287" t="str">
        <f t="shared" si="62"/>
        <v>New South Wales</v>
      </c>
      <c r="G1287" t="s">
        <v>10</v>
      </c>
      <c r="H1287">
        <v>2067</v>
      </c>
      <c r="I1287" t="s">
        <v>11</v>
      </c>
      <c r="J1287" t="s">
        <v>126</v>
      </c>
      <c r="K1287" t="s">
        <v>146</v>
      </c>
      <c r="L1287" t="s">
        <v>157</v>
      </c>
      <c r="M1287" s="6">
        <v>309</v>
      </c>
    </row>
    <row r="1288" spans="1:13" x14ac:dyDescent="0.3">
      <c r="A1288" s="2">
        <v>45322</v>
      </c>
      <c r="B1288" s="3">
        <f t="shared" si="60"/>
        <v>2024</v>
      </c>
      <c r="C1288" t="str">
        <f t="shared" si="61"/>
        <v>2023-2024</v>
      </c>
      <c r="D1288" t="s">
        <v>120</v>
      </c>
      <c r="E1288" t="s">
        <v>94</v>
      </c>
      <c r="F1288" t="str">
        <f t="shared" si="62"/>
        <v>Queensland</v>
      </c>
      <c r="G1288" t="s">
        <v>19</v>
      </c>
      <c r="H1288">
        <v>4551</v>
      </c>
      <c r="I1288" t="s">
        <v>11</v>
      </c>
      <c r="J1288" t="s">
        <v>136</v>
      </c>
      <c r="K1288" t="s">
        <v>144</v>
      </c>
      <c r="L1288" t="s">
        <v>155</v>
      </c>
      <c r="M1288" s="6">
        <v>456</v>
      </c>
    </row>
    <row r="1289" spans="1:13" x14ac:dyDescent="0.3">
      <c r="A1289" s="2">
        <v>45659</v>
      </c>
      <c r="B1289" s="3">
        <f t="shared" si="60"/>
        <v>2025</v>
      </c>
      <c r="C1289" t="str">
        <f t="shared" si="61"/>
        <v>2024-2025</v>
      </c>
      <c r="D1289" t="s">
        <v>119</v>
      </c>
      <c r="E1289" t="s">
        <v>104</v>
      </c>
      <c r="F1289" t="str">
        <f t="shared" si="62"/>
        <v>Victoria</v>
      </c>
      <c r="G1289" t="s">
        <v>26</v>
      </c>
      <c r="H1289">
        <v>3175</v>
      </c>
      <c r="I1289" t="s">
        <v>11</v>
      </c>
      <c r="J1289" t="s">
        <v>127</v>
      </c>
      <c r="K1289" t="s">
        <v>148</v>
      </c>
      <c r="L1289" t="s">
        <v>159</v>
      </c>
      <c r="M1289" s="6">
        <v>508</v>
      </c>
    </row>
    <row r="1290" spans="1:13" x14ac:dyDescent="0.3">
      <c r="A1290" s="2">
        <v>45357</v>
      </c>
      <c r="B1290" s="3">
        <f t="shared" si="60"/>
        <v>2024</v>
      </c>
      <c r="C1290" t="str">
        <f t="shared" si="61"/>
        <v>2023-2024</v>
      </c>
      <c r="D1290" t="s">
        <v>120</v>
      </c>
      <c r="E1290" t="s">
        <v>79</v>
      </c>
      <c r="F1290" t="str">
        <f t="shared" si="62"/>
        <v>Queensland</v>
      </c>
      <c r="G1290" t="s">
        <v>19</v>
      </c>
      <c r="H1290">
        <v>4680</v>
      </c>
      <c r="I1290" t="s">
        <v>11</v>
      </c>
      <c r="J1290" t="s">
        <v>138</v>
      </c>
      <c r="K1290" t="s">
        <v>143</v>
      </c>
      <c r="L1290" t="s">
        <v>154</v>
      </c>
      <c r="M1290" s="6">
        <v>488</v>
      </c>
    </row>
    <row r="1291" spans="1:13" x14ac:dyDescent="0.3">
      <c r="A1291" s="2">
        <v>45837</v>
      </c>
      <c r="B1291" s="3">
        <f t="shared" si="60"/>
        <v>2025</v>
      </c>
      <c r="C1291" t="str">
        <f t="shared" si="61"/>
        <v>2024-2025</v>
      </c>
      <c r="D1291" t="s">
        <v>120</v>
      </c>
      <c r="E1291" t="s">
        <v>9</v>
      </c>
      <c r="F1291" t="str">
        <f t="shared" si="62"/>
        <v>New South Wales</v>
      </c>
      <c r="G1291" t="s">
        <v>10</v>
      </c>
      <c r="H1291">
        <v>2067</v>
      </c>
      <c r="I1291" t="s">
        <v>11</v>
      </c>
      <c r="J1291" t="s">
        <v>126</v>
      </c>
      <c r="K1291" t="s">
        <v>145</v>
      </c>
      <c r="L1291" t="s">
        <v>156</v>
      </c>
      <c r="M1291" s="6">
        <v>391</v>
      </c>
    </row>
    <row r="1292" spans="1:13" x14ac:dyDescent="0.3">
      <c r="A1292" s="2">
        <v>45325</v>
      </c>
      <c r="B1292" s="3">
        <f t="shared" si="60"/>
        <v>2024</v>
      </c>
      <c r="C1292" t="str">
        <f t="shared" si="61"/>
        <v>2023-2024</v>
      </c>
      <c r="D1292" t="s">
        <v>120</v>
      </c>
      <c r="E1292" t="s">
        <v>93</v>
      </c>
      <c r="F1292" t="str">
        <f t="shared" si="62"/>
        <v>Victoria</v>
      </c>
      <c r="G1292" t="s">
        <v>26</v>
      </c>
      <c r="H1292">
        <v>3400</v>
      </c>
      <c r="I1292" t="s">
        <v>11</v>
      </c>
      <c r="J1292" t="s">
        <v>129</v>
      </c>
      <c r="K1292" t="s">
        <v>145</v>
      </c>
      <c r="L1292" t="s">
        <v>156</v>
      </c>
      <c r="M1292" s="6">
        <v>746</v>
      </c>
    </row>
    <row r="1293" spans="1:13" x14ac:dyDescent="0.3">
      <c r="A1293" s="2">
        <v>45767</v>
      </c>
      <c r="B1293" s="3">
        <f t="shared" si="60"/>
        <v>2025</v>
      </c>
      <c r="C1293" t="str">
        <f t="shared" si="61"/>
        <v>2024-2025</v>
      </c>
      <c r="D1293" t="s">
        <v>120</v>
      </c>
      <c r="E1293" t="s">
        <v>57</v>
      </c>
      <c r="F1293" t="str">
        <f t="shared" si="62"/>
        <v>New South Wales</v>
      </c>
      <c r="G1293" t="s">
        <v>10</v>
      </c>
      <c r="H1293">
        <v>2064</v>
      </c>
      <c r="I1293" t="s">
        <v>11</v>
      </c>
      <c r="J1293" t="s">
        <v>126</v>
      </c>
      <c r="K1293" t="s">
        <v>148</v>
      </c>
      <c r="L1293" t="s">
        <v>159</v>
      </c>
      <c r="M1293" s="6">
        <v>649</v>
      </c>
    </row>
    <row r="1294" spans="1:13" x14ac:dyDescent="0.3">
      <c r="A1294" s="2">
        <v>45728</v>
      </c>
      <c r="B1294" s="3">
        <f t="shared" si="60"/>
        <v>2025</v>
      </c>
      <c r="C1294" t="str">
        <f t="shared" si="61"/>
        <v>2024-2025</v>
      </c>
      <c r="D1294" t="s">
        <v>120</v>
      </c>
      <c r="E1294" t="s">
        <v>76</v>
      </c>
      <c r="F1294" t="str">
        <f t="shared" si="62"/>
        <v>Queensland</v>
      </c>
      <c r="G1294" t="s">
        <v>19</v>
      </c>
      <c r="H1294">
        <v>4220</v>
      </c>
      <c r="I1294" t="s">
        <v>11</v>
      </c>
      <c r="J1294" t="s">
        <v>124</v>
      </c>
      <c r="K1294" t="s">
        <v>151</v>
      </c>
      <c r="L1294" t="s">
        <v>152</v>
      </c>
      <c r="M1294" s="6">
        <v>782</v>
      </c>
    </row>
    <row r="1295" spans="1:13" x14ac:dyDescent="0.3">
      <c r="A1295" s="2">
        <v>45765</v>
      </c>
      <c r="B1295" s="3">
        <f t="shared" si="60"/>
        <v>2025</v>
      </c>
      <c r="C1295" t="str">
        <f t="shared" si="61"/>
        <v>2024-2025</v>
      </c>
      <c r="D1295" t="s">
        <v>119</v>
      </c>
      <c r="E1295" t="s">
        <v>84</v>
      </c>
      <c r="F1295" t="str">
        <f t="shared" si="62"/>
        <v>Western Australia</v>
      </c>
      <c r="G1295" t="s">
        <v>28</v>
      </c>
      <c r="H1295">
        <v>6280</v>
      </c>
      <c r="I1295" t="s">
        <v>11</v>
      </c>
      <c r="J1295" t="s">
        <v>135</v>
      </c>
      <c r="K1295" t="s">
        <v>151</v>
      </c>
      <c r="L1295" t="s">
        <v>152</v>
      </c>
      <c r="M1295" s="6">
        <v>595</v>
      </c>
    </row>
    <row r="1296" spans="1:13" x14ac:dyDescent="0.3">
      <c r="A1296" s="2">
        <v>45543</v>
      </c>
      <c r="B1296" s="3">
        <f t="shared" si="60"/>
        <v>2025</v>
      </c>
      <c r="C1296" t="str">
        <f t="shared" si="61"/>
        <v>2024-2025</v>
      </c>
      <c r="D1296" t="s">
        <v>120</v>
      </c>
      <c r="E1296" t="s">
        <v>94</v>
      </c>
      <c r="F1296" t="str">
        <f t="shared" si="62"/>
        <v>Queensland</v>
      </c>
      <c r="G1296" t="s">
        <v>19</v>
      </c>
      <c r="H1296">
        <v>4551</v>
      </c>
      <c r="I1296" t="s">
        <v>11</v>
      </c>
      <c r="J1296" t="s">
        <v>136</v>
      </c>
      <c r="K1296" t="s">
        <v>151</v>
      </c>
      <c r="L1296" t="s">
        <v>152</v>
      </c>
      <c r="M1296" s="6">
        <v>224</v>
      </c>
    </row>
    <row r="1297" spans="1:13" x14ac:dyDescent="0.3">
      <c r="A1297" s="2">
        <v>45738</v>
      </c>
      <c r="B1297" s="3">
        <f t="shared" si="60"/>
        <v>2025</v>
      </c>
      <c r="C1297" t="str">
        <f t="shared" si="61"/>
        <v>2024-2025</v>
      </c>
      <c r="D1297" t="s">
        <v>120</v>
      </c>
      <c r="E1297" t="s">
        <v>87</v>
      </c>
      <c r="F1297" t="str">
        <f t="shared" si="62"/>
        <v>New South Wales</v>
      </c>
      <c r="G1297" t="s">
        <v>10</v>
      </c>
      <c r="H1297">
        <v>2158</v>
      </c>
      <c r="I1297" t="s">
        <v>11</v>
      </c>
      <c r="J1297" t="s">
        <v>125</v>
      </c>
      <c r="K1297" t="s">
        <v>150</v>
      </c>
      <c r="L1297" t="s">
        <v>161</v>
      </c>
      <c r="M1297" s="6">
        <v>516</v>
      </c>
    </row>
    <row r="1298" spans="1:13" x14ac:dyDescent="0.3">
      <c r="A1298" s="2">
        <v>45875</v>
      </c>
      <c r="B1298" s="3">
        <f t="shared" si="60"/>
        <v>2026</v>
      </c>
      <c r="C1298" t="str">
        <f t="shared" si="61"/>
        <v>2025-2026</v>
      </c>
      <c r="D1298" t="s">
        <v>119</v>
      </c>
      <c r="E1298" t="s">
        <v>83</v>
      </c>
      <c r="F1298" t="str">
        <f t="shared" si="62"/>
        <v>Victoria</v>
      </c>
      <c r="G1298" t="s">
        <v>26</v>
      </c>
      <c r="H1298">
        <v>3551</v>
      </c>
      <c r="I1298" t="s">
        <v>11</v>
      </c>
      <c r="J1298" t="s">
        <v>129</v>
      </c>
      <c r="K1298" t="s">
        <v>151</v>
      </c>
      <c r="L1298" t="s">
        <v>152</v>
      </c>
      <c r="M1298" s="6">
        <v>423</v>
      </c>
    </row>
    <row r="1299" spans="1:13" x14ac:dyDescent="0.3">
      <c r="A1299" s="2">
        <v>46017</v>
      </c>
      <c r="B1299" s="3">
        <f t="shared" si="60"/>
        <v>2026</v>
      </c>
      <c r="C1299" t="str">
        <f t="shared" si="61"/>
        <v>2025-2026</v>
      </c>
      <c r="D1299" t="s">
        <v>120</v>
      </c>
      <c r="E1299" t="s">
        <v>38</v>
      </c>
      <c r="F1299" t="str">
        <f t="shared" si="62"/>
        <v>Victoria</v>
      </c>
      <c r="G1299" t="s">
        <v>26</v>
      </c>
      <c r="H1299">
        <v>3199</v>
      </c>
      <c r="I1299" t="s">
        <v>11</v>
      </c>
      <c r="J1299" t="s">
        <v>127</v>
      </c>
      <c r="K1299" t="s">
        <v>151</v>
      </c>
      <c r="L1299" t="s">
        <v>152</v>
      </c>
      <c r="M1299" s="6">
        <v>314</v>
      </c>
    </row>
    <row r="1300" spans="1:13" x14ac:dyDescent="0.3">
      <c r="A1300" s="2">
        <v>45747</v>
      </c>
      <c r="B1300" s="3">
        <f t="shared" si="60"/>
        <v>2025</v>
      </c>
      <c r="C1300" t="str">
        <f t="shared" si="61"/>
        <v>2024-2025</v>
      </c>
      <c r="D1300" t="s">
        <v>119</v>
      </c>
      <c r="E1300" t="s">
        <v>110</v>
      </c>
      <c r="F1300" t="str">
        <f t="shared" si="62"/>
        <v>Australian Capital Territory</v>
      </c>
      <c r="G1300" t="s">
        <v>51</v>
      </c>
      <c r="H1300">
        <v>2609</v>
      </c>
      <c r="I1300" t="s">
        <v>11</v>
      </c>
      <c r="J1300" t="s">
        <v>123</v>
      </c>
      <c r="K1300" t="s">
        <v>151</v>
      </c>
      <c r="L1300" t="s">
        <v>152</v>
      </c>
      <c r="M1300" s="6">
        <v>419</v>
      </c>
    </row>
    <row r="1301" spans="1:13" x14ac:dyDescent="0.3">
      <c r="A1301" s="2">
        <v>45752</v>
      </c>
      <c r="B1301" s="3">
        <f t="shared" si="60"/>
        <v>2025</v>
      </c>
      <c r="C1301" t="str">
        <f t="shared" si="61"/>
        <v>2024-2025</v>
      </c>
      <c r="D1301" t="s">
        <v>120</v>
      </c>
      <c r="E1301" t="s">
        <v>79</v>
      </c>
      <c r="F1301" t="str">
        <f t="shared" si="62"/>
        <v>Queensland</v>
      </c>
      <c r="G1301" t="s">
        <v>19</v>
      </c>
      <c r="H1301">
        <v>4680</v>
      </c>
      <c r="I1301" t="s">
        <v>11</v>
      </c>
      <c r="J1301" t="s">
        <v>138</v>
      </c>
      <c r="K1301" t="s">
        <v>151</v>
      </c>
      <c r="L1301" t="s">
        <v>152</v>
      </c>
      <c r="M1301" s="6">
        <v>43</v>
      </c>
    </row>
    <row r="1302" spans="1:13" x14ac:dyDescent="0.3">
      <c r="A1302" s="2">
        <v>45845</v>
      </c>
      <c r="B1302" s="3">
        <f t="shared" si="60"/>
        <v>2026</v>
      </c>
      <c r="C1302" t="str">
        <f t="shared" si="61"/>
        <v>2025-2026</v>
      </c>
      <c r="D1302" t="s">
        <v>119</v>
      </c>
      <c r="E1302" t="s">
        <v>63</v>
      </c>
      <c r="F1302" t="str">
        <f t="shared" si="62"/>
        <v>Queensland</v>
      </c>
      <c r="G1302" t="s">
        <v>19</v>
      </c>
      <c r="H1302">
        <v>4068</v>
      </c>
      <c r="I1302" t="s">
        <v>11</v>
      </c>
      <c r="J1302" t="s">
        <v>131</v>
      </c>
      <c r="K1302" t="s">
        <v>151</v>
      </c>
      <c r="L1302" t="s">
        <v>152</v>
      </c>
      <c r="M1302" s="6">
        <v>135</v>
      </c>
    </row>
    <row r="1303" spans="1:13" x14ac:dyDescent="0.3">
      <c r="A1303" s="2">
        <v>45332</v>
      </c>
      <c r="B1303" s="3">
        <f t="shared" si="60"/>
        <v>2024</v>
      </c>
      <c r="C1303" t="str">
        <f t="shared" si="61"/>
        <v>2023-2024</v>
      </c>
      <c r="D1303" t="s">
        <v>120</v>
      </c>
      <c r="E1303" t="s">
        <v>101</v>
      </c>
      <c r="F1303" t="str">
        <f t="shared" si="62"/>
        <v>Queensland</v>
      </c>
      <c r="G1303" t="s">
        <v>19</v>
      </c>
      <c r="H1303">
        <v>4305</v>
      </c>
      <c r="I1303" t="s">
        <v>11</v>
      </c>
      <c r="J1303" t="s">
        <v>124</v>
      </c>
      <c r="K1303" t="s">
        <v>151</v>
      </c>
      <c r="L1303" t="s">
        <v>152</v>
      </c>
      <c r="M1303" s="6">
        <v>197</v>
      </c>
    </row>
    <row r="1304" spans="1:13" x14ac:dyDescent="0.3">
      <c r="A1304" s="2">
        <v>45939</v>
      </c>
      <c r="B1304" s="3">
        <f t="shared" si="60"/>
        <v>2026</v>
      </c>
      <c r="C1304" t="str">
        <f t="shared" si="61"/>
        <v>2025-2026</v>
      </c>
      <c r="D1304" t="s">
        <v>120</v>
      </c>
      <c r="E1304" t="s">
        <v>101</v>
      </c>
      <c r="F1304" t="str">
        <f t="shared" si="62"/>
        <v>Queensland</v>
      </c>
      <c r="G1304" t="s">
        <v>19</v>
      </c>
      <c r="H1304">
        <v>4305</v>
      </c>
      <c r="I1304" t="s">
        <v>11</v>
      </c>
      <c r="J1304" t="s">
        <v>124</v>
      </c>
      <c r="K1304" t="s">
        <v>145</v>
      </c>
      <c r="L1304" t="s">
        <v>156</v>
      </c>
      <c r="M1304" s="6">
        <v>494</v>
      </c>
    </row>
    <row r="1305" spans="1:13" x14ac:dyDescent="0.3">
      <c r="A1305" s="2">
        <v>45767</v>
      </c>
      <c r="B1305" s="3">
        <f t="shared" si="60"/>
        <v>2025</v>
      </c>
      <c r="C1305" t="str">
        <f t="shared" si="61"/>
        <v>2024-2025</v>
      </c>
      <c r="D1305" t="s">
        <v>119</v>
      </c>
      <c r="E1305" t="s">
        <v>55</v>
      </c>
      <c r="F1305" t="str">
        <f t="shared" si="62"/>
        <v>Queensland</v>
      </c>
      <c r="G1305" t="s">
        <v>19</v>
      </c>
      <c r="H1305">
        <v>4740</v>
      </c>
      <c r="I1305" t="s">
        <v>11</v>
      </c>
      <c r="J1305" t="s">
        <v>138</v>
      </c>
      <c r="K1305" t="s">
        <v>151</v>
      </c>
      <c r="L1305" t="s">
        <v>152</v>
      </c>
      <c r="M1305" s="6">
        <v>745</v>
      </c>
    </row>
    <row r="1306" spans="1:13" x14ac:dyDescent="0.3">
      <c r="A1306" s="2">
        <v>45511</v>
      </c>
      <c r="B1306" s="3">
        <f t="shared" si="60"/>
        <v>2025</v>
      </c>
      <c r="C1306" t="str">
        <f t="shared" si="61"/>
        <v>2024-2025</v>
      </c>
      <c r="D1306" t="s">
        <v>120</v>
      </c>
      <c r="E1306" t="s">
        <v>20</v>
      </c>
      <c r="F1306" t="str">
        <f t="shared" si="62"/>
        <v>South Australia</v>
      </c>
      <c r="G1306" t="s">
        <v>17</v>
      </c>
      <c r="H1306">
        <v>5607</v>
      </c>
      <c r="I1306" t="s">
        <v>11</v>
      </c>
      <c r="J1306" t="s">
        <v>139</v>
      </c>
      <c r="K1306" t="s">
        <v>151</v>
      </c>
      <c r="L1306" t="s">
        <v>152</v>
      </c>
      <c r="M1306" s="6">
        <v>540</v>
      </c>
    </row>
    <row r="1307" spans="1:13" x14ac:dyDescent="0.3">
      <c r="A1307" s="2">
        <v>45643</v>
      </c>
      <c r="B1307" s="3">
        <f t="shared" si="60"/>
        <v>2025</v>
      </c>
      <c r="C1307" t="str">
        <f t="shared" si="61"/>
        <v>2024-2025</v>
      </c>
      <c r="D1307" t="s">
        <v>119</v>
      </c>
      <c r="E1307" t="s">
        <v>68</v>
      </c>
      <c r="F1307" t="str">
        <f t="shared" si="62"/>
        <v>Victoria</v>
      </c>
      <c r="G1307" t="s">
        <v>26</v>
      </c>
      <c r="H1307">
        <v>3429</v>
      </c>
      <c r="I1307" t="s">
        <v>11</v>
      </c>
      <c r="J1307" t="s">
        <v>129</v>
      </c>
      <c r="K1307" t="s">
        <v>151</v>
      </c>
      <c r="L1307" t="s">
        <v>152</v>
      </c>
      <c r="M1307" s="6">
        <v>419</v>
      </c>
    </row>
    <row r="1308" spans="1:13" x14ac:dyDescent="0.3">
      <c r="A1308" s="2">
        <v>45548</v>
      </c>
      <c r="B1308" s="3">
        <f t="shared" si="60"/>
        <v>2025</v>
      </c>
      <c r="C1308" t="str">
        <f t="shared" si="61"/>
        <v>2024-2025</v>
      </c>
      <c r="D1308" t="s">
        <v>120</v>
      </c>
      <c r="E1308" t="s">
        <v>80</v>
      </c>
      <c r="F1308" t="str">
        <f t="shared" si="62"/>
        <v>New South Wales</v>
      </c>
      <c r="G1308" t="s">
        <v>10</v>
      </c>
      <c r="H1308">
        <v>2120</v>
      </c>
      <c r="I1308" t="s">
        <v>11</v>
      </c>
      <c r="J1308" t="s">
        <v>125</v>
      </c>
      <c r="K1308" t="s">
        <v>151</v>
      </c>
      <c r="L1308" t="s">
        <v>152</v>
      </c>
      <c r="M1308" s="6">
        <v>282</v>
      </c>
    </row>
    <row r="1309" spans="1:13" x14ac:dyDescent="0.3">
      <c r="A1309" s="2">
        <v>45319</v>
      </c>
      <c r="B1309" s="3">
        <f t="shared" si="60"/>
        <v>2024</v>
      </c>
      <c r="C1309" t="str">
        <f t="shared" si="61"/>
        <v>2023-2024</v>
      </c>
      <c r="D1309" t="s">
        <v>120</v>
      </c>
      <c r="E1309" t="s">
        <v>36</v>
      </c>
      <c r="F1309" t="str">
        <f t="shared" si="62"/>
        <v>New South Wales</v>
      </c>
      <c r="G1309" t="s">
        <v>10</v>
      </c>
      <c r="H1309">
        <v>2539</v>
      </c>
      <c r="I1309" t="s">
        <v>11</v>
      </c>
      <c r="J1309" t="s">
        <v>123</v>
      </c>
      <c r="K1309" t="s">
        <v>151</v>
      </c>
      <c r="L1309" t="s">
        <v>152</v>
      </c>
      <c r="M1309" s="6">
        <v>683</v>
      </c>
    </row>
    <row r="1310" spans="1:13" x14ac:dyDescent="0.3">
      <c r="A1310" s="2">
        <v>45438</v>
      </c>
      <c r="B1310" s="3">
        <f t="shared" si="60"/>
        <v>2024</v>
      </c>
      <c r="C1310" t="str">
        <f t="shared" si="61"/>
        <v>2023-2024</v>
      </c>
      <c r="D1310" t="s">
        <v>120</v>
      </c>
      <c r="E1310" t="s">
        <v>59</v>
      </c>
      <c r="F1310" t="str">
        <f t="shared" si="62"/>
        <v>South Australia</v>
      </c>
      <c r="G1310" t="s">
        <v>17</v>
      </c>
      <c r="H1310">
        <v>5011</v>
      </c>
      <c r="I1310" t="s">
        <v>11</v>
      </c>
      <c r="J1310" t="s">
        <v>134</v>
      </c>
      <c r="K1310" t="s">
        <v>147</v>
      </c>
      <c r="L1310" t="s">
        <v>158</v>
      </c>
      <c r="M1310" s="6">
        <v>323</v>
      </c>
    </row>
    <row r="1311" spans="1:13" x14ac:dyDescent="0.3">
      <c r="A1311" s="2">
        <v>45475</v>
      </c>
      <c r="B1311" s="3">
        <f t="shared" si="60"/>
        <v>2025</v>
      </c>
      <c r="C1311" t="str">
        <f t="shared" si="61"/>
        <v>2024-2025</v>
      </c>
      <c r="D1311" t="s">
        <v>120</v>
      </c>
      <c r="E1311" t="s">
        <v>59</v>
      </c>
      <c r="F1311" t="str">
        <f t="shared" si="62"/>
        <v>South Australia</v>
      </c>
      <c r="G1311" t="s">
        <v>17</v>
      </c>
      <c r="H1311">
        <v>5011</v>
      </c>
      <c r="I1311" t="s">
        <v>11</v>
      </c>
      <c r="J1311" t="s">
        <v>134</v>
      </c>
      <c r="K1311" t="s">
        <v>151</v>
      </c>
      <c r="L1311" t="s">
        <v>152</v>
      </c>
      <c r="M1311" s="6">
        <v>303</v>
      </c>
    </row>
    <row r="1312" spans="1:13" x14ac:dyDescent="0.3">
      <c r="A1312" s="2">
        <v>45675</v>
      </c>
      <c r="B1312" s="3">
        <f t="shared" si="60"/>
        <v>2025</v>
      </c>
      <c r="C1312" t="str">
        <f t="shared" si="61"/>
        <v>2024-2025</v>
      </c>
      <c r="D1312" t="s">
        <v>120</v>
      </c>
      <c r="E1312" t="s">
        <v>31</v>
      </c>
      <c r="F1312" t="str">
        <f t="shared" si="62"/>
        <v>South Australia</v>
      </c>
      <c r="G1312" t="s">
        <v>17</v>
      </c>
      <c r="H1312">
        <v>5082</v>
      </c>
      <c r="I1312" t="s">
        <v>11</v>
      </c>
      <c r="J1312" t="s">
        <v>134</v>
      </c>
      <c r="K1312" t="s">
        <v>144</v>
      </c>
      <c r="L1312" t="s">
        <v>155</v>
      </c>
      <c r="M1312" s="6">
        <v>26</v>
      </c>
    </row>
    <row r="1313" spans="1:13" x14ac:dyDescent="0.3">
      <c r="A1313" s="2">
        <v>45364</v>
      </c>
      <c r="B1313" s="3">
        <f t="shared" si="60"/>
        <v>2024</v>
      </c>
      <c r="C1313" t="str">
        <f t="shared" si="61"/>
        <v>2023-2024</v>
      </c>
      <c r="D1313" t="s">
        <v>120</v>
      </c>
      <c r="E1313" t="s">
        <v>47</v>
      </c>
      <c r="F1313" t="str">
        <f t="shared" si="62"/>
        <v>Victoria</v>
      </c>
      <c r="G1313" t="s">
        <v>26</v>
      </c>
      <c r="H1313">
        <v>3630</v>
      </c>
      <c r="I1313" t="s">
        <v>11</v>
      </c>
      <c r="J1313" t="s">
        <v>137</v>
      </c>
      <c r="K1313" t="s">
        <v>148</v>
      </c>
      <c r="L1313" t="s">
        <v>159</v>
      </c>
      <c r="M1313" s="6">
        <v>49</v>
      </c>
    </row>
    <row r="1314" spans="1:13" x14ac:dyDescent="0.3">
      <c r="A1314" s="2">
        <v>45538</v>
      </c>
      <c r="B1314" s="3">
        <f t="shared" si="60"/>
        <v>2025</v>
      </c>
      <c r="C1314" t="str">
        <f t="shared" si="61"/>
        <v>2024-2025</v>
      </c>
      <c r="D1314" t="s">
        <v>120</v>
      </c>
      <c r="E1314" t="s">
        <v>52</v>
      </c>
      <c r="F1314" t="str">
        <f t="shared" si="62"/>
        <v>New South Wales</v>
      </c>
      <c r="G1314" t="s">
        <v>10</v>
      </c>
      <c r="H1314">
        <v>2485</v>
      </c>
      <c r="I1314" t="s">
        <v>11</v>
      </c>
      <c r="J1314" t="s">
        <v>122</v>
      </c>
      <c r="K1314" t="s">
        <v>148</v>
      </c>
      <c r="L1314" t="s">
        <v>159</v>
      </c>
      <c r="M1314" s="6">
        <v>758</v>
      </c>
    </row>
    <row r="1315" spans="1:13" x14ac:dyDescent="0.3">
      <c r="A1315" s="2">
        <v>46005</v>
      </c>
      <c r="B1315" s="3">
        <f t="shared" si="60"/>
        <v>2026</v>
      </c>
      <c r="C1315" t="str">
        <f t="shared" si="61"/>
        <v>2025-2026</v>
      </c>
      <c r="D1315" t="s">
        <v>119</v>
      </c>
      <c r="E1315" t="s">
        <v>89</v>
      </c>
      <c r="F1315" t="str">
        <f t="shared" si="62"/>
        <v>Queensland</v>
      </c>
      <c r="G1315" t="s">
        <v>19</v>
      </c>
      <c r="H1315">
        <v>4700</v>
      </c>
      <c r="I1315" t="s">
        <v>11</v>
      </c>
      <c r="J1315" t="s">
        <v>138</v>
      </c>
      <c r="K1315" t="s">
        <v>145</v>
      </c>
      <c r="L1315" t="s">
        <v>156</v>
      </c>
      <c r="M1315" s="6">
        <v>585</v>
      </c>
    </row>
    <row r="1316" spans="1:13" x14ac:dyDescent="0.3">
      <c r="A1316" s="2">
        <v>45802</v>
      </c>
      <c r="B1316" s="3">
        <f t="shared" si="60"/>
        <v>2025</v>
      </c>
      <c r="C1316" t="str">
        <f t="shared" si="61"/>
        <v>2024-2025</v>
      </c>
      <c r="D1316" t="s">
        <v>120</v>
      </c>
      <c r="E1316" t="s">
        <v>21</v>
      </c>
      <c r="F1316" t="str">
        <f t="shared" si="62"/>
        <v>South Australia</v>
      </c>
      <c r="G1316" t="s">
        <v>17</v>
      </c>
      <c r="H1316">
        <v>5343</v>
      </c>
      <c r="I1316" t="s">
        <v>11</v>
      </c>
      <c r="J1316" t="s">
        <v>139</v>
      </c>
      <c r="K1316" t="s">
        <v>144</v>
      </c>
      <c r="L1316" t="s">
        <v>155</v>
      </c>
      <c r="M1316" s="6">
        <v>451</v>
      </c>
    </row>
    <row r="1317" spans="1:13" x14ac:dyDescent="0.3">
      <c r="A1317" s="2">
        <v>45760</v>
      </c>
      <c r="B1317" s="3">
        <f t="shared" si="60"/>
        <v>2025</v>
      </c>
      <c r="C1317" t="str">
        <f t="shared" si="61"/>
        <v>2024-2025</v>
      </c>
      <c r="D1317" t="s">
        <v>119</v>
      </c>
      <c r="E1317" t="s">
        <v>85</v>
      </c>
      <c r="F1317" t="str">
        <f t="shared" si="62"/>
        <v>Western Australia</v>
      </c>
      <c r="G1317" t="s">
        <v>28</v>
      </c>
      <c r="H1317">
        <v>6725</v>
      </c>
      <c r="I1317" t="s">
        <v>11</v>
      </c>
      <c r="J1317" t="s">
        <v>141</v>
      </c>
      <c r="K1317" t="s">
        <v>143</v>
      </c>
      <c r="L1317" t="s">
        <v>154</v>
      </c>
      <c r="M1317" s="6">
        <v>346</v>
      </c>
    </row>
    <row r="1318" spans="1:13" x14ac:dyDescent="0.3">
      <c r="A1318" s="2">
        <v>45788</v>
      </c>
      <c r="B1318" s="3">
        <f t="shared" si="60"/>
        <v>2025</v>
      </c>
      <c r="C1318" t="str">
        <f t="shared" si="61"/>
        <v>2024-2025</v>
      </c>
      <c r="D1318" t="s">
        <v>120</v>
      </c>
      <c r="E1318" t="s">
        <v>92</v>
      </c>
      <c r="F1318" t="str">
        <f t="shared" si="62"/>
        <v>New South Wales</v>
      </c>
      <c r="G1318" t="s">
        <v>10</v>
      </c>
      <c r="H1318">
        <v>2015</v>
      </c>
      <c r="I1318" t="s">
        <v>11</v>
      </c>
      <c r="J1318" t="s">
        <v>126</v>
      </c>
      <c r="K1318" t="s">
        <v>143</v>
      </c>
      <c r="L1318" t="s">
        <v>154</v>
      </c>
      <c r="M1318" s="6">
        <v>664</v>
      </c>
    </row>
    <row r="1319" spans="1:13" x14ac:dyDescent="0.3">
      <c r="A1319" s="2">
        <v>45595</v>
      </c>
      <c r="B1319" s="3">
        <f t="shared" si="60"/>
        <v>2025</v>
      </c>
      <c r="C1319" t="str">
        <f t="shared" si="61"/>
        <v>2024-2025</v>
      </c>
      <c r="D1319" t="s">
        <v>120</v>
      </c>
      <c r="E1319" t="s">
        <v>99</v>
      </c>
      <c r="F1319" t="str">
        <f t="shared" si="62"/>
        <v>Western Australia</v>
      </c>
      <c r="G1319" t="s">
        <v>28</v>
      </c>
      <c r="H1319">
        <v>6530</v>
      </c>
      <c r="I1319" t="s">
        <v>11</v>
      </c>
      <c r="J1319" t="s">
        <v>141</v>
      </c>
      <c r="K1319" t="s">
        <v>151</v>
      </c>
      <c r="L1319" t="s">
        <v>152</v>
      </c>
      <c r="M1319" s="6">
        <v>45</v>
      </c>
    </row>
    <row r="1320" spans="1:13" x14ac:dyDescent="0.3">
      <c r="A1320" s="2">
        <v>45794</v>
      </c>
      <c r="B1320" s="3">
        <f t="shared" si="60"/>
        <v>2025</v>
      </c>
      <c r="C1320" t="str">
        <f t="shared" si="61"/>
        <v>2024-2025</v>
      </c>
      <c r="D1320" t="s">
        <v>120</v>
      </c>
      <c r="E1320" t="s">
        <v>101</v>
      </c>
      <c r="F1320" t="str">
        <f t="shared" si="62"/>
        <v>Queensland</v>
      </c>
      <c r="G1320" t="s">
        <v>19</v>
      </c>
      <c r="H1320">
        <v>4305</v>
      </c>
      <c r="I1320" t="s">
        <v>11</v>
      </c>
      <c r="J1320" t="s">
        <v>124</v>
      </c>
      <c r="K1320" t="s">
        <v>142</v>
      </c>
      <c r="L1320" t="s">
        <v>153</v>
      </c>
      <c r="M1320" s="6">
        <v>346</v>
      </c>
    </row>
    <row r="1321" spans="1:13" x14ac:dyDescent="0.3">
      <c r="A1321" s="2">
        <v>46011</v>
      </c>
      <c r="B1321" s="3">
        <f t="shared" si="60"/>
        <v>2026</v>
      </c>
      <c r="C1321" t="str">
        <f t="shared" si="61"/>
        <v>2025-2026</v>
      </c>
      <c r="D1321" t="s">
        <v>119</v>
      </c>
      <c r="E1321" t="s">
        <v>41</v>
      </c>
      <c r="F1321" t="str">
        <f t="shared" si="62"/>
        <v>New South Wales</v>
      </c>
      <c r="G1321" t="s">
        <v>10</v>
      </c>
      <c r="H1321">
        <v>2478</v>
      </c>
      <c r="I1321" t="s">
        <v>11</v>
      </c>
      <c r="J1321" t="s">
        <v>122</v>
      </c>
      <c r="K1321" t="s">
        <v>143</v>
      </c>
      <c r="L1321" t="s">
        <v>154</v>
      </c>
      <c r="M1321" s="6">
        <v>758</v>
      </c>
    </row>
    <row r="1322" spans="1:13" x14ac:dyDescent="0.3">
      <c r="A1322" s="2">
        <v>45320</v>
      </c>
      <c r="B1322" s="3">
        <f t="shared" si="60"/>
        <v>2024</v>
      </c>
      <c r="C1322" t="str">
        <f t="shared" si="61"/>
        <v>2023-2024</v>
      </c>
      <c r="D1322" t="s">
        <v>119</v>
      </c>
      <c r="E1322" t="s">
        <v>55</v>
      </c>
      <c r="F1322" t="str">
        <f t="shared" si="62"/>
        <v>Queensland</v>
      </c>
      <c r="G1322" t="s">
        <v>19</v>
      </c>
      <c r="H1322">
        <v>4740</v>
      </c>
      <c r="I1322" t="s">
        <v>11</v>
      </c>
      <c r="J1322" t="s">
        <v>138</v>
      </c>
      <c r="K1322" t="s">
        <v>143</v>
      </c>
      <c r="L1322" t="s">
        <v>154</v>
      </c>
      <c r="M1322" s="6">
        <v>542</v>
      </c>
    </row>
    <row r="1323" spans="1:13" x14ac:dyDescent="0.3">
      <c r="A1323" s="2">
        <v>45463</v>
      </c>
      <c r="B1323" s="3">
        <f t="shared" si="60"/>
        <v>2024</v>
      </c>
      <c r="C1323" t="str">
        <f t="shared" si="61"/>
        <v>2023-2024</v>
      </c>
      <c r="D1323" t="s">
        <v>119</v>
      </c>
      <c r="E1323" t="s">
        <v>70</v>
      </c>
      <c r="F1323" t="str">
        <f t="shared" si="62"/>
        <v>Western Australia</v>
      </c>
      <c r="G1323" t="s">
        <v>28</v>
      </c>
      <c r="H1323">
        <v>6021</v>
      </c>
      <c r="I1323" t="s">
        <v>11</v>
      </c>
      <c r="J1323" t="s">
        <v>121</v>
      </c>
      <c r="K1323" t="s">
        <v>144</v>
      </c>
      <c r="L1323" t="s">
        <v>155</v>
      </c>
      <c r="M1323" s="6">
        <v>754</v>
      </c>
    </row>
    <row r="1324" spans="1:13" x14ac:dyDescent="0.3">
      <c r="A1324" s="2">
        <v>45648</v>
      </c>
      <c r="B1324" s="3">
        <f t="shared" si="60"/>
        <v>2025</v>
      </c>
      <c r="C1324" t="str">
        <f t="shared" si="61"/>
        <v>2024-2025</v>
      </c>
      <c r="D1324" t="s">
        <v>120</v>
      </c>
      <c r="E1324" t="s">
        <v>42</v>
      </c>
      <c r="F1324" t="str">
        <f t="shared" si="62"/>
        <v>Tasmania</v>
      </c>
      <c r="G1324" t="s">
        <v>43</v>
      </c>
      <c r="H1324">
        <v>7018</v>
      </c>
      <c r="I1324" t="s">
        <v>11</v>
      </c>
      <c r="J1324" t="s">
        <v>130</v>
      </c>
      <c r="K1324" t="s">
        <v>143</v>
      </c>
      <c r="L1324" t="s">
        <v>154</v>
      </c>
      <c r="M1324" s="6">
        <v>486</v>
      </c>
    </row>
    <row r="1325" spans="1:13" x14ac:dyDescent="0.3">
      <c r="A1325" s="2">
        <v>45298</v>
      </c>
      <c r="B1325" s="3">
        <f t="shared" si="60"/>
        <v>2024</v>
      </c>
      <c r="C1325" t="str">
        <f t="shared" si="61"/>
        <v>2023-2024</v>
      </c>
      <c r="D1325" t="s">
        <v>120</v>
      </c>
      <c r="E1325" t="s">
        <v>44</v>
      </c>
      <c r="F1325" t="str">
        <f t="shared" si="62"/>
        <v>Western Australia</v>
      </c>
      <c r="G1325" t="s">
        <v>28</v>
      </c>
      <c r="H1325">
        <v>6010</v>
      </c>
      <c r="I1325" t="s">
        <v>11</v>
      </c>
      <c r="J1325" t="s">
        <v>121</v>
      </c>
      <c r="K1325" t="s">
        <v>144</v>
      </c>
      <c r="L1325" t="s">
        <v>155</v>
      </c>
      <c r="M1325" s="6">
        <v>215</v>
      </c>
    </row>
    <row r="1326" spans="1:13" x14ac:dyDescent="0.3">
      <c r="A1326" s="2">
        <v>45732</v>
      </c>
      <c r="B1326" s="3">
        <f t="shared" si="60"/>
        <v>2025</v>
      </c>
      <c r="C1326" t="str">
        <f t="shared" si="61"/>
        <v>2024-2025</v>
      </c>
      <c r="D1326" t="s">
        <v>120</v>
      </c>
      <c r="E1326" t="s">
        <v>23</v>
      </c>
      <c r="F1326" t="str">
        <f t="shared" si="62"/>
        <v>New South Wales</v>
      </c>
      <c r="G1326" t="s">
        <v>10</v>
      </c>
      <c r="H1326">
        <v>2830</v>
      </c>
      <c r="I1326" t="s">
        <v>11</v>
      </c>
      <c r="J1326" t="s">
        <v>132</v>
      </c>
      <c r="K1326" t="s">
        <v>151</v>
      </c>
      <c r="L1326" t="s">
        <v>152</v>
      </c>
      <c r="M1326" s="6">
        <v>764</v>
      </c>
    </row>
    <row r="1327" spans="1:13" x14ac:dyDescent="0.3">
      <c r="A1327" s="2">
        <v>45669</v>
      </c>
      <c r="B1327" s="3">
        <f t="shared" si="60"/>
        <v>2025</v>
      </c>
      <c r="C1327" t="str">
        <f t="shared" si="61"/>
        <v>2024-2025</v>
      </c>
      <c r="D1327" t="s">
        <v>120</v>
      </c>
      <c r="E1327" t="s">
        <v>75</v>
      </c>
      <c r="F1327" t="str">
        <f t="shared" si="62"/>
        <v>Victoria</v>
      </c>
      <c r="G1327" t="s">
        <v>26</v>
      </c>
      <c r="H1327">
        <v>3915</v>
      </c>
      <c r="I1327" t="s">
        <v>11</v>
      </c>
      <c r="J1327" t="s">
        <v>137</v>
      </c>
      <c r="K1327" t="s">
        <v>144</v>
      </c>
      <c r="L1327" t="s">
        <v>155</v>
      </c>
      <c r="M1327" s="6">
        <v>281</v>
      </c>
    </row>
    <row r="1328" spans="1:13" x14ac:dyDescent="0.3">
      <c r="A1328" s="2">
        <v>45855</v>
      </c>
      <c r="B1328" s="3">
        <f t="shared" si="60"/>
        <v>2026</v>
      </c>
      <c r="C1328" t="str">
        <f t="shared" si="61"/>
        <v>2025-2026</v>
      </c>
      <c r="D1328" t="s">
        <v>120</v>
      </c>
      <c r="E1328" t="s">
        <v>42</v>
      </c>
      <c r="F1328" t="str">
        <f t="shared" si="62"/>
        <v>Tasmania</v>
      </c>
      <c r="G1328" t="s">
        <v>43</v>
      </c>
      <c r="H1328">
        <v>7018</v>
      </c>
      <c r="I1328" t="s">
        <v>11</v>
      </c>
      <c r="J1328" t="s">
        <v>130</v>
      </c>
      <c r="K1328" t="s">
        <v>150</v>
      </c>
      <c r="L1328" t="s">
        <v>161</v>
      </c>
      <c r="M1328" s="6">
        <v>164</v>
      </c>
    </row>
    <row r="1329" spans="1:13" x14ac:dyDescent="0.3">
      <c r="A1329" s="2">
        <v>45797</v>
      </c>
      <c r="B1329" s="3">
        <f t="shared" si="60"/>
        <v>2025</v>
      </c>
      <c r="C1329" t="str">
        <f t="shared" si="61"/>
        <v>2024-2025</v>
      </c>
      <c r="D1329" t="s">
        <v>119</v>
      </c>
      <c r="E1329" t="s">
        <v>9</v>
      </c>
      <c r="F1329" t="str">
        <f t="shared" si="62"/>
        <v>New South Wales</v>
      </c>
      <c r="G1329" t="s">
        <v>10</v>
      </c>
      <c r="H1329">
        <v>2067</v>
      </c>
      <c r="I1329" t="s">
        <v>11</v>
      </c>
      <c r="J1329" t="s">
        <v>126</v>
      </c>
      <c r="K1329" t="s">
        <v>145</v>
      </c>
      <c r="L1329" t="s">
        <v>156</v>
      </c>
      <c r="M1329" s="6">
        <v>192</v>
      </c>
    </row>
    <row r="1330" spans="1:13" x14ac:dyDescent="0.3">
      <c r="A1330" s="2">
        <v>45473</v>
      </c>
      <c r="B1330" s="3">
        <f t="shared" si="60"/>
        <v>2024</v>
      </c>
      <c r="C1330" t="str">
        <f t="shared" si="61"/>
        <v>2023-2024</v>
      </c>
      <c r="D1330" t="s">
        <v>120</v>
      </c>
      <c r="E1330" t="s">
        <v>62</v>
      </c>
      <c r="F1330" t="str">
        <f t="shared" si="62"/>
        <v>Victoria</v>
      </c>
      <c r="G1330" t="s">
        <v>26</v>
      </c>
      <c r="H1330">
        <v>3690</v>
      </c>
      <c r="I1330" t="s">
        <v>11</v>
      </c>
      <c r="J1330" t="s">
        <v>137</v>
      </c>
      <c r="K1330" t="s">
        <v>143</v>
      </c>
      <c r="L1330" t="s">
        <v>154</v>
      </c>
      <c r="M1330" s="6">
        <v>490</v>
      </c>
    </row>
    <row r="1331" spans="1:13" x14ac:dyDescent="0.3">
      <c r="A1331" s="2">
        <v>45993</v>
      </c>
      <c r="B1331" s="3">
        <f t="shared" si="60"/>
        <v>2026</v>
      </c>
      <c r="C1331" t="str">
        <f t="shared" si="61"/>
        <v>2025-2026</v>
      </c>
      <c r="D1331" t="s">
        <v>119</v>
      </c>
      <c r="E1331" t="s">
        <v>72</v>
      </c>
      <c r="F1331" t="str">
        <f t="shared" si="62"/>
        <v>Queensland</v>
      </c>
      <c r="G1331" t="s">
        <v>19</v>
      </c>
      <c r="H1331">
        <v>4870</v>
      </c>
      <c r="I1331" t="s">
        <v>11</v>
      </c>
      <c r="J1331" t="s">
        <v>133</v>
      </c>
      <c r="K1331" t="s">
        <v>147</v>
      </c>
      <c r="L1331" t="s">
        <v>158</v>
      </c>
      <c r="M1331" s="6">
        <v>198</v>
      </c>
    </row>
    <row r="1332" spans="1:13" x14ac:dyDescent="0.3">
      <c r="A1332" s="2">
        <v>45470</v>
      </c>
      <c r="B1332" s="3">
        <f t="shared" si="60"/>
        <v>2024</v>
      </c>
      <c r="C1332" t="str">
        <f t="shared" si="61"/>
        <v>2023-2024</v>
      </c>
      <c r="D1332" t="s">
        <v>120</v>
      </c>
      <c r="E1332" t="s">
        <v>45</v>
      </c>
      <c r="F1332" t="str">
        <f t="shared" si="62"/>
        <v>Victoria</v>
      </c>
      <c r="G1332" t="s">
        <v>26</v>
      </c>
      <c r="H1332">
        <v>3136</v>
      </c>
      <c r="I1332" t="s">
        <v>11</v>
      </c>
      <c r="J1332" t="s">
        <v>127</v>
      </c>
      <c r="K1332" t="s">
        <v>143</v>
      </c>
      <c r="L1332" t="s">
        <v>154</v>
      </c>
      <c r="M1332" s="6">
        <v>764</v>
      </c>
    </row>
    <row r="1333" spans="1:13" x14ac:dyDescent="0.3">
      <c r="A1333" s="2">
        <v>45566</v>
      </c>
      <c r="B1333" s="3">
        <f t="shared" si="60"/>
        <v>2025</v>
      </c>
      <c r="C1333" t="str">
        <f t="shared" si="61"/>
        <v>2024-2025</v>
      </c>
      <c r="D1333" t="s">
        <v>120</v>
      </c>
      <c r="E1333" t="s">
        <v>114</v>
      </c>
      <c r="F1333" t="str">
        <f t="shared" si="62"/>
        <v>Victoria</v>
      </c>
      <c r="G1333" t="s">
        <v>26</v>
      </c>
      <c r="H1333">
        <v>3353</v>
      </c>
      <c r="I1333" t="s">
        <v>11</v>
      </c>
      <c r="J1333" t="s">
        <v>129</v>
      </c>
      <c r="K1333" t="s">
        <v>144</v>
      </c>
      <c r="L1333" t="s">
        <v>155</v>
      </c>
      <c r="M1333" s="6">
        <v>636</v>
      </c>
    </row>
    <row r="1334" spans="1:13" x14ac:dyDescent="0.3">
      <c r="A1334" s="2">
        <v>45690</v>
      </c>
      <c r="B1334" s="3">
        <f t="shared" si="60"/>
        <v>2025</v>
      </c>
      <c r="C1334" t="str">
        <f t="shared" si="61"/>
        <v>2024-2025</v>
      </c>
      <c r="D1334" t="s">
        <v>119</v>
      </c>
      <c r="E1334" t="s">
        <v>12</v>
      </c>
      <c r="F1334" t="str">
        <f t="shared" si="62"/>
        <v>New South Wales</v>
      </c>
      <c r="G1334" t="s">
        <v>10</v>
      </c>
      <c r="H1334">
        <v>2795</v>
      </c>
      <c r="I1334" t="s">
        <v>11</v>
      </c>
      <c r="J1334" t="s">
        <v>132</v>
      </c>
      <c r="K1334" t="s">
        <v>147</v>
      </c>
      <c r="L1334" t="s">
        <v>158</v>
      </c>
      <c r="M1334" s="6">
        <v>748</v>
      </c>
    </row>
    <row r="1335" spans="1:13" x14ac:dyDescent="0.3">
      <c r="A1335" s="2">
        <v>45429</v>
      </c>
      <c r="B1335" s="3">
        <f t="shared" si="60"/>
        <v>2024</v>
      </c>
      <c r="C1335" t="str">
        <f t="shared" si="61"/>
        <v>2023-2024</v>
      </c>
      <c r="D1335" t="s">
        <v>120</v>
      </c>
      <c r="E1335" t="s">
        <v>97</v>
      </c>
      <c r="F1335" t="str">
        <f t="shared" si="62"/>
        <v>Tasmania</v>
      </c>
      <c r="G1335" t="s">
        <v>43</v>
      </c>
      <c r="H1335">
        <v>7010</v>
      </c>
      <c r="I1335" t="s">
        <v>11</v>
      </c>
      <c r="J1335" t="s">
        <v>130</v>
      </c>
      <c r="K1335" t="s">
        <v>151</v>
      </c>
      <c r="L1335" t="s">
        <v>152</v>
      </c>
      <c r="M1335" s="6">
        <v>286</v>
      </c>
    </row>
    <row r="1336" spans="1:13" x14ac:dyDescent="0.3">
      <c r="A1336" s="2">
        <v>45499</v>
      </c>
      <c r="B1336" s="3">
        <f t="shared" si="60"/>
        <v>2025</v>
      </c>
      <c r="C1336" t="str">
        <f t="shared" si="61"/>
        <v>2024-2025</v>
      </c>
      <c r="D1336" t="s">
        <v>119</v>
      </c>
      <c r="E1336" t="s">
        <v>93</v>
      </c>
      <c r="F1336" t="str">
        <f t="shared" si="62"/>
        <v>Victoria</v>
      </c>
      <c r="G1336" t="s">
        <v>26</v>
      </c>
      <c r="H1336">
        <v>3400</v>
      </c>
      <c r="I1336" t="s">
        <v>11</v>
      </c>
      <c r="J1336" t="s">
        <v>129</v>
      </c>
      <c r="K1336" t="s">
        <v>144</v>
      </c>
      <c r="L1336" t="s">
        <v>155</v>
      </c>
      <c r="M1336" s="6">
        <v>753</v>
      </c>
    </row>
    <row r="1337" spans="1:13" x14ac:dyDescent="0.3">
      <c r="A1337" s="2">
        <v>45334</v>
      </c>
      <c r="B1337" s="3">
        <f t="shared" si="60"/>
        <v>2024</v>
      </c>
      <c r="C1337" t="str">
        <f t="shared" si="61"/>
        <v>2023-2024</v>
      </c>
      <c r="D1337" t="s">
        <v>120</v>
      </c>
      <c r="E1337" t="s">
        <v>40</v>
      </c>
      <c r="F1337" t="str">
        <f t="shared" si="62"/>
        <v>South Australia</v>
      </c>
      <c r="G1337" t="s">
        <v>17</v>
      </c>
      <c r="H1337">
        <v>5169</v>
      </c>
      <c r="I1337" t="s">
        <v>11</v>
      </c>
      <c r="J1337" t="s">
        <v>134</v>
      </c>
      <c r="K1337" t="s">
        <v>151</v>
      </c>
      <c r="L1337" t="s">
        <v>152</v>
      </c>
      <c r="M1337" s="6">
        <v>314</v>
      </c>
    </row>
    <row r="1338" spans="1:13" x14ac:dyDescent="0.3">
      <c r="A1338" s="2">
        <v>45902</v>
      </c>
      <c r="B1338" s="3">
        <f t="shared" si="60"/>
        <v>2026</v>
      </c>
      <c r="C1338" t="str">
        <f t="shared" si="61"/>
        <v>2025-2026</v>
      </c>
      <c r="D1338" t="s">
        <v>120</v>
      </c>
      <c r="E1338" t="s">
        <v>62</v>
      </c>
      <c r="F1338" t="str">
        <f t="shared" si="62"/>
        <v>Victoria</v>
      </c>
      <c r="G1338" t="s">
        <v>26</v>
      </c>
      <c r="H1338">
        <v>3690</v>
      </c>
      <c r="I1338" t="s">
        <v>11</v>
      </c>
      <c r="J1338" t="s">
        <v>137</v>
      </c>
      <c r="K1338" t="s">
        <v>151</v>
      </c>
      <c r="L1338" t="s">
        <v>152</v>
      </c>
      <c r="M1338" s="6">
        <v>553</v>
      </c>
    </row>
    <row r="1339" spans="1:13" x14ac:dyDescent="0.3">
      <c r="A1339" s="2">
        <v>45386</v>
      </c>
      <c r="B1339" s="3">
        <f t="shared" si="60"/>
        <v>2024</v>
      </c>
      <c r="C1339" t="str">
        <f t="shared" si="61"/>
        <v>2023-2024</v>
      </c>
      <c r="D1339" t="s">
        <v>120</v>
      </c>
      <c r="E1339" t="s">
        <v>59</v>
      </c>
      <c r="F1339" t="str">
        <f t="shared" si="62"/>
        <v>South Australia</v>
      </c>
      <c r="G1339" t="s">
        <v>17</v>
      </c>
      <c r="H1339">
        <v>5011</v>
      </c>
      <c r="I1339" t="s">
        <v>11</v>
      </c>
      <c r="J1339" t="s">
        <v>134</v>
      </c>
      <c r="K1339" t="s">
        <v>147</v>
      </c>
      <c r="L1339" t="s">
        <v>158</v>
      </c>
      <c r="M1339" s="6">
        <v>745</v>
      </c>
    </row>
    <row r="1340" spans="1:13" x14ac:dyDescent="0.3">
      <c r="A1340" s="2">
        <v>45954</v>
      </c>
      <c r="B1340" s="3">
        <f t="shared" si="60"/>
        <v>2026</v>
      </c>
      <c r="C1340" t="str">
        <f t="shared" si="61"/>
        <v>2025-2026</v>
      </c>
      <c r="D1340" t="s">
        <v>120</v>
      </c>
      <c r="E1340" t="s">
        <v>23</v>
      </c>
      <c r="F1340" t="str">
        <f t="shared" si="62"/>
        <v>New South Wales</v>
      </c>
      <c r="G1340" t="s">
        <v>10</v>
      </c>
      <c r="H1340">
        <v>2830</v>
      </c>
      <c r="I1340" t="s">
        <v>11</v>
      </c>
      <c r="J1340" t="s">
        <v>132</v>
      </c>
      <c r="K1340" t="s">
        <v>148</v>
      </c>
      <c r="L1340" t="s">
        <v>159</v>
      </c>
      <c r="M1340" s="6">
        <v>519</v>
      </c>
    </row>
    <row r="1341" spans="1:13" x14ac:dyDescent="0.3">
      <c r="A1341" s="2">
        <v>45598</v>
      </c>
      <c r="B1341" s="3">
        <f t="shared" si="60"/>
        <v>2025</v>
      </c>
      <c r="C1341" t="str">
        <f t="shared" si="61"/>
        <v>2024-2025</v>
      </c>
      <c r="D1341" t="s">
        <v>120</v>
      </c>
      <c r="E1341" t="s">
        <v>33</v>
      </c>
      <c r="F1341" t="str">
        <f t="shared" si="62"/>
        <v>Northern Territory</v>
      </c>
      <c r="G1341" t="s">
        <v>15</v>
      </c>
      <c r="H1341">
        <v>870</v>
      </c>
      <c r="I1341" t="s">
        <v>11</v>
      </c>
      <c r="J1341" t="s">
        <v>140</v>
      </c>
      <c r="K1341" t="s">
        <v>144</v>
      </c>
      <c r="L1341" t="s">
        <v>155</v>
      </c>
      <c r="M1341" s="6">
        <v>365</v>
      </c>
    </row>
    <row r="1342" spans="1:13" x14ac:dyDescent="0.3">
      <c r="A1342" s="2">
        <v>45766</v>
      </c>
      <c r="B1342" s="3">
        <f t="shared" si="60"/>
        <v>2025</v>
      </c>
      <c r="C1342" t="str">
        <f t="shared" si="61"/>
        <v>2024-2025</v>
      </c>
      <c r="D1342" t="s">
        <v>119</v>
      </c>
      <c r="E1342" t="s">
        <v>98</v>
      </c>
      <c r="F1342" t="str">
        <f t="shared" si="62"/>
        <v>South Australia</v>
      </c>
      <c r="G1342" t="s">
        <v>17</v>
      </c>
      <c r="H1342">
        <v>5290</v>
      </c>
      <c r="I1342" t="s">
        <v>11</v>
      </c>
      <c r="J1342" t="s">
        <v>139</v>
      </c>
      <c r="K1342" t="s">
        <v>144</v>
      </c>
      <c r="L1342" t="s">
        <v>155</v>
      </c>
      <c r="M1342" s="6">
        <v>760</v>
      </c>
    </row>
    <row r="1343" spans="1:13" x14ac:dyDescent="0.3">
      <c r="A1343" s="2">
        <v>45885</v>
      </c>
      <c r="B1343" s="3">
        <f t="shared" si="60"/>
        <v>2026</v>
      </c>
      <c r="C1343" t="str">
        <f t="shared" si="61"/>
        <v>2025-2026</v>
      </c>
      <c r="D1343" t="s">
        <v>120</v>
      </c>
      <c r="E1343" t="s">
        <v>18</v>
      </c>
      <c r="F1343" t="str">
        <f t="shared" si="62"/>
        <v>Queensland</v>
      </c>
      <c r="G1343" t="s">
        <v>19</v>
      </c>
      <c r="H1343">
        <v>4802</v>
      </c>
      <c r="I1343" t="s">
        <v>11</v>
      </c>
      <c r="J1343" t="s">
        <v>133</v>
      </c>
      <c r="K1343" t="s">
        <v>144</v>
      </c>
      <c r="L1343" t="s">
        <v>155</v>
      </c>
      <c r="M1343" s="6">
        <v>145</v>
      </c>
    </row>
    <row r="1344" spans="1:13" x14ac:dyDescent="0.3">
      <c r="A1344" s="2">
        <v>45999</v>
      </c>
      <c r="B1344" s="3">
        <f t="shared" si="60"/>
        <v>2026</v>
      </c>
      <c r="C1344" t="str">
        <f t="shared" si="61"/>
        <v>2025-2026</v>
      </c>
      <c r="D1344" t="s">
        <v>120</v>
      </c>
      <c r="E1344" t="s">
        <v>63</v>
      </c>
      <c r="F1344" t="str">
        <f t="shared" si="62"/>
        <v>Queensland</v>
      </c>
      <c r="G1344" t="s">
        <v>19</v>
      </c>
      <c r="H1344">
        <v>4068</v>
      </c>
      <c r="I1344" t="s">
        <v>11</v>
      </c>
      <c r="J1344" t="s">
        <v>131</v>
      </c>
      <c r="K1344" t="s">
        <v>150</v>
      </c>
      <c r="L1344" t="s">
        <v>161</v>
      </c>
      <c r="M1344" s="6">
        <v>459</v>
      </c>
    </row>
    <row r="1345" spans="1:13" x14ac:dyDescent="0.3">
      <c r="A1345" s="2">
        <v>45317</v>
      </c>
      <c r="B1345" s="3">
        <f t="shared" si="60"/>
        <v>2024</v>
      </c>
      <c r="C1345" t="str">
        <f t="shared" si="61"/>
        <v>2023-2024</v>
      </c>
      <c r="D1345" t="s">
        <v>120</v>
      </c>
      <c r="E1345" t="s">
        <v>84</v>
      </c>
      <c r="F1345" t="str">
        <f t="shared" si="62"/>
        <v>Western Australia</v>
      </c>
      <c r="G1345" t="s">
        <v>28</v>
      </c>
      <c r="H1345">
        <v>6280</v>
      </c>
      <c r="I1345" t="s">
        <v>11</v>
      </c>
      <c r="J1345" t="s">
        <v>135</v>
      </c>
      <c r="K1345" t="s">
        <v>146</v>
      </c>
      <c r="L1345" t="s">
        <v>157</v>
      </c>
      <c r="M1345" s="6">
        <v>57</v>
      </c>
    </row>
    <row r="1346" spans="1:13" x14ac:dyDescent="0.3">
      <c r="A1346" s="2">
        <v>45589</v>
      </c>
      <c r="B1346" s="3">
        <f t="shared" ref="B1346:B1409" si="63">IF(MONTH(A1346)&gt;=7,YEAR(A1346)+1,YEAR(A1346))</f>
        <v>2025</v>
      </c>
      <c r="C1346" t="str">
        <f t="shared" ref="C1346:C1409" si="64">IF(MONTH(A1346) &gt;= 7, YEAR(A1346) &amp; "-" &amp; YEAR(A1346) + 1, YEAR(A1346) - 1 &amp; "-" &amp; YEAR(A1346))</f>
        <v>2024-2025</v>
      </c>
      <c r="D1346" t="s">
        <v>119</v>
      </c>
      <c r="E1346" t="s">
        <v>94</v>
      </c>
      <c r="F1346" t="str">
        <f t="shared" ref="F1346:F1409" si="65">IF(G1346="WA","Western Australia",
IF(G1346="NSW","New South Wales",
IF(G1346="QLD","Queensland",
IF(G1346="VIC","Victoria",
IF(G1346="TAS","Tasmania",
IF(G1346="SA","South Australia",
IF(G1346="NT","Northern Territory",
IF(G1346="ACT","Australian Capital Territory",G1346))))))))</f>
        <v>Queensland</v>
      </c>
      <c r="G1346" t="s">
        <v>19</v>
      </c>
      <c r="H1346">
        <v>4551</v>
      </c>
      <c r="I1346" t="s">
        <v>11</v>
      </c>
      <c r="J1346" t="s">
        <v>136</v>
      </c>
      <c r="K1346" t="s">
        <v>151</v>
      </c>
      <c r="L1346" t="s">
        <v>152</v>
      </c>
      <c r="M1346" s="6">
        <v>627</v>
      </c>
    </row>
    <row r="1347" spans="1:13" x14ac:dyDescent="0.3">
      <c r="A1347" s="2">
        <v>45529</v>
      </c>
      <c r="B1347" s="3">
        <f t="shared" si="63"/>
        <v>2025</v>
      </c>
      <c r="C1347" t="str">
        <f t="shared" si="64"/>
        <v>2024-2025</v>
      </c>
      <c r="D1347" t="s">
        <v>120</v>
      </c>
      <c r="E1347" t="s">
        <v>81</v>
      </c>
      <c r="F1347" t="str">
        <f t="shared" si="65"/>
        <v>Victoria</v>
      </c>
      <c r="G1347" t="s">
        <v>26</v>
      </c>
      <c r="H1347">
        <v>3076</v>
      </c>
      <c r="I1347" t="s">
        <v>11</v>
      </c>
      <c r="J1347" t="s">
        <v>128</v>
      </c>
      <c r="K1347" t="s">
        <v>144</v>
      </c>
      <c r="L1347" t="s">
        <v>155</v>
      </c>
      <c r="M1347" s="6">
        <v>291</v>
      </c>
    </row>
    <row r="1348" spans="1:13" x14ac:dyDescent="0.3">
      <c r="A1348" s="2">
        <v>45834</v>
      </c>
      <c r="B1348" s="3">
        <f t="shared" si="63"/>
        <v>2025</v>
      </c>
      <c r="C1348" t="str">
        <f t="shared" si="64"/>
        <v>2024-2025</v>
      </c>
      <c r="D1348" t="s">
        <v>119</v>
      </c>
      <c r="E1348" t="s">
        <v>106</v>
      </c>
      <c r="F1348" t="str">
        <f t="shared" si="65"/>
        <v>Queensland</v>
      </c>
      <c r="G1348" t="s">
        <v>19</v>
      </c>
      <c r="H1348">
        <v>4558</v>
      </c>
      <c r="I1348" t="s">
        <v>11</v>
      </c>
      <c r="J1348" t="s">
        <v>136</v>
      </c>
      <c r="K1348" t="s">
        <v>147</v>
      </c>
      <c r="L1348" t="s">
        <v>158</v>
      </c>
      <c r="M1348" s="6">
        <v>135</v>
      </c>
    </row>
    <row r="1349" spans="1:13" x14ac:dyDescent="0.3">
      <c r="A1349" s="2">
        <v>45559</v>
      </c>
      <c r="B1349" s="3">
        <f t="shared" si="63"/>
        <v>2025</v>
      </c>
      <c r="C1349" t="str">
        <f t="shared" si="64"/>
        <v>2024-2025</v>
      </c>
      <c r="D1349" t="s">
        <v>120</v>
      </c>
      <c r="E1349" t="s">
        <v>45</v>
      </c>
      <c r="F1349" t="str">
        <f t="shared" si="65"/>
        <v>Victoria</v>
      </c>
      <c r="G1349" t="s">
        <v>26</v>
      </c>
      <c r="H1349">
        <v>3136</v>
      </c>
      <c r="I1349" t="s">
        <v>11</v>
      </c>
      <c r="J1349" t="s">
        <v>127</v>
      </c>
      <c r="K1349" t="s">
        <v>145</v>
      </c>
      <c r="L1349" t="s">
        <v>156</v>
      </c>
      <c r="M1349" s="6">
        <v>147</v>
      </c>
    </row>
    <row r="1350" spans="1:13" x14ac:dyDescent="0.3">
      <c r="A1350" s="2">
        <v>45426</v>
      </c>
      <c r="B1350" s="3">
        <f t="shared" si="63"/>
        <v>2024</v>
      </c>
      <c r="C1350" t="str">
        <f t="shared" si="64"/>
        <v>2023-2024</v>
      </c>
      <c r="D1350" t="s">
        <v>120</v>
      </c>
      <c r="E1350" t="s">
        <v>31</v>
      </c>
      <c r="F1350" t="str">
        <f t="shared" si="65"/>
        <v>South Australia</v>
      </c>
      <c r="G1350" t="s">
        <v>17</v>
      </c>
      <c r="H1350">
        <v>5082</v>
      </c>
      <c r="I1350" t="s">
        <v>11</v>
      </c>
      <c r="J1350" t="s">
        <v>134</v>
      </c>
      <c r="K1350" t="s">
        <v>146</v>
      </c>
      <c r="L1350" t="s">
        <v>157</v>
      </c>
      <c r="M1350" s="6">
        <v>773</v>
      </c>
    </row>
    <row r="1351" spans="1:13" x14ac:dyDescent="0.3">
      <c r="A1351" s="2">
        <v>45590</v>
      </c>
      <c r="B1351" s="3">
        <f t="shared" si="63"/>
        <v>2025</v>
      </c>
      <c r="C1351" t="str">
        <f t="shared" si="64"/>
        <v>2024-2025</v>
      </c>
      <c r="D1351" t="s">
        <v>119</v>
      </c>
      <c r="E1351" t="s">
        <v>24</v>
      </c>
      <c r="F1351" t="str">
        <f t="shared" si="65"/>
        <v>Queensland</v>
      </c>
      <c r="G1351" t="s">
        <v>19</v>
      </c>
      <c r="H1351">
        <v>4053</v>
      </c>
      <c r="I1351" t="s">
        <v>11</v>
      </c>
      <c r="J1351" t="s">
        <v>131</v>
      </c>
      <c r="K1351" t="s">
        <v>147</v>
      </c>
      <c r="L1351" t="s">
        <v>158</v>
      </c>
      <c r="M1351" s="6">
        <v>63</v>
      </c>
    </row>
    <row r="1352" spans="1:13" x14ac:dyDescent="0.3">
      <c r="A1352" s="2">
        <v>45874</v>
      </c>
      <c r="B1352" s="3">
        <f t="shared" si="63"/>
        <v>2026</v>
      </c>
      <c r="C1352" t="str">
        <f t="shared" si="64"/>
        <v>2025-2026</v>
      </c>
      <c r="D1352" t="s">
        <v>120</v>
      </c>
      <c r="E1352" t="s">
        <v>36</v>
      </c>
      <c r="F1352" t="str">
        <f t="shared" si="65"/>
        <v>New South Wales</v>
      </c>
      <c r="G1352" t="s">
        <v>10</v>
      </c>
      <c r="H1352">
        <v>2539</v>
      </c>
      <c r="I1352" t="s">
        <v>11</v>
      </c>
      <c r="J1352" t="s">
        <v>123</v>
      </c>
      <c r="K1352" t="s">
        <v>142</v>
      </c>
      <c r="L1352" t="s">
        <v>153</v>
      </c>
      <c r="M1352" s="6">
        <v>570</v>
      </c>
    </row>
    <row r="1353" spans="1:13" x14ac:dyDescent="0.3">
      <c r="A1353" s="2">
        <v>45715</v>
      </c>
      <c r="B1353" s="3">
        <f t="shared" si="63"/>
        <v>2025</v>
      </c>
      <c r="C1353" t="str">
        <f t="shared" si="64"/>
        <v>2024-2025</v>
      </c>
      <c r="D1353" t="s">
        <v>120</v>
      </c>
      <c r="E1353" t="s">
        <v>40</v>
      </c>
      <c r="F1353" t="str">
        <f t="shared" si="65"/>
        <v>South Australia</v>
      </c>
      <c r="G1353" t="s">
        <v>17</v>
      </c>
      <c r="H1353">
        <v>5169</v>
      </c>
      <c r="I1353" t="s">
        <v>11</v>
      </c>
      <c r="J1353" t="s">
        <v>134</v>
      </c>
      <c r="K1353" t="s">
        <v>147</v>
      </c>
      <c r="L1353" t="s">
        <v>158</v>
      </c>
      <c r="M1353" s="6">
        <v>280</v>
      </c>
    </row>
    <row r="1354" spans="1:13" x14ac:dyDescent="0.3">
      <c r="A1354" s="2">
        <v>45445</v>
      </c>
      <c r="B1354" s="3">
        <f t="shared" si="63"/>
        <v>2024</v>
      </c>
      <c r="C1354" t="str">
        <f t="shared" si="64"/>
        <v>2023-2024</v>
      </c>
      <c r="D1354" t="s">
        <v>119</v>
      </c>
      <c r="E1354" t="s">
        <v>109</v>
      </c>
      <c r="F1354" t="str">
        <f t="shared" si="65"/>
        <v>Western Australia</v>
      </c>
      <c r="G1354" t="s">
        <v>28</v>
      </c>
      <c r="H1354">
        <v>6052</v>
      </c>
      <c r="I1354" t="s">
        <v>11</v>
      </c>
      <c r="J1354" t="s">
        <v>121</v>
      </c>
      <c r="K1354" t="s">
        <v>144</v>
      </c>
      <c r="L1354" t="s">
        <v>155</v>
      </c>
      <c r="M1354" s="6">
        <v>439</v>
      </c>
    </row>
    <row r="1355" spans="1:13" x14ac:dyDescent="0.3">
      <c r="A1355" s="2">
        <v>45896</v>
      </c>
      <c r="B1355" s="3">
        <f t="shared" si="63"/>
        <v>2026</v>
      </c>
      <c r="C1355" t="str">
        <f t="shared" si="64"/>
        <v>2025-2026</v>
      </c>
      <c r="D1355" t="s">
        <v>119</v>
      </c>
      <c r="E1355" t="s">
        <v>89</v>
      </c>
      <c r="F1355" t="str">
        <f t="shared" si="65"/>
        <v>Queensland</v>
      </c>
      <c r="G1355" t="s">
        <v>19</v>
      </c>
      <c r="H1355">
        <v>4700</v>
      </c>
      <c r="I1355" t="s">
        <v>11</v>
      </c>
      <c r="J1355" t="s">
        <v>138</v>
      </c>
      <c r="K1355" t="s">
        <v>150</v>
      </c>
      <c r="L1355" t="s">
        <v>161</v>
      </c>
      <c r="M1355" s="6">
        <v>267</v>
      </c>
    </row>
    <row r="1356" spans="1:13" x14ac:dyDescent="0.3">
      <c r="A1356" s="2">
        <v>45854</v>
      </c>
      <c r="B1356" s="3">
        <f t="shared" si="63"/>
        <v>2026</v>
      </c>
      <c r="C1356" t="str">
        <f t="shared" si="64"/>
        <v>2025-2026</v>
      </c>
      <c r="D1356" t="s">
        <v>120</v>
      </c>
      <c r="E1356" t="s">
        <v>34</v>
      </c>
      <c r="F1356" t="str">
        <f t="shared" si="65"/>
        <v>New South Wales</v>
      </c>
      <c r="G1356" t="s">
        <v>10</v>
      </c>
      <c r="H1356">
        <v>2560</v>
      </c>
      <c r="I1356" t="s">
        <v>11</v>
      </c>
      <c r="J1356" t="s">
        <v>123</v>
      </c>
      <c r="K1356" t="s">
        <v>145</v>
      </c>
      <c r="L1356" t="s">
        <v>156</v>
      </c>
      <c r="M1356" s="6">
        <v>47</v>
      </c>
    </row>
    <row r="1357" spans="1:13" x14ac:dyDescent="0.3">
      <c r="A1357" s="2">
        <v>45375</v>
      </c>
      <c r="B1357" s="3">
        <f t="shared" si="63"/>
        <v>2024</v>
      </c>
      <c r="C1357" t="str">
        <f t="shared" si="64"/>
        <v>2023-2024</v>
      </c>
      <c r="D1357" t="s">
        <v>119</v>
      </c>
      <c r="E1357" t="s">
        <v>106</v>
      </c>
      <c r="F1357" t="str">
        <f t="shared" si="65"/>
        <v>Queensland</v>
      </c>
      <c r="G1357" t="s">
        <v>19</v>
      </c>
      <c r="H1357">
        <v>4558</v>
      </c>
      <c r="I1357" t="s">
        <v>11</v>
      </c>
      <c r="J1357" t="s">
        <v>136</v>
      </c>
      <c r="K1357" t="s">
        <v>142</v>
      </c>
      <c r="L1357" t="s">
        <v>153</v>
      </c>
      <c r="M1357" s="6">
        <v>290</v>
      </c>
    </row>
    <row r="1358" spans="1:13" x14ac:dyDescent="0.3">
      <c r="A1358" s="2">
        <v>45777</v>
      </c>
      <c r="B1358" s="3">
        <f t="shared" si="63"/>
        <v>2025</v>
      </c>
      <c r="C1358" t="str">
        <f t="shared" si="64"/>
        <v>2024-2025</v>
      </c>
      <c r="D1358" t="s">
        <v>120</v>
      </c>
      <c r="E1358" t="s">
        <v>101</v>
      </c>
      <c r="F1358" t="str">
        <f t="shared" si="65"/>
        <v>Queensland</v>
      </c>
      <c r="G1358" t="s">
        <v>19</v>
      </c>
      <c r="H1358">
        <v>4305</v>
      </c>
      <c r="I1358" t="s">
        <v>11</v>
      </c>
      <c r="J1358" t="s">
        <v>124</v>
      </c>
      <c r="K1358" t="s">
        <v>146</v>
      </c>
      <c r="L1358" t="s">
        <v>157</v>
      </c>
      <c r="M1358" s="6">
        <v>58</v>
      </c>
    </row>
    <row r="1359" spans="1:13" x14ac:dyDescent="0.3">
      <c r="A1359" s="2">
        <v>45927</v>
      </c>
      <c r="B1359" s="3">
        <f t="shared" si="63"/>
        <v>2026</v>
      </c>
      <c r="C1359" t="str">
        <f t="shared" si="64"/>
        <v>2025-2026</v>
      </c>
      <c r="D1359" t="s">
        <v>119</v>
      </c>
      <c r="E1359" t="s">
        <v>113</v>
      </c>
      <c r="F1359" t="str">
        <f t="shared" si="65"/>
        <v>New South Wales</v>
      </c>
      <c r="G1359" t="s">
        <v>10</v>
      </c>
      <c r="H1359">
        <v>2101</v>
      </c>
      <c r="I1359" t="s">
        <v>11</v>
      </c>
      <c r="J1359" t="s">
        <v>125</v>
      </c>
      <c r="K1359" t="s">
        <v>142</v>
      </c>
      <c r="L1359" t="s">
        <v>153</v>
      </c>
      <c r="M1359" s="6">
        <v>362</v>
      </c>
    </row>
    <row r="1360" spans="1:13" x14ac:dyDescent="0.3">
      <c r="A1360" s="2">
        <v>45518</v>
      </c>
      <c r="B1360" s="3">
        <f t="shared" si="63"/>
        <v>2025</v>
      </c>
      <c r="C1360" t="str">
        <f t="shared" si="64"/>
        <v>2024-2025</v>
      </c>
      <c r="D1360" t="s">
        <v>120</v>
      </c>
      <c r="E1360" t="s">
        <v>32</v>
      </c>
      <c r="F1360" t="str">
        <f t="shared" si="65"/>
        <v>Victoria</v>
      </c>
      <c r="G1360" t="s">
        <v>26</v>
      </c>
      <c r="H1360">
        <v>3977</v>
      </c>
      <c r="I1360" t="s">
        <v>11</v>
      </c>
      <c r="J1360" t="s">
        <v>137</v>
      </c>
      <c r="K1360" t="s">
        <v>146</v>
      </c>
      <c r="L1360" t="s">
        <v>157</v>
      </c>
      <c r="M1360" s="6">
        <v>209</v>
      </c>
    </row>
    <row r="1361" spans="1:13" x14ac:dyDescent="0.3">
      <c r="A1361" s="2">
        <v>45599</v>
      </c>
      <c r="B1361" s="3">
        <f t="shared" si="63"/>
        <v>2025</v>
      </c>
      <c r="C1361" t="str">
        <f t="shared" si="64"/>
        <v>2024-2025</v>
      </c>
      <c r="D1361" t="s">
        <v>120</v>
      </c>
      <c r="E1361" t="s">
        <v>94</v>
      </c>
      <c r="F1361" t="str">
        <f t="shared" si="65"/>
        <v>Queensland</v>
      </c>
      <c r="G1361" t="s">
        <v>19</v>
      </c>
      <c r="H1361">
        <v>4551</v>
      </c>
      <c r="I1361" t="s">
        <v>11</v>
      </c>
      <c r="J1361" t="s">
        <v>136</v>
      </c>
      <c r="K1361" t="s">
        <v>148</v>
      </c>
      <c r="L1361" t="s">
        <v>159</v>
      </c>
      <c r="M1361" s="6">
        <v>294</v>
      </c>
    </row>
    <row r="1362" spans="1:13" x14ac:dyDescent="0.3">
      <c r="A1362" s="2">
        <v>45480</v>
      </c>
      <c r="B1362" s="3">
        <f t="shared" si="63"/>
        <v>2025</v>
      </c>
      <c r="C1362" t="str">
        <f t="shared" si="64"/>
        <v>2024-2025</v>
      </c>
      <c r="D1362" t="s">
        <v>120</v>
      </c>
      <c r="E1362" t="s">
        <v>88</v>
      </c>
      <c r="F1362" t="str">
        <f t="shared" si="65"/>
        <v>Queensland</v>
      </c>
      <c r="G1362" t="s">
        <v>19</v>
      </c>
      <c r="H1362">
        <v>4570</v>
      </c>
      <c r="I1362" t="s">
        <v>11</v>
      </c>
      <c r="J1362" t="s">
        <v>136</v>
      </c>
      <c r="K1362" t="s">
        <v>143</v>
      </c>
      <c r="L1362" t="s">
        <v>154</v>
      </c>
      <c r="M1362" s="6">
        <v>130</v>
      </c>
    </row>
    <row r="1363" spans="1:13" x14ac:dyDescent="0.3">
      <c r="A1363" s="2">
        <v>45889</v>
      </c>
      <c r="B1363" s="3">
        <f t="shared" si="63"/>
        <v>2026</v>
      </c>
      <c r="C1363" t="str">
        <f t="shared" si="64"/>
        <v>2025-2026</v>
      </c>
      <c r="D1363" t="s">
        <v>120</v>
      </c>
      <c r="E1363" t="s">
        <v>101</v>
      </c>
      <c r="F1363" t="str">
        <f t="shared" si="65"/>
        <v>Queensland</v>
      </c>
      <c r="G1363" t="s">
        <v>19</v>
      </c>
      <c r="H1363">
        <v>4305</v>
      </c>
      <c r="I1363" t="s">
        <v>11</v>
      </c>
      <c r="J1363" t="s">
        <v>124</v>
      </c>
      <c r="K1363" t="s">
        <v>145</v>
      </c>
      <c r="L1363" t="s">
        <v>156</v>
      </c>
      <c r="M1363" s="6">
        <v>198</v>
      </c>
    </row>
    <row r="1364" spans="1:13" x14ac:dyDescent="0.3">
      <c r="A1364" s="2">
        <v>45766</v>
      </c>
      <c r="B1364" s="3">
        <f t="shared" si="63"/>
        <v>2025</v>
      </c>
      <c r="C1364" t="str">
        <f t="shared" si="64"/>
        <v>2024-2025</v>
      </c>
      <c r="D1364" t="s">
        <v>119</v>
      </c>
      <c r="E1364" t="s">
        <v>105</v>
      </c>
      <c r="F1364" t="str">
        <f t="shared" si="65"/>
        <v>New South Wales</v>
      </c>
      <c r="G1364" t="s">
        <v>10</v>
      </c>
      <c r="H1364">
        <v>2031</v>
      </c>
      <c r="I1364" t="s">
        <v>11</v>
      </c>
      <c r="J1364" t="s">
        <v>126</v>
      </c>
      <c r="K1364" t="s">
        <v>145</v>
      </c>
      <c r="L1364" t="s">
        <v>156</v>
      </c>
      <c r="M1364" s="6">
        <v>537</v>
      </c>
    </row>
    <row r="1365" spans="1:13" x14ac:dyDescent="0.3">
      <c r="A1365" s="2">
        <v>45324</v>
      </c>
      <c r="B1365" s="3">
        <f t="shared" si="63"/>
        <v>2024</v>
      </c>
      <c r="C1365" t="str">
        <f t="shared" si="64"/>
        <v>2023-2024</v>
      </c>
      <c r="D1365" t="s">
        <v>120</v>
      </c>
      <c r="E1365" t="s">
        <v>96</v>
      </c>
      <c r="F1365" t="str">
        <f t="shared" si="65"/>
        <v>Western Australia</v>
      </c>
      <c r="G1365" t="s">
        <v>28</v>
      </c>
      <c r="H1365">
        <v>6027</v>
      </c>
      <c r="I1365" t="s">
        <v>11</v>
      </c>
      <c r="J1365" t="s">
        <v>121</v>
      </c>
      <c r="K1365" t="s">
        <v>145</v>
      </c>
      <c r="L1365" t="s">
        <v>156</v>
      </c>
      <c r="M1365" s="6">
        <v>275</v>
      </c>
    </row>
    <row r="1366" spans="1:13" x14ac:dyDescent="0.3">
      <c r="A1366" s="2">
        <v>45840</v>
      </c>
      <c r="B1366" s="3">
        <f t="shared" si="63"/>
        <v>2026</v>
      </c>
      <c r="C1366" t="str">
        <f t="shared" si="64"/>
        <v>2025-2026</v>
      </c>
      <c r="D1366" t="s">
        <v>120</v>
      </c>
      <c r="E1366" t="s">
        <v>92</v>
      </c>
      <c r="F1366" t="str">
        <f t="shared" si="65"/>
        <v>New South Wales</v>
      </c>
      <c r="G1366" t="s">
        <v>10</v>
      </c>
      <c r="H1366">
        <v>2015</v>
      </c>
      <c r="I1366" t="s">
        <v>11</v>
      </c>
      <c r="J1366" t="s">
        <v>126</v>
      </c>
      <c r="K1366" t="s">
        <v>150</v>
      </c>
      <c r="L1366" t="s">
        <v>161</v>
      </c>
      <c r="M1366" s="6">
        <v>365</v>
      </c>
    </row>
    <row r="1367" spans="1:13" x14ac:dyDescent="0.3">
      <c r="A1367" s="2">
        <v>45463</v>
      </c>
      <c r="B1367" s="3">
        <f t="shared" si="63"/>
        <v>2024</v>
      </c>
      <c r="C1367" t="str">
        <f t="shared" si="64"/>
        <v>2023-2024</v>
      </c>
      <c r="D1367" t="s">
        <v>120</v>
      </c>
      <c r="E1367" t="s">
        <v>45</v>
      </c>
      <c r="F1367" t="str">
        <f t="shared" si="65"/>
        <v>Victoria</v>
      </c>
      <c r="G1367" t="s">
        <v>26</v>
      </c>
      <c r="H1367">
        <v>3136</v>
      </c>
      <c r="I1367" t="s">
        <v>11</v>
      </c>
      <c r="J1367" t="s">
        <v>127</v>
      </c>
      <c r="K1367" t="s">
        <v>145</v>
      </c>
      <c r="L1367" t="s">
        <v>156</v>
      </c>
      <c r="M1367" s="6">
        <v>750</v>
      </c>
    </row>
    <row r="1368" spans="1:13" x14ac:dyDescent="0.3">
      <c r="A1368" s="2">
        <v>45752</v>
      </c>
      <c r="B1368" s="3">
        <f t="shared" si="63"/>
        <v>2025</v>
      </c>
      <c r="C1368" t="str">
        <f t="shared" si="64"/>
        <v>2024-2025</v>
      </c>
      <c r="D1368" t="s">
        <v>119</v>
      </c>
      <c r="E1368" t="s">
        <v>81</v>
      </c>
      <c r="F1368" t="str">
        <f t="shared" si="65"/>
        <v>Victoria</v>
      </c>
      <c r="G1368" t="s">
        <v>26</v>
      </c>
      <c r="H1368">
        <v>3076</v>
      </c>
      <c r="I1368" t="s">
        <v>11</v>
      </c>
      <c r="J1368" t="s">
        <v>128</v>
      </c>
      <c r="K1368" t="s">
        <v>142</v>
      </c>
      <c r="L1368" t="s">
        <v>153</v>
      </c>
      <c r="M1368" s="6">
        <v>766</v>
      </c>
    </row>
    <row r="1369" spans="1:13" x14ac:dyDescent="0.3">
      <c r="A1369" s="2">
        <v>45815</v>
      </c>
      <c r="B1369" s="3">
        <f t="shared" si="63"/>
        <v>2025</v>
      </c>
      <c r="C1369" t="str">
        <f t="shared" si="64"/>
        <v>2024-2025</v>
      </c>
      <c r="D1369" t="s">
        <v>120</v>
      </c>
      <c r="E1369" t="s">
        <v>75</v>
      </c>
      <c r="F1369" t="str">
        <f t="shared" si="65"/>
        <v>Victoria</v>
      </c>
      <c r="G1369" t="s">
        <v>26</v>
      </c>
      <c r="H1369">
        <v>3915</v>
      </c>
      <c r="I1369" t="s">
        <v>11</v>
      </c>
      <c r="J1369" t="s">
        <v>137</v>
      </c>
      <c r="K1369" t="s">
        <v>144</v>
      </c>
      <c r="L1369" t="s">
        <v>155</v>
      </c>
      <c r="M1369" s="6">
        <v>25</v>
      </c>
    </row>
    <row r="1370" spans="1:13" x14ac:dyDescent="0.3">
      <c r="A1370" s="2">
        <v>45388</v>
      </c>
      <c r="B1370" s="3">
        <f t="shared" si="63"/>
        <v>2024</v>
      </c>
      <c r="C1370" t="str">
        <f t="shared" si="64"/>
        <v>2023-2024</v>
      </c>
      <c r="D1370" t="s">
        <v>119</v>
      </c>
      <c r="E1370" t="s">
        <v>86</v>
      </c>
      <c r="F1370" t="str">
        <f t="shared" si="65"/>
        <v>Queensland</v>
      </c>
      <c r="G1370" t="s">
        <v>19</v>
      </c>
      <c r="H1370">
        <v>4119</v>
      </c>
      <c r="I1370" t="s">
        <v>11</v>
      </c>
      <c r="J1370" t="s">
        <v>131</v>
      </c>
      <c r="K1370" t="s">
        <v>143</v>
      </c>
      <c r="L1370" t="s">
        <v>154</v>
      </c>
      <c r="M1370" s="6">
        <v>60</v>
      </c>
    </row>
    <row r="1371" spans="1:13" x14ac:dyDescent="0.3">
      <c r="A1371" s="2">
        <v>45549</v>
      </c>
      <c r="B1371" s="3">
        <f t="shared" si="63"/>
        <v>2025</v>
      </c>
      <c r="C1371" t="str">
        <f t="shared" si="64"/>
        <v>2024-2025</v>
      </c>
      <c r="D1371" t="s">
        <v>120</v>
      </c>
      <c r="E1371" t="s">
        <v>73</v>
      </c>
      <c r="F1371" t="str">
        <f t="shared" si="65"/>
        <v>Queensland</v>
      </c>
      <c r="G1371" t="s">
        <v>19</v>
      </c>
      <c r="H1371">
        <v>4509</v>
      </c>
      <c r="I1371" t="s">
        <v>11</v>
      </c>
      <c r="J1371" t="s">
        <v>124</v>
      </c>
      <c r="K1371" t="s">
        <v>145</v>
      </c>
      <c r="L1371" t="s">
        <v>156</v>
      </c>
      <c r="M1371" s="6">
        <v>340</v>
      </c>
    </row>
    <row r="1372" spans="1:13" x14ac:dyDescent="0.3">
      <c r="A1372" s="2">
        <v>45917</v>
      </c>
      <c r="B1372" s="3">
        <f t="shared" si="63"/>
        <v>2026</v>
      </c>
      <c r="C1372" t="str">
        <f t="shared" si="64"/>
        <v>2025-2026</v>
      </c>
      <c r="D1372" t="s">
        <v>120</v>
      </c>
      <c r="E1372" t="s">
        <v>9</v>
      </c>
      <c r="F1372" t="str">
        <f t="shared" si="65"/>
        <v>New South Wales</v>
      </c>
      <c r="G1372" t="s">
        <v>10</v>
      </c>
      <c r="H1372">
        <v>2067</v>
      </c>
      <c r="I1372" t="s">
        <v>11</v>
      </c>
      <c r="J1372" t="s">
        <v>126</v>
      </c>
      <c r="K1372" t="s">
        <v>147</v>
      </c>
      <c r="L1372" t="s">
        <v>158</v>
      </c>
      <c r="M1372" s="6">
        <v>388</v>
      </c>
    </row>
    <row r="1373" spans="1:13" x14ac:dyDescent="0.3">
      <c r="A1373" s="2">
        <v>45386</v>
      </c>
      <c r="B1373" s="3">
        <f t="shared" si="63"/>
        <v>2024</v>
      </c>
      <c r="C1373" t="str">
        <f t="shared" si="64"/>
        <v>2023-2024</v>
      </c>
      <c r="D1373" t="s">
        <v>119</v>
      </c>
      <c r="E1373" t="s">
        <v>98</v>
      </c>
      <c r="F1373" t="str">
        <f t="shared" si="65"/>
        <v>South Australia</v>
      </c>
      <c r="G1373" t="s">
        <v>17</v>
      </c>
      <c r="H1373">
        <v>5290</v>
      </c>
      <c r="I1373" t="s">
        <v>11</v>
      </c>
      <c r="J1373" t="s">
        <v>139</v>
      </c>
      <c r="K1373" t="s">
        <v>143</v>
      </c>
      <c r="L1373" t="s">
        <v>154</v>
      </c>
      <c r="M1373" s="6">
        <v>37</v>
      </c>
    </row>
    <row r="1374" spans="1:13" x14ac:dyDescent="0.3">
      <c r="A1374" s="2">
        <v>45938</v>
      </c>
      <c r="B1374" s="3">
        <f t="shared" si="63"/>
        <v>2026</v>
      </c>
      <c r="C1374" t="str">
        <f t="shared" si="64"/>
        <v>2025-2026</v>
      </c>
      <c r="D1374" t="s">
        <v>120</v>
      </c>
      <c r="E1374" t="s">
        <v>73</v>
      </c>
      <c r="F1374" t="str">
        <f t="shared" si="65"/>
        <v>Queensland</v>
      </c>
      <c r="G1374" t="s">
        <v>19</v>
      </c>
      <c r="H1374">
        <v>4509</v>
      </c>
      <c r="I1374" t="s">
        <v>11</v>
      </c>
      <c r="J1374" t="s">
        <v>124</v>
      </c>
      <c r="K1374" t="s">
        <v>144</v>
      </c>
      <c r="L1374" t="s">
        <v>155</v>
      </c>
      <c r="M1374" s="6">
        <v>335</v>
      </c>
    </row>
    <row r="1375" spans="1:13" x14ac:dyDescent="0.3">
      <c r="A1375" s="2">
        <v>45510</v>
      </c>
      <c r="B1375" s="3">
        <f t="shared" si="63"/>
        <v>2025</v>
      </c>
      <c r="C1375" t="str">
        <f t="shared" si="64"/>
        <v>2024-2025</v>
      </c>
      <c r="D1375" t="s">
        <v>119</v>
      </c>
      <c r="E1375" t="s">
        <v>78</v>
      </c>
      <c r="F1375" t="str">
        <f t="shared" si="65"/>
        <v>New South Wales</v>
      </c>
      <c r="G1375" t="s">
        <v>10</v>
      </c>
      <c r="H1375">
        <v>2480</v>
      </c>
      <c r="I1375" t="s">
        <v>11</v>
      </c>
      <c r="J1375" t="s">
        <v>122</v>
      </c>
      <c r="K1375" t="s">
        <v>146</v>
      </c>
      <c r="L1375" t="s">
        <v>157</v>
      </c>
      <c r="M1375" s="6">
        <v>672</v>
      </c>
    </row>
    <row r="1376" spans="1:13" x14ac:dyDescent="0.3">
      <c r="A1376" s="2">
        <v>45788</v>
      </c>
      <c r="B1376" s="3">
        <f t="shared" si="63"/>
        <v>2025</v>
      </c>
      <c r="C1376" t="str">
        <f t="shared" si="64"/>
        <v>2024-2025</v>
      </c>
      <c r="D1376" t="s">
        <v>119</v>
      </c>
      <c r="E1376" t="s">
        <v>30</v>
      </c>
      <c r="F1376" t="str">
        <f t="shared" si="65"/>
        <v>Victoria</v>
      </c>
      <c r="G1376" t="s">
        <v>26</v>
      </c>
      <c r="H1376">
        <v>3030</v>
      </c>
      <c r="I1376" t="s">
        <v>11</v>
      </c>
      <c r="J1376" t="s">
        <v>128</v>
      </c>
      <c r="K1376" t="s">
        <v>143</v>
      </c>
      <c r="L1376" t="s">
        <v>154</v>
      </c>
      <c r="M1376" s="6">
        <v>236</v>
      </c>
    </row>
    <row r="1377" spans="1:13" x14ac:dyDescent="0.3">
      <c r="A1377" s="2">
        <v>45811</v>
      </c>
      <c r="B1377" s="3">
        <f t="shared" si="63"/>
        <v>2025</v>
      </c>
      <c r="C1377" t="str">
        <f t="shared" si="64"/>
        <v>2024-2025</v>
      </c>
      <c r="D1377" t="s">
        <v>120</v>
      </c>
      <c r="E1377" t="s">
        <v>78</v>
      </c>
      <c r="F1377" t="str">
        <f t="shared" si="65"/>
        <v>New South Wales</v>
      </c>
      <c r="G1377" t="s">
        <v>10</v>
      </c>
      <c r="H1377">
        <v>2480</v>
      </c>
      <c r="I1377" t="s">
        <v>11</v>
      </c>
      <c r="J1377" t="s">
        <v>122</v>
      </c>
      <c r="K1377" t="s">
        <v>142</v>
      </c>
      <c r="L1377" t="s">
        <v>153</v>
      </c>
      <c r="M1377" s="6">
        <v>572</v>
      </c>
    </row>
    <row r="1378" spans="1:13" x14ac:dyDescent="0.3">
      <c r="A1378" s="2">
        <v>45393</v>
      </c>
      <c r="B1378" s="3">
        <f t="shared" si="63"/>
        <v>2024</v>
      </c>
      <c r="C1378" t="str">
        <f t="shared" si="64"/>
        <v>2023-2024</v>
      </c>
      <c r="D1378" t="s">
        <v>120</v>
      </c>
      <c r="E1378" t="s">
        <v>83</v>
      </c>
      <c r="F1378" t="str">
        <f t="shared" si="65"/>
        <v>Victoria</v>
      </c>
      <c r="G1378" t="s">
        <v>26</v>
      </c>
      <c r="H1378">
        <v>3551</v>
      </c>
      <c r="I1378" t="s">
        <v>11</v>
      </c>
      <c r="J1378" t="s">
        <v>129</v>
      </c>
      <c r="K1378" t="s">
        <v>146</v>
      </c>
      <c r="L1378" t="s">
        <v>157</v>
      </c>
      <c r="M1378" s="6">
        <v>279</v>
      </c>
    </row>
    <row r="1379" spans="1:13" x14ac:dyDescent="0.3">
      <c r="A1379" s="2">
        <v>45452</v>
      </c>
      <c r="B1379" s="3">
        <f t="shared" si="63"/>
        <v>2024</v>
      </c>
      <c r="C1379" t="str">
        <f t="shared" si="64"/>
        <v>2023-2024</v>
      </c>
      <c r="D1379" t="s">
        <v>120</v>
      </c>
      <c r="E1379" t="s">
        <v>48</v>
      </c>
      <c r="F1379" t="str">
        <f t="shared" si="65"/>
        <v>Western Australia</v>
      </c>
      <c r="G1379" t="s">
        <v>28</v>
      </c>
      <c r="H1379">
        <v>6450</v>
      </c>
      <c r="I1379" t="s">
        <v>11</v>
      </c>
      <c r="J1379" t="s">
        <v>141</v>
      </c>
      <c r="K1379" t="s">
        <v>144</v>
      </c>
      <c r="L1379" t="s">
        <v>155</v>
      </c>
      <c r="M1379" s="6">
        <v>299</v>
      </c>
    </row>
    <row r="1380" spans="1:13" x14ac:dyDescent="0.3">
      <c r="A1380" s="2">
        <v>45654</v>
      </c>
      <c r="B1380" s="3">
        <f t="shared" si="63"/>
        <v>2025</v>
      </c>
      <c r="C1380" t="str">
        <f t="shared" si="64"/>
        <v>2024-2025</v>
      </c>
      <c r="D1380" t="s">
        <v>120</v>
      </c>
      <c r="E1380" t="s">
        <v>96</v>
      </c>
      <c r="F1380" t="str">
        <f t="shared" si="65"/>
        <v>Western Australia</v>
      </c>
      <c r="G1380" t="s">
        <v>28</v>
      </c>
      <c r="H1380">
        <v>6027</v>
      </c>
      <c r="I1380" t="s">
        <v>11</v>
      </c>
      <c r="J1380" t="s">
        <v>121</v>
      </c>
      <c r="K1380" t="s">
        <v>148</v>
      </c>
      <c r="L1380" t="s">
        <v>159</v>
      </c>
      <c r="M1380" s="6">
        <v>315</v>
      </c>
    </row>
    <row r="1381" spans="1:13" x14ac:dyDescent="0.3">
      <c r="A1381" s="2">
        <v>45961</v>
      </c>
      <c r="B1381" s="3">
        <f t="shared" si="63"/>
        <v>2026</v>
      </c>
      <c r="C1381" t="str">
        <f t="shared" si="64"/>
        <v>2025-2026</v>
      </c>
      <c r="D1381" t="s">
        <v>120</v>
      </c>
      <c r="E1381" t="s">
        <v>56</v>
      </c>
      <c r="F1381" t="str">
        <f t="shared" si="65"/>
        <v>Queensland</v>
      </c>
      <c r="G1381" t="s">
        <v>19</v>
      </c>
      <c r="H1381">
        <v>4883</v>
      </c>
      <c r="I1381" t="s">
        <v>11</v>
      </c>
      <c r="J1381" t="s">
        <v>133</v>
      </c>
      <c r="K1381" t="s">
        <v>144</v>
      </c>
      <c r="L1381" t="s">
        <v>155</v>
      </c>
      <c r="M1381" s="6">
        <v>312</v>
      </c>
    </row>
    <row r="1382" spans="1:13" x14ac:dyDescent="0.3">
      <c r="A1382" s="2">
        <v>45724</v>
      </c>
      <c r="B1382" s="3">
        <f t="shared" si="63"/>
        <v>2025</v>
      </c>
      <c r="C1382" t="str">
        <f t="shared" si="64"/>
        <v>2024-2025</v>
      </c>
      <c r="D1382" t="s">
        <v>119</v>
      </c>
      <c r="E1382" t="s">
        <v>102</v>
      </c>
      <c r="F1382" t="str">
        <f t="shared" si="65"/>
        <v>Queensland</v>
      </c>
      <c r="G1382" t="s">
        <v>19</v>
      </c>
      <c r="H1382">
        <v>4825</v>
      </c>
      <c r="I1382" t="s">
        <v>11</v>
      </c>
      <c r="J1382" t="s">
        <v>133</v>
      </c>
      <c r="K1382" t="s">
        <v>151</v>
      </c>
      <c r="L1382" t="s">
        <v>152</v>
      </c>
      <c r="M1382" s="6">
        <v>362</v>
      </c>
    </row>
    <row r="1383" spans="1:13" x14ac:dyDescent="0.3">
      <c r="A1383" s="2">
        <v>45979</v>
      </c>
      <c r="B1383" s="3">
        <f t="shared" si="63"/>
        <v>2026</v>
      </c>
      <c r="C1383" t="str">
        <f t="shared" si="64"/>
        <v>2025-2026</v>
      </c>
      <c r="D1383" t="s">
        <v>119</v>
      </c>
      <c r="E1383" t="s">
        <v>50</v>
      </c>
      <c r="F1383" t="str">
        <f t="shared" si="65"/>
        <v>Australian Capital Territory</v>
      </c>
      <c r="G1383" t="s">
        <v>51</v>
      </c>
      <c r="H1383">
        <v>2617</v>
      </c>
      <c r="I1383" t="s">
        <v>11</v>
      </c>
      <c r="J1383" t="s">
        <v>123</v>
      </c>
      <c r="K1383" t="s">
        <v>146</v>
      </c>
      <c r="L1383" t="s">
        <v>157</v>
      </c>
      <c r="M1383" s="6">
        <v>491</v>
      </c>
    </row>
    <row r="1384" spans="1:13" x14ac:dyDescent="0.3">
      <c r="A1384" s="2">
        <v>45428</v>
      </c>
      <c r="B1384" s="3">
        <f t="shared" si="63"/>
        <v>2024</v>
      </c>
      <c r="C1384" t="str">
        <f t="shared" si="64"/>
        <v>2023-2024</v>
      </c>
      <c r="D1384" t="s">
        <v>119</v>
      </c>
      <c r="E1384" t="s">
        <v>85</v>
      </c>
      <c r="F1384" t="str">
        <f t="shared" si="65"/>
        <v>Western Australia</v>
      </c>
      <c r="G1384" t="s">
        <v>28</v>
      </c>
      <c r="H1384">
        <v>6725</v>
      </c>
      <c r="I1384" t="s">
        <v>11</v>
      </c>
      <c r="J1384" t="s">
        <v>141</v>
      </c>
      <c r="K1384" t="s">
        <v>148</v>
      </c>
      <c r="L1384" t="s">
        <v>159</v>
      </c>
      <c r="M1384" s="6">
        <v>403</v>
      </c>
    </row>
    <row r="1385" spans="1:13" x14ac:dyDescent="0.3">
      <c r="A1385" s="2">
        <v>45469</v>
      </c>
      <c r="B1385" s="3">
        <f t="shared" si="63"/>
        <v>2024</v>
      </c>
      <c r="C1385" t="str">
        <f t="shared" si="64"/>
        <v>2023-2024</v>
      </c>
      <c r="D1385" t="s">
        <v>119</v>
      </c>
      <c r="E1385" t="s">
        <v>55</v>
      </c>
      <c r="F1385" t="str">
        <f t="shared" si="65"/>
        <v>Queensland</v>
      </c>
      <c r="G1385" t="s">
        <v>19</v>
      </c>
      <c r="H1385">
        <v>4740</v>
      </c>
      <c r="I1385" t="s">
        <v>11</v>
      </c>
      <c r="J1385" t="s">
        <v>138</v>
      </c>
      <c r="K1385" t="s">
        <v>147</v>
      </c>
      <c r="L1385" t="s">
        <v>158</v>
      </c>
      <c r="M1385" s="6">
        <v>464</v>
      </c>
    </row>
    <row r="1386" spans="1:13" x14ac:dyDescent="0.3">
      <c r="A1386" s="2">
        <v>45809</v>
      </c>
      <c r="B1386" s="3">
        <f t="shared" si="63"/>
        <v>2025</v>
      </c>
      <c r="C1386" t="str">
        <f t="shared" si="64"/>
        <v>2024-2025</v>
      </c>
      <c r="D1386" t="s">
        <v>120</v>
      </c>
      <c r="E1386" t="s">
        <v>25</v>
      </c>
      <c r="F1386" t="str">
        <f t="shared" si="65"/>
        <v>Victoria</v>
      </c>
      <c r="G1386" t="s">
        <v>26</v>
      </c>
      <c r="H1386">
        <v>3066</v>
      </c>
      <c r="I1386" t="s">
        <v>11</v>
      </c>
      <c r="J1386" t="s">
        <v>128</v>
      </c>
      <c r="K1386" t="s">
        <v>151</v>
      </c>
      <c r="L1386" t="s">
        <v>152</v>
      </c>
      <c r="M1386" s="6">
        <v>198</v>
      </c>
    </row>
    <row r="1387" spans="1:13" x14ac:dyDescent="0.3">
      <c r="A1387" s="2">
        <v>45507</v>
      </c>
      <c r="B1387" s="3">
        <f t="shared" si="63"/>
        <v>2025</v>
      </c>
      <c r="C1387" t="str">
        <f t="shared" si="64"/>
        <v>2024-2025</v>
      </c>
      <c r="D1387" t="s">
        <v>120</v>
      </c>
      <c r="E1387" t="s">
        <v>47</v>
      </c>
      <c r="F1387" t="str">
        <f t="shared" si="65"/>
        <v>Victoria</v>
      </c>
      <c r="G1387" t="s">
        <v>26</v>
      </c>
      <c r="H1387">
        <v>3630</v>
      </c>
      <c r="I1387" t="s">
        <v>11</v>
      </c>
      <c r="J1387" t="s">
        <v>137</v>
      </c>
      <c r="K1387" t="s">
        <v>148</v>
      </c>
      <c r="L1387" t="s">
        <v>159</v>
      </c>
      <c r="M1387" s="6">
        <v>222</v>
      </c>
    </row>
    <row r="1388" spans="1:13" x14ac:dyDescent="0.3">
      <c r="A1388" s="2">
        <v>45628</v>
      </c>
      <c r="B1388" s="3">
        <f t="shared" si="63"/>
        <v>2025</v>
      </c>
      <c r="C1388" t="str">
        <f t="shared" si="64"/>
        <v>2024-2025</v>
      </c>
      <c r="D1388" t="s">
        <v>119</v>
      </c>
      <c r="E1388" t="s">
        <v>102</v>
      </c>
      <c r="F1388" t="str">
        <f t="shared" si="65"/>
        <v>Queensland</v>
      </c>
      <c r="G1388" t="s">
        <v>19</v>
      </c>
      <c r="H1388">
        <v>4825</v>
      </c>
      <c r="I1388" t="s">
        <v>11</v>
      </c>
      <c r="J1388" t="s">
        <v>133</v>
      </c>
      <c r="K1388" t="s">
        <v>144</v>
      </c>
      <c r="L1388" t="s">
        <v>155</v>
      </c>
      <c r="M1388" s="6">
        <v>99</v>
      </c>
    </row>
    <row r="1389" spans="1:13" x14ac:dyDescent="0.3">
      <c r="A1389" s="2">
        <v>45753</v>
      </c>
      <c r="B1389" s="3">
        <f t="shared" si="63"/>
        <v>2025</v>
      </c>
      <c r="C1389" t="str">
        <f t="shared" si="64"/>
        <v>2024-2025</v>
      </c>
      <c r="D1389" t="s">
        <v>120</v>
      </c>
      <c r="E1389" t="s">
        <v>23</v>
      </c>
      <c r="F1389" t="str">
        <f t="shared" si="65"/>
        <v>New South Wales</v>
      </c>
      <c r="G1389" t="s">
        <v>10</v>
      </c>
      <c r="H1389">
        <v>2830</v>
      </c>
      <c r="I1389" t="s">
        <v>11</v>
      </c>
      <c r="J1389" t="s">
        <v>132</v>
      </c>
      <c r="K1389" t="s">
        <v>144</v>
      </c>
      <c r="L1389" t="s">
        <v>155</v>
      </c>
      <c r="M1389" s="6">
        <v>187</v>
      </c>
    </row>
    <row r="1390" spans="1:13" x14ac:dyDescent="0.3">
      <c r="A1390" s="2">
        <v>46015</v>
      </c>
      <c r="B1390" s="3">
        <f t="shared" si="63"/>
        <v>2026</v>
      </c>
      <c r="C1390" t="str">
        <f t="shared" si="64"/>
        <v>2025-2026</v>
      </c>
      <c r="D1390" t="s">
        <v>119</v>
      </c>
      <c r="E1390" t="s">
        <v>106</v>
      </c>
      <c r="F1390" t="str">
        <f t="shared" si="65"/>
        <v>Queensland</v>
      </c>
      <c r="G1390" t="s">
        <v>19</v>
      </c>
      <c r="H1390">
        <v>4558</v>
      </c>
      <c r="I1390" t="s">
        <v>11</v>
      </c>
      <c r="J1390" t="s">
        <v>136</v>
      </c>
      <c r="K1390" t="s">
        <v>148</v>
      </c>
      <c r="L1390" t="s">
        <v>159</v>
      </c>
      <c r="M1390" s="6">
        <v>138</v>
      </c>
    </row>
    <row r="1391" spans="1:13" x14ac:dyDescent="0.3">
      <c r="A1391" s="2">
        <v>45635</v>
      </c>
      <c r="B1391" s="3">
        <f t="shared" si="63"/>
        <v>2025</v>
      </c>
      <c r="C1391" t="str">
        <f t="shared" si="64"/>
        <v>2024-2025</v>
      </c>
      <c r="D1391" t="s">
        <v>119</v>
      </c>
      <c r="E1391" t="s">
        <v>70</v>
      </c>
      <c r="F1391" t="str">
        <f t="shared" si="65"/>
        <v>Western Australia</v>
      </c>
      <c r="G1391" t="s">
        <v>28</v>
      </c>
      <c r="H1391">
        <v>6021</v>
      </c>
      <c r="I1391" t="s">
        <v>11</v>
      </c>
      <c r="J1391" t="s">
        <v>121</v>
      </c>
      <c r="K1391" t="s">
        <v>148</v>
      </c>
      <c r="L1391" t="s">
        <v>159</v>
      </c>
      <c r="M1391" s="6">
        <v>34</v>
      </c>
    </row>
    <row r="1392" spans="1:13" x14ac:dyDescent="0.3">
      <c r="A1392" s="2">
        <v>45489</v>
      </c>
      <c r="B1392" s="3">
        <f t="shared" si="63"/>
        <v>2025</v>
      </c>
      <c r="C1392" t="str">
        <f t="shared" si="64"/>
        <v>2024-2025</v>
      </c>
      <c r="D1392" t="s">
        <v>120</v>
      </c>
      <c r="E1392" t="s">
        <v>13</v>
      </c>
      <c r="F1392" t="str">
        <f t="shared" si="65"/>
        <v>New South Wales</v>
      </c>
      <c r="G1392" t="s">
        <v>10</v>
      </c>
      <c r="H1392">
        <v>2141</v>
      </c>
      <c r="I1392" t="s">
        <v>11</v>
      </c>
      <c r="J1392" t="s">
        <v>125</v>
      </c>
      <c r="K1392" t="s">
        <v>148</v>
      </c>
      <c r="L1392" t="s">
        <v>159</v>
      </c>
      <c r="M1392" s="6">
        <v>527</v>
      </c>
    </row>
    <row r="1393" spans="1:13" x14ac:dyDescent="0.3">
      <c r="A1393" s="2">
        <v>46004</v>
      </c>
      <c r="B1393" s="3">
        <f t="shared" si="63"/>
        <v>2026</v>
      </c>
      <c r="C1393" t="str">
        <f t="shared" si="64"/>
        <v>2025-2026</v>
      </c>
      <c r="D1393" t="s">
        <v>120</v>
      </c>
      <c r="E1393" t="s">
        <v>68</v>
      </c>
      <c r="F1393" t="str">
        <f t="shared" si="65"/>
        <v>Victoria</v>
      </c>
      <c r="G1393" t="s">
        <v>26</v>
      </c>
      <c r="H1393">
        <v>3429</v>
      </c>
      <c r="I1393" t="s">
        <v>11</v>
      </c>
      <c r="J1393" t="s">
        <v>129</v>
      </c>
      <c r="K1393" t="s">
        <v>143</v>
      </c>
      <c r="L1393" t="s">
        <v>154</v>
      </c>
      <c r="M1393" s="6">
        <v>25</v>
      </c>
    </row>
    <row r="1394" spans="1:13" x14ac:dyDescent="0.3">
      <c r="A1394" s="2">
        <v>45490</v>
      </c>
      <c r="B1394" s="3">
        <f t="shared" si="63"/>
        <v>2025</v>
      </c>
      <c r="C1394" t="str">
        <f t="shared" si="64"/>
        <v>2024-2025</v>
      </c>
      <c r="D1394" t="s">
        <v>119</v>
      </c>
      <c r="E1394" t="s">
        <v>109</v>
      </c>
      <c r="F1394" t="str">
        <f t="shared" si="65"/>
        <v>Western Australia</v>
      </c>
      <c r="G1394" t="s">
        <v>28</v>
      </c>
      <c r="H1394">
        <v>6052</v>
      </c>
      <c r="I1394" t="s">
        <v>11</v>
      </c>
      <c r="J1394" t="s">
        <v>121</v>
      </c>
      <c r="K1394" t="s">
        <v>146</v>
      </c>
      <c r="L1394" t="s">
        <v>157</v>
      </c>
      <c r="M1394" s="6">
        <v>550</v>
      </c>
    </row>
    <row r="1395" spans="1:13" x14ac:dyDescent="0.3">
      <c r="A1395" s="2">
        <v>45839</v>
      </c>
      <c r="B1395" s="3">
        <f t="shared" si="63"/>
        <v>2026</v>
      </c>
      <c r="C1395" t="str">
        <f t="shared" si="64"/>
        <v>2025-2026</v>
      </c>
      <c r="D1395" t="s">
        <v>119</v>
      </c>
      <c r="E1395" t="s">
        <v>79</v>
      </c>
      <c r="F1395" t="str">
        <f t="shared" si="65"/>
        <v>Queensland</v>
      </c>
      <c r="G1395" t="s">
        <v>19</v>
      </c>
      <c r="H1395">
        <v>4680</v>
      </c>
      <c r="I1395" t="s">
        <v>11</v>
      </c>
      <c r="J1395" t="s">
        <v>138</v>
      </c>
      <c r="K1395" t="s">
        <v>146</v>
      </c>
      <c r="L1395" t="s">
        <v>157</v>
      </c>
      <c r="M1395" s="6">
        <v>78</v>
      </c>
    </row>
    <row r="1396" spans="1:13" x14ac:dyDescent="0.3">
      <c r="A1396" s="2">
        <v>45343</v>
      </c>
      <c r="B1396" s="3">
        <f t="shared" si="63"/>
        <v>2024</v>
      </c>
      <c r="C1396" t="str">
        <f t="shared" si="64"/>
        <v>2023-2024</v>
      </c>
      <c r="D1396" t="s">
        <v>119</v>
      </c>
      <c r="E1396" t="s">
        <v>72</v>
      </c>
      <c r="F1396" t="str">
        <f t="shared" si="65"/>
        <v>Queensland</v>
      </c>
      <c r="G1396" t="s">
        <v>19</v>
      </c>
      <c r="H1396">
        <v>4870</v>
      </c>
      <c r="I1396" t="s">
        <v>11</v>
      </c>
      <c r="J1396" t="s">
        <v>133</v>
      </c>
      <c r="K1396" t="s">
        <v>148</v>
      </c>
      <c r="L1396" t="s">
        <v>159</v>
      </c>
      <c r="M1396" s="6">
        <v>568</v>
      </c>
    </row>
    <row r="1397" spans="1:13" x14ac:dyDescent="0.3">
      <c r="A1397" s="2">
        <v>45804</v>
      </c>
      <c r="B1397" s="3">
        <f t="shared" si="63"/>
        <v>2025</v>
      </c>
      <c r="C1397" t="str">
        <f t="shared" si="64"/>
        <v>2024-2025</v>
      </c>
      <c r="D1397" t="s">
        <v>119</v>
      </c>
      <c r="E1397" t="s">
        <v>65</v>
      </c>
      <c r="F1397" t="str">
        <f t="shared" si="65"/>
        <v>Victoria</v>
      </c>
      <c r="G1397" t="s">
        <v>26</v>
      </c>
      <c r="H1397">
        <v>3931</v>
      </c>
      <c r="I1397" t="s">
        <v>11</v>
      </c>
      <c r="J1397" t="s">
        <v>137</v>
      </c>
      <c r="K1397" t="s">
        <v>147</v>
      </c>
      <c r="L1397" t="s">
        <v>158</v>
      </c>
      <c r="M1397" s="6">
        <v>590</v>
      </c>
    </row>
    <row r="1398" spans="1:13" x14ac:dyDescent="0.3">
      <c r="A1398" s="2">
        <v>45529</v>
      </c>
      <c r="B1398" s="3">
        <f t="shared" si="63"/>
        <v>2025</v>
      </c>
      <c r="C1398" t="str">
        <f t="shared" si="64"/>
        <v>2024-2025</v>
      </c>
      <c r="D1398" t="s">
        <v>119</v>
      </c>
      <c r="E1398" t="s">
        <v>90</v>
      </c>
      <c r="F1398" t="str">
        <f t="shared" si="65"/>
        <v>New South Wales</v>
      </c>
      <c r="G1398" t="s">
        <v>10</v>
      </c>
      <c r="H1398">
        <v>2650</v>
      </c>
      <c r="I1398" t="s">
        <v>11</v>
      </c>
      <c r="J1398" t="s">
        <v>132</v>
      </c>
      <c r="K1398" t="s">
        <v>142</v>
      </c>
      <c r="L1398" t="s">
        <v>153</v>
      </c>
      <c r="M1398" s="6">
        <v>348</v>
      </c>
    </row>
    <row r="1399" spans="1:13" x14ac:dyDescent="0.3">
      <c r="A1399" s="2">
        <v>46011</v>
      </c>
      <c r="B1399" s="3">
        <f t="shared" si="63"/>
        <v>2026</v>
      </c>
      <c r="C1399" t="str">
        <f t="shared" si="64"/>
        <v>2025-2026</v>
      </c>
      <c r="D1399" t="s">
        <v>120</v>
      </c>
      <c r="E1399" t="s">
        <v>23</v>
      </c>
      <c r="F1399" t="str">
        <f t="shared" si="65"/>
        <v>New South Wales</v>
      </c>
      <c r="G1399" t="s">
        <v>10</v>
      </c>
      <c r="H1399">
        <v>2830</v>
      </c>
      <c r="I1399" t="s">
        <v>11</v>
      </c>
      <c r="J1399" t="s">
        <v>132</v>
      </c>
      <c r="K1399" t="s">
        <v>151</v>
      </c>
      <c r="L1399" t="s">
        <v>152</v>
      </c>
      <c r="M1399" s="6">
        <v>271</v>
      </c>
    </row>
    <row r="1400" spans="1:13" x14ac:dyDescent="0.3">
      <c r="A1400" s="2">
        <v>45953</v>
      </c>
      <c r="B1400" s="3">
        <f t="shared" si="63"/>
        <v>2026</v>
      </c>
      <c r="C1400" t="str">
        <f t="shared" si="64"/>
        <v>2025-2026</v>
      </c>
      <c r="D1400" t="s">
        <v>119</v>
      </c>
      <c r="E1400" t="s">
        <v>91</v>
      </c>
      <c r="F1400" t="str">
        <f t="shared" si="65"/>
        <v>Western Australia</v>
      </c>
      <c r="G1400" t="s">
        <v>28</v>
      </c>
      <c r="H1400">
        <v>6109</v>
      </c>
      <c r="I1400" t="s">
        <v>11</v>
      </c>
      <c r="J1400" t="s">
        <v>135</v>
      </c>
      <c r="K1400" t="s">
        <v>145</v>
      </c>
      <c r="L1400" t="s">
        <v>156</v>
      </c>
      <c r="M1400" s="6">
        <v>502</v>
      </c>
    </row>
    <row r="1401" spans="1:13" x14ac:dyDescent="0.3">
      <c r="A1401" s="2">
        <v>45327</v>
      </c>
      <c r="B1401" s="3">
        <f t="shared" si="63"/>
        <v>2024</v>
      </c>
      <c r="C1401" t="str">
        <f t="shared" si="64"/>
        <v>2023-2024</v>
      </c>
      <c r="D1401" t="s">
        <v>120</v>
      </c>
      <c r="E1401" t="s">
        <v>53</v>
      </c>
      <c r="F1401" t="str">
        <f t="shared" si="65"/>
        <v>Queensland</v>
      </c>
      <c r="G1401" t="s">
        <v>19</v>
      </c>
      <c r="H1401">
        <v>4012</v>
      </c>
      <c r="I1401" t="s">
        <v>11</v>
      </c>
      <c r="J1401" t="s">
        <v>131</v>
      </c>
      <c r="K1401" t="s">
        <v>148</v>
      </c>
      <c r="L1401" t="s">
        <v>159</v>
      </c>
      <c r="M1401" s="6">
        <v>382</v>
      </c>
    </row>
    <row r="1402" spans="1:13" x14ac:dyDescent="0.3">
      <c r="A1402" s="2">
        <v>45333</v>
      </c>
      <c r="B1402" s="3">
        <f t="shared" si="63"/>
        <v>2024</v>
      </c>
      <c r="C1402" t="str">
        <f t="shared" si="64"/>
        <v>2023-2024</v>
      </c>
      <c r="D1402" t="s">
        <v>120</v>
      </c>
      <c r="E1402" t="s">
        <v>13</v>
      </c>
      <c r="F1402" t="str">
        <f t="shared" si="65"/>
        <v>New South Wales</v>
      </c>
      <c r="G1402" t="s">
        <v>10</v>
      </c>
      <c r="H1402">
        <v>2141</v>
      </c>
      <c r="I1402" t="s">
        <v>11</v>
      </c>
      <c r="J1402" t="s">
        <v>125</v>
      </c>
      <c r="K1402" t="s">
        <v>144</v>
      </c>
      <c r="L1402" t="s">
        <v>155</v>
      </c>
      <c r="M1402" s="6">
        <v>621</v>
      </c>
    </row>
    <row r="1403" spans="1:13" x14ac:dyDescent="0.3">
      <c r="A1403" s="2">
        <v>45347</v>
      </c>
      <c r="B1403" s="3">
        <f t="shared" si="63"/>
        <v>2024</v>
      </c>
      <c r="C1403" t="str">
        <f t="shared" si="64"/>
        <v>2023-2024</v>
      </c>
      <c r="D1403" t="s">
        <v>120</v>
      </c>
      <c r="E1403" t="s">
        <v>40</v>
      </c>
      <c r="F1403" t="str">
        <f t="shared" si="65"/>
        <v>South Australia</v>
      </c>
      <c r="G1403" t="s">
        <v>17</v>
      </c>
      <c r="H1403">
        <v>5169</v>
      </c>
      <c r="I1403" t="s">
        <v>11</v>
      </c>
      <c r="J1403" t="s">
        <v>134</v>
      </c>
      <c r="K1403" t="s">
        <v>144</v>
      </c>
      <c r="L1403" t="s">
        <v>155</v>
      </c>
      <c r="M1403" s="6">
        <v>187</v>
      </c>
    </row>
    <row r="1404" spans="1:13" x14ac:dyDescent="0.3">
      <c r="A1404" s="2">
        <v>45418</v>
      </c>
      <c r="B1404" s="3">
        <f t="shared" si="63"/>
        <v>2024</v>
      </c>
      <c r="C1404" t="str">
        <f t="shared" si="64"/>
        <v>2023-2024</v>
      </c>
      <c r="D1404" t="s">
        <v>119</v>
      </c>
      <c r="E1404" t="s">
        <v>90</v>
      </c>
      <c r="F1404" t="str">
        <f t="shared" si="65"/>
        <v>New South Wales</v>
      </c>
      <c r="G1404" t="s">
        <v>10</v>
      </c>
      <c r="H1404">
        <v>2650</v>
      </c>
      <c r="I1404" t="s">
        <v>11</v>
      </c>
      <c r="J1404" t="s">
        <v>132</v>
      </c>
      <c r="K1404" t="s">
        <v>144</v>
      </c>
      <c r="L1404" t="s">
        <v>155</v>
      </c>
      <c r="M1404" s="6">
        <v>467</v>
      </c>
    </row>
    <row r="1405" spans="1:13" x14ac:dyDescent="0.3">
      <c r="A1405" s="2">
        <v>45609</v>
      </c>
      <c r="B1405" s="3">
        <f t="shared" si="63"/>
        <v>2025</v>
      </c>
      <c r="C1405" t="str">
        <f t="shared" si="64"/>
        <v>2024-2025</v>
      </c>
      <c r="D1405" t="s">
        <v>120</v>
      </c>
      <c r="E1405" t="s">
        <v>9</v>
      </c>
      <c r="F1405" t="str">
        <f t="shared" si="65"/>
        <v>New South Wales</v>
      </c>
      <c r="G1405" t="s">
        <v>10</v>
      </c>
      <c r="H1405">
        <v>2067</v>
      </c>
      <c r="I1405" t="s">
        <v>11</v>
      </c>
      <c r="J1405" t="s">
        <v>126</v>
      </c>
      <c r="K1405" t="s">
        <v>151</v>
      </c>
      <c r="L1405" t="s">
        <v>152</v>
      </c>
      <c r="M1405" s="6">
        <v>403</v>
      </c>
    </row>
    <row r="1406" spans="1:13" x14ac:dyDescent="0.3">
      <c r="A1406" s="2">
        <v>45996</v>
      </c>
      <c r="B1406" s="3">
        <f t="shared" si="63"/>
        <v>2026</v>
      </c>
      <c r="C1406" t="str">
        <f t="shared" si="64"/>
        <v>2025-2026</v>
      </c>
      <c r="D1406" t="s">
        <v>119</v>
      </c>
      <c r="E1406" t="s">
        <v>36</v>
      </c>
      <c r="F1406" t="str">
        <f t="shared" si="65"/>
        <v>New South Wales</v>
      </c>
      <c r="G1406" t="s">
        <v>10</v>
      </c>
      <c r="H1406">
        <v>2539</v>
      </c>
      <c r="I1406" t="s">
        <v>11</v>
      </c>
      <c r="J1406" t="s">
        <v>123</v>
      </c>
      <c r="K1406" t="s">
        <v>143</v>
      </c>
      <c r="L1406" t="s">
        <v>154</v>
      </c>
      <c r="M1406" s="6">
        <v>772</v>
      </c>
    </row>
    <row r="1407" spans="1:13" x14ac:dyDescent="0.3">
      <c r="A1407" s="2">
        <v>46022</v>
      </c>
      <c r="B1407" s="3">
        <f t="shared" si="63"/>
        <v>2026</v>
      </c>
      <c r="C1407" t="str">
        <f t="shared" si="64"/>
        <v>2025-2026</v>
      </c>
      <c r="D1407" t="s">
        <v>120</v>
      </c>
      <c r="E1407" t="s">
        <v>96</v>
      </c>
      <c r="F1407" t="str">
        <f t="shared" si="65"/>
        <v>Western Australia</v>
      </c>
      <c r="G1407" t="s">
        <v>28</v>
      </c>
      <c r="H1407">
        <v>6027</v>
      </c>
      <c r="I1407" t="s">
        <v>11</v>
      </c>
      <c r="J1407" t="s">
        <v>121</v>
      </c>
      <c r="K1407" t="s">
        <v>146</v>
      </c>
      <c r="L1407" t="s">
        <v>157</v>
      </c>
      <c r="M1407" s="6">
        <v>773</v>
      </c>
    </row>
    <row r="1408" spans="1:13" x14ac:dyDescent="0.3">
      <c r="A1408" s="2">
        <v>45517</v>
      </c>
      <c r="B1408" s="3">
        <f t="shared" si="63"/>
        <v>2025</v>
      </c>
      <c r="C1408" t="str">
        <f t="shared" si="64"/>
        <v>2024-2025</v>
      </c>
      <c r="D1408" t="s">
        <v>119</v>
      </c>
      <c r="E1408" t="s">
        <v>46</v>
      </c>
      <c r="F1408" t="str">
        <f t="shared" si="65"/>
        <v>South Australia</v>
      </c>
      <c r="G1408" t="s">
        <v>17</v>
      </c>
      <c r="H1408">
        <v>5043</v>
      </c>
      <c r="I1408" t="s">
        <v>11</v>
      </c>
      <c r="J1408" t="s">
        <v>134</v>
      </c>
      <c r="K1408" t="s">
        <v>145</v>
      </c>
      <c r="L1408" t="s">
        <v>156</v>
      </c>
      <c r="M1408" s="6">
        <v>645</v>
      </c>
    </row>
    <row r="1409" spans="1:13" x14ac:dyDescent="0.3">
      <c r="A1409" s="2">
        <v>45955</v>
      </c>
      <c r="B1409" s="3">
        <f t="shared" si="63"/>
        <v>2026</v>
      </c>
      <c r="C1409" t="str">
        <f t="shared" si="64"/>
        <v>2025-2026</v>
      </c>
      <c r="D1409" t="s">
        <v>120</v>
      </c>
      <c r="E1409" t="s">
        <v>58</v>
      </c>
      <c r="F1409" t="str">
        <f t="shared" si="65"/>
        <v>New South Wales</v>
      </c>
      <c r="G1409" t="s">
        <v>10</v>
      </c>
      <c r="H1409">
        <v>2790</v>
      </c>
      <c r="I1409" t="s">
        <v>11</v>
      </c>
      <c r="J1409" t="s">
        <v>132</v>
      </c>
      <c r="K1409" t="s">
        <v>142</v>
      </c>
      <c r="L1409" t="s">
        <v>153</v>
      </c>
      <c r="M1409" s="6">
        <v>141</v>
      </c>
    </row>
    <row r="1410" spans="1:13" x14ac:dyDescent="0.3">
      <c r="A1410" s="2">
        <v>45898</v>
      </c>
      <c r="B1410" s="3">
        <f t="shared" ref="B1410:B1473" si="66">IF(MONTH(A1410)&gt;=7,YEAR(A1410)+1,YEAR(A1410))</f>
        <v>2026</v>
      </c>
      <c r="C1410" t="str">
        <f t="shared" ref="C1410:C1473" si="67">IF(MONTH(A1410) &gt;= 7, YEAR(A1410) &amp; "-" &amp; YEAR(A1410) + 1, YEAR(A1410) - 1 &amp; "-" &amp; YEAR(A1410))</f>
        <v>2025-2026</v>
      </c>
      <c r="D1410" t="s">
        <v>119</v>
      </c>
      <c r="E1410" t="s">
        <v>72</v>
      </c>
      <c r="F1410" t="str">
        <f t="shared" ref="F1410:F1473" si="68">IF(G1410="WA","Western Australia",
IF(G1410="NSW","New South Wales",
IF(G1410="QLD","Queensland",
IF(G1410="VIC","Victoria",
IF(G1410="TAS","Tasmania",
IF(G1410="SA","South Australia",
IF(G1410="NT","Northern Territory",
IF(G1410="ACT","Australian Capital Territory",G1410))))))))</f>
        <v>Queensland</v>
      </c>
      <c r="G1410" t="s">
        <v>19</v>
      </c>
      <c r="H1410">
        <v>4870</v>
      </c>
      <c r="I1410" t="s">
        <v>11</v>
      </c>
      <c r="J1410" t="s">
        <v>133</v>
      </c>
      <c r="K1410" t="s">
        <v>142</v>
      </c>
      <c r="L1410" t="s">
        <v>153</v>
      </c>
      <c r="M1410" s="6">
        <v>783</v>
      </c>
    </row>
    <row r="1411" spans="1:13" x14ac:dyDescent="0.3">
      <c r="A1411" s="2">
        <v>45990</v>
      </c>
      <c r="B1411" s="3">
        <f t="shared" si="66"/>
        <v>2026</v>
      </c>
      <c r="C1411" t="str">
        <f t="shared" si="67"/>
        <v>2025-2026</v>
      </c>
      <c r="D1411" t="s">
        <v>119</v>
      </c>
      <c r="E1411" t="s">
        <v>63</v>
      </c>
      <c r="F1411" t="str">
        <f t="shared" si="68"/>
        <v>Queensland</v>
      </c>
      <c r="G1411" t="s">
        <v>19</v>
      </c>
      <c r="H1411">
        <v>4068</v>
      </c>
      <c r="I1411" t="s">
        <v>11</v>
      </c>
      <c r="J1411" t="s">
        <v>131</v>
      </c>
      <c r="K1411" t="s">
        <v>142</v>
      </c>
      <c r="L1411" t="s">
        <v>153</v>
      </c>
      <c r="M1411" s="6">
        <v>26</v>
      </c>
    </row>
    <row r="1412" spans="1:13" x14ac:dyDescent="0.3">
      <c r="A1412" s="2">
        <v>45668</v>
      </c>
      <c r="B1412" s="3">
        <f t="shared" si="66"/>
        <v>2025</v>
      </c>
      <c r="C1412" t="str">
        <f t="shared" si="67"/>
        <v>2024-2025</v>
      </c>
      <c r="D1412" t="s">
        <v>120</v>
      </c>
      <c r="E1412" t="s">
        <v>49</v>
      </c>
      <c r="F1412" t="str">
        <f t="shared" si="68"/>
        <v>New South Wales</v>
      </c>
      <c r="G1412" t="s">
        <v>10</v>
      </c>
      <c r="H1412">
        <v>2350</v>
      </c>
      <c r="I1412" t="s">
        <v>11</v>
      </c>
      <c r="J1412" t="s">
        <v>122</v>
      </c>
      <c r="K1412" t="s">
        <v>145</v>
      </c>
      <c r="L1412" t="s">
        <v>156</v>
      </c>
      <c r="M1412" s="6">
        <v>464</v>
      </c>
    </row>
    <row r="1413" spans="1:13" x14ac:dyDescent="0.3">
      <c r="A1413" s="2">
        <v>45832</v>
      </c>
      <c r="B1413" s="3">
        <f t="shared" si="66"/>
        <v>2025</v>
      </c>
      <c r="C1413" t="str">
        <f t="shared" si="67"/>
        <v>2024-2025</v>
      </c>
      <c r="D1413" t="s">
        <v>120</v>
      </c>
      <c r="E1413" t="s">
        <v>23</v>
      </c>
      <c r="F1413" t="str">
        <f t="shared" si="68"/>
        <v>New South Wales</v>
      </c>
      <c r="G1413" t="s">
        <v>10</v>
      </c>
      <c r="H1413">
        <v>2830</v>
      </c>
      <c r="I1413" t="s">
        <v>11</v>
      </c>
      <c r="J1413" t="s">
        <v>132</v>
      </c>
      <c r="K1413" t="s">
        <v>151</v>
      </c>
      <c r="L1413" t="s">
        <v>152</v>
      </c>
      <c r="M1413" s="6">
        <v>380</v>
      </c>
    </row>
    <row r="1414" spans="1:13" x14ac:dyDescent="0.3">
      <c r="A1414" s="2">
        <v>45811</v>
      </c>
      <c r="B1414" s="3">
        <f t="shared" si="66"/>
        <v>2025</v>
      </c>
      <c r="C1414" t="str">
        <f t="shared" si="67"/>
        <v>2024-2025</v>
      </c>
      <c r="D1414" t="s">
        <v>119</v>
      </c>
      <c r="E1414" t="s">
        <v>110</v>
      </c>
      <c r="F1414" t="str">
        <f t="shared" si="68"/>
        <v>Australian Capital Territory</v>
      </c>
      <c r="G1414" t="s">
        <v>51</v>
      </c>
      <c r="H1414">
        <v>2609</v>
      </c>
      <c r="I1414" t="s">
        <v>11</v>
      </c>
      <c r="J1414" t="s">
        <v>123</v>
      </c>
      <c r="K1414" t="s">
        <v>143</v>
      </c>
      <c r="L1414" t="s">
        <v>154</v>
      </c>
      <c r="M1414" s="6">
        <v>794</v>
      </c>
    </row>
    <row r="1415" spans="1:13" x14ac:dyDescent="0.3">
      <c r="A1415" s="2">
        <v>45832</v>
      </c>
      <c r="B1415" s="3">
        <f t="shared" si="66"/>
        <v>2025</v>
      </c>
      <c r="C1415" t="str">
        <f t="shared" si="67"/>
        <v>2024-2025</v>
      </c>
      <c r="D1415" t="s">
        <v>119</v>
      </c>
      <c r="E1415" t="s">
        <v>109</v>
      </c>
      <c r="F1415" t="str">
        <f t="shared" si="68"/>
        <v>Western Australia</v>
      </c>
      <c r="G1415" t="s">
        <v>28</v>
      </c>
      <c r="H1415">
        <v>6052</v>
      </c>
      <c r="I1415" t="s">
        <v>11</v>
      </c>
      <c r="J1415" t="s">
        <v>121</v>
      </c>
      <c r="K1415" t="s">
        <v>147</v>
      </c>
      <c r="L1415" t="s">
        <v>158</v>
      </c>
      <c r="M1415" s="6">
        <v>338</v>
      </c>
    </row>
    <row r="1416" spans="1:13" x14ac:dyDescent="0.3">
      <c r="A1416" s="2">
        <v>45596</v>
      </c>
      <c r="B1416" s="3">
        <f t="shared" si="66"/>
        <v>2025</v>
      </c>
      <c r="C1416" t="str">
        <f t="shared" si="67"/>
        <v>2024-2025</v>
      </c>
      <c r="D1416" t="s">
        <v>119</v>
      </c>
      <c r="E1416" t="s">
        <v>102</v>
      </c>
      <c r="F1416" t="str">
        <f t="shared" si="68"/>
        <v>Queensland</v>
      </c>
      <c r="G1416" t="s">
        <v>19</v>
      </c>
      <c r="H1416">
        <v>4825</v>
      </c>
      <c r="I1416" t="s">
        <v>11</v>
      </c>
      <c r="J1416" t="s">
        <v>133</v>
      </c>
      <c r="K1416" t="s">
        <v>145</v>
      </c>
      <c r="L1416" t="s">
        <v>156</v>
      </c>
      <c r="M1416" s="6">
        <v>623</v>
      </c>
    </row>
    <row r="1417" spans="1:13" x14ac:dyDescent="0.3">
      <c r="A1417" s="2">
        <v>45318</v>
      </c>
      <c r="B1417" s="3">
        <f t="shared" si="66"/>
        <v>2024</v>
      </c>
      <c r="C1417" t="str">
        <f t="shared" si="67"/>
        <v>2023-2024</v>
      </c>
      <c r="D1417" t="s">
        <v>119</v>
      </c>
      <c r="E1417" t="s">
        <v>55</v>
      </c>
      <c r="F1417" t="str">
        <f t="shared" si="68"/>
        <v>Queensland</v>
      </c>
      <c r="G1417" t="s">
        <v>19</v>
      </c>
      <c r="H1417">
        <v>4740</v>
      </c>
      <c r="I1417" t="s">
        <v>11</v>
      </c>
      <c r="J1417" t="s">
        <v>138</v>
      </c>
      <c r="K1417" t="s">
        <v>143</v>
      </c>
      <c r="L1417" t="s">
        <v>154</v>
      </c>
      <c r="M1417" s="6">
        <v>665</v>
      </c>
    </row>
    <row r="1418" spans="1:13" x14ac:dyDescent="0.3">
      <c r="A1418" s="2">
        <v>45968</v>
      </c>
      <c r="B1418" s="3">
        <f t="shared" si="66"/>
        <v>2026</v>
      </c>
      <c r="C1418" t="str">
        <f t="shared" si="67"/>
        <v>2025-2026</v>
      </c>
      <c r="D1418" t="s">
        <v>119</v>
      </c>
      <c r="E1418" t="s">
        <v>81</v>
      </c>
      <c r="F1418" t="str">
        <f t="shared" si="68"/>
        <v>Victoria</v>
      </c>
      <c r="G1418" t="s">
        <v>26</v>
      </c>
      <c r="H1418">
        <v>3076</v>
      </c>
      <c r="I1418" t="s">
        <v>11</v>
      </c>
      <c r="J1418" t="s">
        <v>128</v>
      </c>
      <c r="K1418" t="s">
        <v>150</v>
      </c>
      <c r="L1418" t="s">
        <v>161</v>
      </c>
      <c r="M1418" s="6">
        <v>65</v>
      </c>
    </row>
    <row r="1419" spans="1:13" x14ac:dyDescent="0.3">
      <c r="A1419" s="2">
        <v>45373</v>
      </c>
      <c r="B1419" s="3">
        <f t="shared" si="66"/>
        <v>2024</v>
      </c>
      <c r="C1419" t="str">
        <f t="shared" si="67"/>
        <v>2023-2024</v>
      </c>
      <c r="D1419" t="s">
        <v>119</v>
      </c>
      <c r="E1419" t="s">
        <v>12</v>
      </c>
      <c r="F1419" t="str">
        <f t="shared" si="68"/>
        <v>New South Wales</v>
      </c>
      <c r="G1419" t="s">
        <v>10</v>
      </c>
      <c r="H1419">
        <v>2795</v>
      </c>
      <c r="I1419" t="s">
        <v>11</v>
      </c>
      <c r="J1419" t="s">
        <v>132</v>
      </c>
      <c r="K1419" t="s">
        <v>144</v>
      </c>
      <c r="L1419" t="s">
        <v>155</v>
      </c>
      <c r="M1419" s="6">
        <v>221</v>
      </c>
    </row>
    <row r="1420" spans="1:13" x14ac:dyDescent="0.3">
      <c r="A1420" s="2">
        <v>45812</v>
      </c>
      <c r="B1420" s="3">
        <f t="shared" si="66"/>
        <v>2025</v>
      </c>
      <c r="C1420" t="str">
        <f t="shared" si="67"/>
        <v>2024-2025</v>
      </c>
      <c r="D1420" t="s">
        <v>120</v>
      </c>
      <c r="E1420" t="s">
        <v>89</v>
      </c>
      <c r="F1420" t="str">
        <f t="shared" si="68"/>
        <v>Queensland</v>
      </c>
      <c r="G1420" t="s">
        <v>19</v>
      </c>
      <c r="H1420">
        <v>4700</v>
      </c>
      <c r="I1420" t="s">
        <v>11</v>
      </c>
      <c r="J1420" t="s">
        <v>138</v>
      </c>
      <c r="K1420" t="s">
        <v>144</v>
      </c>
      <c r="L1420" t="s">
        <v>155</v>
      </c>
      <c r="M1420" s="6">
        <v>278</v>
      </c>
    </row>
    <row r="1421" spans="1:13" x14ac:dyDescent="0.3">
      <c r="A1421" s="2">
        <v>45929</v>
      </c>
      <c r="B1421" s="3">
        <f t="shared" si="66"/>
        <v>2026</v>
      </c>
      <c r="C1421" t="str">
        <f t="shared" si="67"/>
        <v>2025-2026</v>
      </c>
      <c r="D1421" t="s">
        <v>119</v>
      </c>
      <c r="E1421" t="s">
        <v>108</v>
      </c>
      <c r="F1421" t="str">
        <f t="shared" si="68"/>
        <v>Tasmania</v>
      </c>
      <c r="G1421" t="s">
        <v>43</v>
      </c>
      <c r="H1421">
        <v>7320</v>
      </c>
      <c r="I1421" t="s">
        <v>11</v>
      </c>
      <c r="J1421" t="s">
        <v>130</v>
      </c>
      <c r="K1421" t="s">
        <v>144</v>
      </c>
      <c r="L1421" t="s">
        <v>155</v>
      </c>
      <c r="M1421" s="6">
        <v>265</v>
      </c>
    </row>
    <row r="1422" spans="1:13" x14ac:dyDescent="0.3">
      <c r="A1422" s="2">
        <v>45320</v>
      </c>
      <c r="B1422" s="3">
        <f t="shared" si="66"/>
        <v>2024</v>
      </c>
      <c r="C1422" t="str">
        <f t="shared" si="67"/>
        <v>2023-2024</v>
      </c>
      <c r="D1422" t="s">
        <v>120</v>
      </c>
      <c r="E1422" t="s">
        <v>104</v>
      </c>
      <c r="F1422" t="str">
        <f t="shared" si="68"/>
        <v>Victoria</v>
      </c>
      <c r="G1422" t="s">
        <v>26</v>
      </c>
      <c r="H1422">
        <v>3175</v>
      </c>
      <c r="I1422" t="s">
        <v>11</v>
      </c>
      <c r="J1422" t="s">
        <v>127</v>
      </c>
      <c r="K1422" t="s">
        <v>145</v>
      </c>
      <c r="L1422" t="s">
        <v>156</v>
      </c>
      <c r="M1422" s="6">
        <v>724</v>
      </c>
    </row>
    <row r="1423" spans="1:13" x14ac:dyDescent="0.3">
      <c r="A1423" s="2">
        <v>45957</v>
      </c>
      <c r="B1423" s="3">
        <f t="shared" si="66"/>
        <v>2026</v>
      </c>
      <c r="C1423" t="str">
        <f t="shared" si="67"/>
        <v>2025-2026</v>
      </c>
      <c r="D1423" t="s">
        <v>119</v>
      </c>
      <c r="E1423" t="s">
        <v>13</v>
      </c>
      <c r="F1423" t="str">
        <f t="shared" si="68"/>
        <v>New South Wales</v>
      </c>
      <c r="G1423" t="s">
        <v>10</v>
      </c>
      <c r="H1423">
        <v>2141</v>
      </c>
      <c r="I1423" t="s">
        <v>11</v>
      </c>
      <c r="J1423" t="s">
        <v>125</v>
      </c>
      <c r="K1423" t="s">
        <v>144</v>
      </c>
      <c r="L1423" t="s">
        <v>155</v>
      </c>
      <c r="M1423" s="6">
        <v>383</v>
      </c>
    </row>
    <row r="1424" spans="1:13" x14ac:dyDescent="0.3">
      <c r="A1424" s="2">
        <v>45934</v>
      </c>
      <c r="B1424" s="3">
        <f t="shared" si="66"/>
        <v>2026</v>
      </c>
      <c r="C1424" t="str">
        <f t="shared" si="67"/>
        <v>2025-2026</v>
      </c>
      <c r="D1424" t="s">
        <v>119</v>
      </c>
      <c r="E1424" t="s">
        <v>105</v>
      </c>
      <c r="F1424" t="str">
        <f t="shared" si="68"/>
        <v>New South Wales</v>
      </c>
      <c r="G1424" t="s">
        <v>10</v>
      </c>
      <c r="H1424">
        <v>2031</v>
      </c>
      <c r="I1424" t="s">
        <v>11</v>
      </c>
      <c r="J1424" t="s">
        <v>126</v>
      </c>
      <c r="K1424" t="s">
        <v>144</v>
      </c>
      <c r="L1424" t="s">
        <v>155</v>
      </c>
      <c r="M1424" s="6">
        <v>304</v>
      </c>
    </row>
    <row r="1425" spans="1:13" x14ac:dyDescent="0.3">
      <c r="A1425" s="2">
        <v>45401</v>
      </c>
      <c r="B1425" s="3">
        <f t="shared" si="66"/>
        <v>2024</v>
      </c>
      <c r="C1425" t="str">
        <f t="shared" si="67"/>
        <v>2023-2024</v>
      </c>
      <c r="D1425" t="s">
        <v>119</v>
      </c>
      <c r="E1425" t="s">
        <v>89</v>
      </c>
      <c r="F1425" t="str">
        <f t="shared" si="68"/>
        <v>Queensland</v>
      </c>
      <c r="G1425" t="s">
        <v>19</v>
      </c>
      <c r="H1425">
        <v>4700</v>
      </c>
      <c r="I1425" t="s">
        <v>11</v>
      </c>
      <c r="J1425" t="s">
        <v>138</v>
      </c>
      <c r="K1425" t="s">
        <v>150</v>
      </c>
      <c r="L1425" t="s">
        <v>161</v>
      </c>
      <c r="M1425" s="6">
        <v>564</v>
      </c>
    </row>
    <row r="1426" spans="1:13" x14ac:dyDescent="0.3">
      <c r="A1426" s="2">
        <v>45490</v>
      </c>
      <c r="B1426" s="3">
        <f t="shared" si="66"/>
        <v>2025</v>
      </c>
      <c r="C1426" t="str">
        <f t="shared" si="67"/>
        <v>2024-2025</v>
      </c>
      <c r="D1426" t="s">
        <v>120</v>
      </c>
      <c r="E1426" t="s">
        <v>45</v>
      </c>
      <c r="F1426" t="str">
        <f t="shared" si="68"/>
        <v>Victoria</v>
      </c>
      <c r="G1426" t="s">
        <v>26</v>
      </c>
      <c r="H1426">
        <v>3136</v>
      </c>
      <c r="I1426" t="s">
        <v>11</v>
      </c>
      <c r="J1426" t="s">
        <v>127</v>
      </c>
      <c r="K1426" t="s">
        <v>150</v>
      </c>
      <c r="L1426" t="s">
        <v>161</v>
      </c>
      <c r="M1426" s="6">
        <v>532</v>
      </c>
    </row>
    <row r="1427" spans="1:13" x14ac:dyDescent="0.3">
      <c r="A1427" s="2">
        <v>45570</v>
      </c>
      <c r="B1427" s="3">
        <f t="shared" si="66"/>
        <v>2025</v>
      </c>
      <c r="C1427" t="str">
        <f t="shared" si="67"/>
        <v>2024-2025</v>
      </c>
      <c r="D1427" t="s">
        <v>120</v>
      </c>
      <c r="E1427" t="s">
        <v>97</v>
      </c>
      <c r="F1427" t="str">
        <f t="shared" si="68"/>
        <v>Tasmania</v>
      </c>
      <c r="G1427" t="s">
        <v>43</v>
      </c>
      <c r="H1427">
        <v>7010</v>
      </c>
      <c r="I1427" t="s">
        <v>11</v>
      </c>
      <c r="J1427" t="s">
        <v>130</v>
      </c>
      <c r="K1427" t="s">
        <v>144</v>
      </c>
      <c r="L1427" t="s">
        <v>155</v>
      </c>
      <c r="M1427" s="6">
        <v>111</v>
      </c>
    </row>
    <row r="1428" spans="1:13" x14ac:dyDescent="0.3">
      <c r="A1428" s="2">
        <v>45642</v>
      </c>
      <c r="B1428" s="3">
        <f t="shared" si="66"/>
        <v>2025</v>
      </c>
      <c r="C1428" t="str">
        <f t="shared" si="67"/>
        <v>2024-2025</v>
      </c>
      <c r="D1428" t="s">
        <v>120</v>
      </c>
      <c r="E1428" t="s">
        <v>78</v>
      </c>
      <c r="F1428" t="str">
        <f t="shared" si="68"/>
        <v>New South Wales</v>
      </c>
      <c r="G1428" t="s">
        <v>10</v>
      </c>
      <c r="H1428">
        <v>2480</v>
      </c>
      <c r="I1428" t="s">
        <v>11</v>
      </c>
      <c r="J1428" t="s">
        <v>122</v>
      </c>
      <c r="K1428" t="s">
        <v>151</v>
      </c>
      <c r="L1428" t="s">
        <v>152</v>
      </c>
      <c r="M1428" s="6">
        <v>37</v>
      </c>
    </row>
    <row r="1429" spans="1:13" x14ac:dyDescent="0.3">
      <c r="A1429" s="2">
        <v>45688</v>
      </c>
      <c r="B1429" s="3">
        <f t="shared" si="66"/>
        <v>2025</v>
      </c>
      <c r="C1429" t="str">
        <f t="shared" si="67"/>
        <v>2024-2025</v>
      </c>
      <c r="D1429" t="s">
        <v>119</v>
      </c>
      <c r="E1429" t="s">
        <v>112</v>
      </c>
      <c r="F1429" t="str">
        <f t="shared" si="68"/>
        <v>Queensland</v>
      </c>
      <c r="G1429" t="s">
        <v>19</v>
      </c>
      <c r="H1429">
        <v>4566</v>
      </c>
      <c r="I1429" t="s">
        <v>11</v>
      </c>
      <c r="J1429" t="s">
        <v>136</v>
      </c>
      <c r="K1429" t="s">
        <v>144</v>
      </c>
      <c r="L1429" t="s">
        <v>155</v>
      </c>
      <c r="M1429" s="6">
        <v>367</v>
      </c>
    </row>
    <row r="1430" spans="1:13" x14ac:dyDescent="0.3">
      <c r="A1430" s="2">
        <v>45481</v>
      </c>
      <c r="B1430" s="3">
        <f t="shared" si="66"/>
        <v>2025</v>
      </c>
      <c r="C1430" t="str">
        <f t="shared" si="67"/>
        <v>2024-2025</v>
      </c>
      <c r="D1430" t="s">
        <v>119</v>
      </c>
      <c r="E1430" t="s">
        <v>86</v>
      </c>
      <c r="F1430" t="str">
        <f t="shared" si="68"/>
        <v>Queensland</v>
      </c>
      <c r="G1430" t="s">
        <v>19</v>
      </c>
      <c r="H1430">
        <v>4119</v>
      </c>
      <c r="I1430" t="s">
        <v>11</v>
      </c>
      <c r="J1430" t="s">
        <v>131</v>
      </c>
      <c r="K1430" t="s">
        <v>144</v>
      </c>
      <c r="L1430" t="s">
        <v>155</v>
      </c>
      <c r="M1430" s="6">
        <v>781</v>
      </c>
    </row>
    <row r="1431" spans="1:13" x14ac:dyDescent="0.3">
      <c r="A1431" s="2">
        <v>45685</v>
      </c>
      <c r="B1431" s="3">
        <f t="shared" si="66"/>
        <v>2025</v>
      </c>
      <c r="C1431" t="str">
        <f t="shared" si="67"/>
        <v>2024-2025</v>
      </c>
      <c r="D1431" t="s">
        <v>119</v>
      </c>
      <c r="E1431" t="s">
        <v>63</v>
      </c>
      <c r="F1431" t="str">
        <f t="shared" si="68"/>
        <v>Queensland</v>
      </c>
      <c r="G1431" t="s">
        <v>19</v>
      </c>
      <c r="H1431">
        <v>4068</v>
      </c>
      <c r="I1431" t="s">
        <v>11</v>
      </c>
      <c r="J1431" t="s">
        <v>131</v>
      </c>
      <c r="K1431" t="s">
        <v>147</v>
      </c>
      <c r="L1431" t="s">
        <v>158</v>
      </c>
      <c r="M1431" s="6">
        <v>127</v>
      </c>
    </row>
    <row r="1432" spans="1:13" x14ac:dyDescent="0.3">
      <c r="A1432" s="2">
        <v>45344</v>
      </c>
      <c r="B1432" s="3">
        <f t="shared" si="66"/>
        <v>2024</v>
      </c>
      <c r="C1432" t="str">
        <f t="shared" si="67"/>
        <v>2023-2024</v>
      </c>
      <c r="D1432" t="s">
        <v>120</v>
      </c>
      <c r="E1432" t="s">
        <v>14</v>
      </c>
      <c r="F1432" t="str">
        <f t="shared" si="68"/>
        <v>Northern Territory</v>
      </c>
      <c r="G1432" t="s">
        <v>15</v>
      </c>
      <c r="H1432">
        <v>800</v>
      </c>
      <c r="I1432" t="s">
        <v>11</v>
      </c>
      <c r="J1432" t="s">
        <v>140</v>
      </c>
      <c r="K1432" t="s">
        <v>150</v>
      </c>
      <c r="L1432" t="s">
        <v>161</v>
      </c>
      <c r="M1432" s="6">
        <v>98</v>
      </c>
    </row>
    <row r="1433" spans="1:13" x14ac:dyDescent="0.3">
      <c r="A1433" s="2">
        <v>45681</v>
      </c>
      <c r="B1433" s="3">
        <f t="shared" si="66"/>
        <v>2025</v>
      </c>
      <c r="C1433" t="str">
        <f t="shared" si="67"/>
        <v>2024-2025</v>
      </c>
      <c r="D1433" t="s">
        <v>120</v>
      </c>
      <c r="E1433" t="s">
        <v>84</v>
      </c>
      <c r="F1433" t="str">
        <f t="shared" si="68"/>
        <v>Western Australia</v>
      </c>
      <c r="G1433" t="s">
        <v>28</v>
      </c>
      <c r="H1433">
        <v>6280</v>
      </c>
      <c r="I1433" t="s">
        <v>11</v>
      </c>
      <c r="J1433" t="s">
        <v>135</v>
      </c>
      <c r="K1433" t="s">
        <v>142</v>
      </c>
      <c r="L1433" t="s">
        <v>153</v>
      </c>
      <c r="M1433" s="6">
        <v>591</v>
      </c>
    </row>
    <row r="1434" spans="1:13" x14ac:dyDescent="0.3">
      <c r="A1434" s="2">
        <v>45474</v>
      </c>
      <c r="B1434" s="3">
        <f t="shared" si="66"/>
        <v>2025</v>
      </c>
      <c r="C1434" t="str">
        <f t="shared" si="67"/>
        <v>2024-2025</v>
      </c>
      <c r="D1434" t="s">
        <v>120</v>
      </c>
      <c r="E1434" t="s">
        <v>48</v>
      </c>
      <c r="F1434" t="str">
        <f t="shared" si="68"/>
        <v>Western Australia</v>
      </c>
      <c r="G1434" t="s">
        <v>28</v>
      </c>
      <c r="H1434">
        <v>6450</v>
      </c>
      <c r="I1434" t="s">
        <v>11</v>
      </c>
      <c r="J1434" t="s">
        <v>141</v>
      </c>
      <c r="K1434" t="s">
        <v>151</v>
      </c>
      <c r="L1434" t="s">
        <v>152</v>
      </c>
      <c r="M1434" s="6">
        <v>228</v>
      </c>
    </row>
    <row r="1435" spans="1:13" x14ac:dyDescent="0.3">
      <c r="A1435" s="2">
        <v>45980</v>
      </c>
      <c r="B1435" s="3">
        <f t="shared" si="66"/>
        <v>2026</v>
      </c>
      <c r="C1435" t="str">
        <f t="shared" si="67"/>
        <v>2025-2026</v>
      </c>
      <c r="D1435" t="s">
        <v>119</v>
      </c>
      <c r="E1435" t="s">
        <v>85</v>
      </c>
      <c r="F1435" t="str">
        <f t="shared" si="68"/>
        <v>Western Australia</v>
      </c>
      <c r="G1435" t="s">
        <v>28</v>
      </c>
      <c r="H1435">
        <v>6725</v>
      </c>
      <c r="I1435" t="s">
        <v>11</v>
      </c>
      <c r="J1435" t="s">
        <v>141</v>
      </c>
      <c r="K1435" t="s">
        <v>146</v>
      </c>
      <c r="L1435" t="s">
        <v>157</v>
      </c>
      <c r="M1435" s="6">
        <v>584</v>
      </c>
    </row>
    <row r="1436" spans="1:13" x14ac:dyDescent="0.3">
      <c r="A1436" s="2">
        <v>45816</v>
      </c>
      <c r="B1436" s="3">
        <f t="shared" si="66"/>
        <v>2025</v>
      </c>
      <c r="C1436" t="str">
        <f t="shared" si="67"/>
        <v>2024-2025</v>
      </c>
      <c r="D1436" t="s">
        <v>119</v>
      </c>
      <c r="E1436" t="s">
        <v>105</v>
      </c>
      <c r="F1436" t="str">
        <f t="shared" si="68"/>
        <v>New South Wales</v>
      </c>
      <c r="G1436" t="s">
        <v>10</v>
      </c>
      <c r="H1436">
        <v>2031</v>
      </c>
      <c r="I1436" t="s">
        <v>11</v>
      </c>
      <c r="J1436" t="s">
        <v>126</v>
      </c>
      <c r="K1436" t="s">
        <v>148</v>
      </c>
      <c r="L1436" t="s">
        <v>159</v>
      </c>
      <c r="M1436" s="6">
        <v>38</v>
      </c>
    </row>
    <row r="1437" spans="1:13" x14ac:dyDescent="0.3">
      <c r="A1437" s="2">
        <v>45535</v>
      </c>
      <c r="B1437" s="3">
        <f t="shared" si="66"/>
        <v>2025</v>
      </c>
      <c r="C1437" t="str">
        <f t="shared" si="67"/>
        <v>2024-2025</v>
      </c>
      <c r="D1437" t="s">
        <v>120</v>
      </c>
      <c r="E1437" t="s">
        <v>25</v>
      </c>
      <c r="F1437" t="str">
        <f t="shared" si="68"/>
        <v>Victoria</v>
      </c>
      <c r="G1437" t="s">
        <v>26</v>
      </c>
      <c r="H1437">
        <v>3066</v>
      </c>
      <c r="I1437" t="s">
        <v>11</v>
      </c>
      <c r="J1437" t="s">
        <v>128</v>
      </c>
      <c r="K1437" t="s">
        <v>147</v>
      </c>
      <c r="L1437" t="s">
        <v>158</v>
      </c>
      <c r="M1437" s="6">
        <v>447</v>
      </c>
    </row>
    <row r="1438" spans="1:13" x14ac:dyDescent="0.3">
      <c r="A1438" s="2">
        <v>45928</v>
      </c>
      <c r="B1438" s="3">
        <f t="shared" si="66"/>
        <v>2026</v>
      </c>
      <c r="C1438" t="str">
        <f t="shared" si="67"/>
        <v>2025-2026</v>
      </c>
      <c r="D1438" t="s">
        <v>119</v>
      </c>
      <c r="E1438" t="s">
        <v>108</v>
      </c>
      <c r="F1438" t="str">
        <f t="shared" si="68"/>
        <v>Tasmania</v>
      </c>
      <c r="G1438" t="s">
        <v>43</v>
      </c>
      <c r="H1438">
        <v>7320</v>
      </c>
      <c r="I1438" t="s">
        <v>11</v>
      </c>
      <c r="J1438" t="s">
        <v>130</v>
      </c>
      <c r="K1438" t="s">
        <v>146</v>
      </c>
      <c r="L1438" t="s">
        <v>157</v>
      </c>
      <c r="M1438" s="6">
        <v>653</v>
      </c>
    </row>
    <row r="1439" spans="1:13" x14ac:dyDescent="0.3">
      <c r="A1439" s="2">
        <v>45830</v>
      </c>
      <c r="B1439" s="3">
        <f t="shared" si="66"/>
        <v>2025</v>
      </c>
      <c r="C1439" t="str">
        <f t="shared" si="67"/>
        <v>2024-2025</v>
      </c>
      <c r="D1439" t="s">
        <v>119</v>
      </c>
      <c r="E1439" t="s">
        <v>85</v>
      </c>
      <c r="F1439" t="str">
        <f t="shared" si="68"/>
        <v>Western Australia</v>
      </c>
      <c r="G1439" t="s">
        <v>28</v>
      </c>
      <c r="H1439">
        <v>6725</v>
      </c>
      <c r="I1439" t="s">
        <v>11</v>
      </c>
      <c r="J1439" t="s">
        <v>141</v>
      </c>
      <c r="K1439" t="s">
        <v>143</v>
      </c>
      <c r="L1439" t="s">
        <v>154</v>
      </c>
      <c r="M1439" s="6">
        <v>319</v>
      </c>
    </row>
    <row r="1440" spans="1:13" x14ac:dyDescent="0.3">
      <c r="A1440" s="2">
        <v>45464</v>
      </c>
      <c r="B1440" s="3">
        <f t="shared" si="66"/>
        <v>2024</v>
      </c>
      <c r="C1440" t="str">
        <f t="shared" si="67"/>
        <v>2023-2024</v>
      </c>
      <c r="D1440" t="s">
        <v>120</v>
      </c>
      <c r="E1440" t="s">
        <v>44</v>
      </c>
      <c r="F1440" t="str">
        <f t="shared" si="68"/>
        <v>Western Australia</v>
      </c>
      <c r="G1440" t="s">
        <v>28</v>
      </c>
      <c r="H1440">
        <v>6010</v>
      </c>
      <c r="I1440" t="s">
        <v>11</v>
      </c>
      <c r="J1440" t="s">
        <v>121</v>
      </c>
      <c r="K1440" t="s">
        <v>147</v>
      </c>
      <c r="L1440" t="s">
        <v>158</v>
      </c>
      <c r="M1440" s="6">
        <v>254</v>
      </c>
    </row>
    <row r="1441" spans="1:13" x14ac:dyDescent="0.3">
      <c r="A1441" s="2">
        <v>45754</v>
      </c>
      <c r="B1441" s="3">
        <f t="shared" si="66"/>
        <v>2025</v>
      </c>
      <c r="C1441" t="str">
        <f t="shared" si="67"/>
        <v>2024-2025</v>
      </c>
      <c r="D1441" t="s">
        <v>119</v>
      </c>
      <c r="E1441" t="s">
        <v>108</v>
      </c>
      <c r="F1441" t="str">
        <f t="shared" si="68"/>
        <v>Tasmania</v>
      </c>
      <c r="G1441" t="s">
        <v>43</v>
      </c>
      <c r="H1441">
        <v>7320</v>
      </c>
      <c r="I1441" t="s">
        <v>11</v>
      </c>
      <c r="J1441" t="s">
        <v>130</v>
      </c>
      <c r="K1441" t="s">
        <v>144</v>
      </c>
      <c r="L1441" t="s">
        <v>155</v>
      </c>
      <c r="M1441" s="6">
        <v>593</v>
      </c>
    </row>
    <row r="1442" spans="1:13" x14ac:dyDescent="0.3">
      <c r="A1442" s="2">
        <v>45436</v>
      </c>
      <c r="B1442" s="3">
        <f t="shared" si="66"/>
        <v>2024</v>
      </c>
      <c r="C1442" t="str">
        <f t="shared" si="67"/>
        <v>2023-2024</v>
      </c>
      <c r="D1442" t="s">
        <v>120</v>
      </c>
      <c r="E1442" t="s">
        <v>33</v>
      </c>
      <c r="F1442" t="str">
        <f t="shared" si="68"/>
        <v>Northern Territory</v>
      </c>
      <c r="G1442" t="s">
        <v>15</v>
      </c>
      <c r="H1442">
        <v>870</v>
      </c>
      <c r="I1442" t="s">
        <v>11</v>
      </c>
      <c r="J1442" t="s">
        <v>140</v>
      </c>
      <c r="K1442" t="s">
        <v>144</v>
      </c>
      <c r="L1442" t="s">
        <v>155</v>
      </c>
      <c r="M1442" s="6">
        <v>573</v>
      </c>
    </row>
    <row r="1443" spans="1:13" x14ac:dyDescent="0.3">
      <c r="A1443" s="2">
        <v>45713</v>
      </c>
      <c r="B1443" s="3">
        <f t="shared" si="66"/>
        <v>2025</v>
      </c>
      <c r="C1443" t="str">
        <f t="shared" si="67"/>
        <v>2024-2025</v>
      </c>
      <c r="D1443" t="s">
        <v>120</v>
      </c>
      <c r="E1443" t="s">
        <v>71</v>
      </c>
      <c r="F1443" t="str">
        <f t="shared" si="68"/>
        <v>Victoria</v>
      </c>
      <c r="G1443" t="s">
        <v>26</v>
      </c>
      <c r="H1443">
        <v>3131</v>
      </c>
      <c r="I1443" t="s">
        <v>11</v>
      </c>
      <c r="J1443" t="s">
        <v>127</v>
      </c>
      <c r="K1443" t="s">
        <v>143</v>
      </c>
      <c r="L1443" t="s">
        <v>154</v>
      </c>
      <c r="M1443" s="6">
        <v>755</v>
      </c>
    </row>
    <row r="1444" spans="1:13" x14ac:dyDescent="0.3">
      <c r="A1444" s="2">
        <v>45392</v>
      </c>
      <c r="B1444" s="3">
        <f t="shared" si="66"/>
        <v>2024</v>
      </c>
      <c r="C1444" t="str">
        <f t="shared" si="67"/>
        <v>2023-2024</v>
      </c>
      <c r="D1444" t="s">
        <v>120</v>
      </c>
      <c r="E1444" t="s">
        <v>99</v>
      </c>
      <c r="F1444" t="str">
        <f t="shared" si="68"/>
        <v>Western Australia</v>
      </c>
      <c r="G1444" t="s">
        <v>28</v>
      </c>
      <c r="H1444">
        <v>6530</v>
      </c>
      <c r="I1444" t="s">
        <v>11</v>
      </c>
      <c r="J1444" t="s">
        <v>141</v>
      </c>
      <c r="K1444" t="s">
        <v>148</v>
      </c>
      <c r="L1444" t="s">
        <v>159</v>
      </c>
      <c r="M1444" s="6">
        <v>329</v>
      </c>
    </row>
    <row r="1445" spans="1:13" x14ac:dyDescent="0.3">
      <c r="A1445" s="2">
        <v>45567</v>
      </c>
      <c r="B1445" s="3">
        <f t="shared" si="66"/>
        <v>2025</v>
      </c>
      <c r="C1445" t="str">
        <f t="shared" si="67"/>
        <v>2024-2025</v>
      </c>
      <c r="D1445" t="s">
        <v>119</v>
      </c>
      <c r="E1445" t="s">
        <v>65</v>
      </c>
      <c r="F1445" t="str">
        <f t="shared" si="68"/>
        <v>Victoria</v>
      </c>
      <c r="G1445" t="s">
        <v>26</v>
      </c>
      <c r="H1445">
        <v>3931</v>
      </c>
      <c r="I1445" t="s">
        <v>11</v>
      </c>
      <c r="J1445" t="s">
        <v>137</v>
      </c>
      <c r="K1445" t="s">
        <v>144</v>
      </c>
      <c r="L1445" t="s">
        <v>155</v>
      </c>
      <c r="M1445" s="6">
        <v>697</v>
      </c>
    </row>
    <row r="1446" spans="1:13" x14ac:dyDescent="0.3">
      <c r="A1446" s="2">
        <v>45772</v>
      </c>
      <c r="B1446" s="3">
        <f t="shared" si="66"/>
        <v>2025</v>
      </c>
      <c r="C1446" t="str">
        <f t="shared" si="67"/>
        <v>2024-2025</v>
      </c>
      <c r="D1446" t="s">
        <v>120</v>
      </c>
      <c r="E1446" t="s">
        <v>74</v>
      </c>
      <c r="F1446" t="str">
        <f t="shared" si="68"/>
        <v>Victoria</v>
      </c>
      <c r="G1446" t="s">
        <v>26</v>
      </c>
      <c r="H1446">
        <v>3500</v>
      </c>
      <c r="I1446" t="s">
        <v>11</v>
      </c>
      <c r="J1446" t="s">
        <v>129</v>
      </c>
      <c r="K1446" t="s">
        <v>144</v>
      </c>
      <c r="L1446" t="s">
        <v>155</v>
      </c>
      <c r="M1446" s="6">
        <v>486</v>
      </c>
    </row>
    <row r="1447" spans="1:13" x14ac:dyDescent="0.3">
      <c r="A1447" s="2">
        <v>45649</v>
      </c>
      <c r="B1447" s="3">
        <f t="shared" si="66"/>
        <v>2025</v>
      </c>
      <c r="C1447" t="str">
        <f t="shared" si="67"/>
        <v>2024-2025</v>
      </c>
      <c r="D1447" t="s">
        <v>120</v>
      </c>
      <c r="E1447" t="s">
        <v>88</v>
      </c>
      <c r="F1447" t="str">
        <f t="shared" si="68"/>
        <v>Queensland</v>
      </c>
      <c r="G1447" t="s">
        <v>19</v>
      </c>
      <c r="H1447">
        <v>4570</v>
      </c>
      <c r="I1447" t="s">
        <v>11</v>
      </c>
      <c r="J1447" t="s">
        <v>136</v>
      </c>
      <c r="K1447" t="s">
        <v>151</v>
      </c>
      <c r="L1447" t="s">
        <v>152</v>
      </c>
      <c r="M1447" s="6">
        <v>781</v>
      </c>
    </row>
    <row r="1448" spans="1:13" x14ac:dyDescent="0.3">
      <c r="A1448" s="2">
        <v>45622</v>
      </c>
      <c r="B1448" s="3">
        <f t="shared" si="66"/>
        <v>2025</v>
      </c>
      <c r="C1448" t="str">
        <f t="shared" si="67"/>
        <v>2024-2025</v>
      </c>
      <c r="D1448" t="s">
        <v>120</v>
      </c>
      <c r="E1448" t="s">
        <v>72</v>
      </c>
      <c r="F1448" t="str">
        <f t="shared" si="68"/>
        <v>Queensland</v>
      </c>
      <c r="G1448" t="s">
        <v>19</v>
      </c>
      <c r="H1448">
        <v>4870</v>
      </c>
      <c r="I1448" t="s">
        <v>11</v>
      </c>
      <c r="J1448" t="s">
        <v>133</v>
      </c>
      <c r="K1448" t="s">
        <v>148</v>
      </c>
      <c r="L1448" t="s">
        <v>159</v>
      </c>
      <c r="M1448" s="6">
        <v>724</v>
      </c>
    </row>
    <row r="1449" spans="1:13" x14ac:dyDescent="0.3">
      <c r="A1449" s="2">
        <v>45446</v>
      </c>
      <c r="B1449" s="3">
        <f t="shared" si="66"/>
        <v>2024</v>
      </c>
      <c r="C1449" t="str">
        <f t="shared" si="67"/>
        <v>2023-2024</v>
      </c>
      <c r="D1449" t="s">
        <v>120</v>
      </c>
      <c r="E1449" t="s">
        <v>48</v>
      </c>
      <c r="F1449" t="str">
        <f t="shared" si="68"/>
        <v>Western Australia</v>
      </c>
      <c r="G1449" t="s">
        <v>28</v>
      </c>
      <c r="H1449">
        <v>6450</v>
      </c>
      <c r="I1449" t="s">
        <v>11</v>
      </c>
      <c r="J1449" t="s">
        <v>141</v>
      </c>
      <c r="K1449" t="s">
        <v>143</v>
      </c>
      <c r="L1449" t="s">
        <v>154</v>
      </c>
      <c r="M1449" s="6">
        <v>417</v>
      </c>
    </row>
    <row r="1450" spans="1:13" x14ac:dyDescent="0.3">
      <c r="A1450" s="2">
        <v>45482</v>
      </c>
      <c r="B1450" s="3">
        <f t="shared" si="66"/>
        <v>2025</v>
      </c>
      <c r="C1450" t="str">
        <f t="shared" si="67"/>
        <v>2024-2025</v>
      </c>
      <c r="D1450" t="s">
        <v>120</v>
      </c>
      <c r="E1450" t="s">
        <v>83</v>
      </c>
      <c r="F1450" t="str">
        <f t="shared" si="68"/>
        <v>Victoria</v>
      </c>
      <c r="G1450" t="s">
        <v>26</v>
      </c>
      <c r="H1450">
        <v>3551</v>
      </c>
      <c r="I1450" t="s">
        <v>11</v>
      </c>
      <c r="J1450" t="s">
        <v>129</v>
      </c>
      <c r="K1450" t="s">
        <v>146</v>
      </c>
      <c r="L1450" t="s">
        <v>157</v>
      </c>
      <c r="M1450" s="6">
        <v>776</v>
      </c>
    </row>
    <row r="1451" spans="1:13" x14ac:dyDescent="0.3">
      <c r="A1451" s="2">
        <v>45659</v>
      </c>
      <c r="B1451" s="3">
        <f t="shared" si="66"/>
        <v>2025</v>
      </c>
      <c r="C1451" t="str">
        <f t="shared" si="67"/>
        <v>2024-2025</v>
      </c>
      <c r="D1451" t="s">
        <v>119</v>
      </c>
      <c r="E1451" t="s">
        <v>47</v>
      </c>
      <c r="F1451" t="str">
        <f t="shared" si="68"/>
        <v>Victoria</v>
      </c>
      <c r="G1451" t="s">
        <v>26</v>
      </c>
      <c r="H1451">
        <v>3630</v>
      </c>
      <c r="I1451" t="s">
        <v>11</v>
      </c>
      <c r="J1451" t="s">
        <v>137</v>
      </c>
      <c r="K1451" t="s">
        <v>147</v>
      </c>
      <c r="L1451" t="s">
        <v>158</v>
      </c>
      <c r="M1451" s="6">
        <v>543</v>
      </c>
    </row>
    <row r="1452" spans="1:13" x14ac:dyDescent="0.3">
      <c r="A1452" s="2">
        <v>45737</v>
      </c>
      <c r="B1452" s="3">
        <f t="shared" si="66"/>
        <v>2025</v>
      </c>
      <c r="C1452" t="str">
        <f t="shared" si="67"/>
        <v>2024-2025</v>
      </c>
      <c r="D1452" t="s">
        <v>120</v>
      </c>
      <c r="E1452" t="s">
        <v>35</v>
      </c>
      <c r="F1452" t="str">
        <f t="shared" si="68"/>
        <v>Victoria</v>
      </c>
      <c r="G1452" t="s">
        <v>26</v>
      </c>
      <c r="H1452">
        <v>3280</v>
      </c>
      <c r="I1452" t="s">
        <v>11</v>
      </c>
      <c r="J1452" t="s">
        <v>129</v>
      </c>
      <c r="K1452" t="s">
        <v>146</v>
      </c>
      <c r="L1452" t="s">
        <v>157</v>
      </c>
      <c r="M1452" s="6">
        <v>86</v>
      </c>
    </row>
    <row r="1453" spans="1:13" x14ac:dyDescent="0.3">
      <c r="A1453" s="2">
        <v>45956</v>
      </c>
      <c r="B1453" s="3">
        <f t="shared" si="66"/>
        <v>2026</v>
      </c>
      <c r="C1453" t="str">
        <f t="shared" si="67"/>
        <v>2025-2026</v>
      </c>
      <c r="D1453" t="s">
        <v>120</v>
      </c>
      <c r="E1453" t="s">
        <v>60</v>
      </c>
      <c r="F1453" t="str">
        <f t="shared" si="68"/>
        <v>Queensland</v>
      </c>
      <c r="G1453" t="s">
        <v>19</v>
      </c>
      <c r="H1453">
        <v>4655</v>
      </c>
      <c r="I1453" t="s">
        <v>11</v>
      </c>
      <c r="J1453" t="s">
        <v>138</v>
      </c>
      <c r="K1453" t="s">
        <v>151</v>
      </c>
      <c r="L1453" t="s">
        <v>152</v>
      </c>
      <c r="M1453" s="6">
        <v>480</v>
      </c>
    </row>
    <row r="1454" spans="1:13" x14ac:dyDescent="0.3">
      <c r="A1454" s="2">
        <v>45958</v>
      </c>
      <c r="B1454" s="3">
        <f t="shared" si="66"/>
        <v>2026</v>
      </c>
      <c r="C1454" t="str">
        <f t="shared" si="67"/>
        <v>2025-2026</v>
      </c>
      <c r="D1454" t="s">
        <v>120</v>
      </c>
      <c r="E1454" t="s">
        <v>78</v>
      </c>
      <c r="F1454" t="str">
        <f t="shared" si="68"/>
        <v>New South Wales</v>
      </c>
      <c r="G1454" t="s">
        <v>10</v>
      </c>
      <c r="H1454">
        <v>2480</v>
      </c>
      <c r="I1454" t="s">
        <v>11</v>
      </c>
      <c r="J1454" t="s">
        <v>122</v>
      </c>
      <c r="K1454" t="s">
        <v>142</v>
      </c>
      <c r="L1454" t="s">
        <v>153</v>
      </c>
      <c r="M1454" s="6">
        <v>152</v>
      </c>
    </row>
    <row r="1455" spans="1:13" x14ac:dyDescent="0.3">
      <c r="A1455" s="2">
        <v>45653</v>
      </c>
      <c r="B1455" s="3">
        <f t="shared" si="66"/>
        <v>2025</v>
      </c>
      <c r="C1455" t="str">
        <f t="shared" si="67"/>
        <v>2024-2025</v>
      </c>
      <c r="D1455" t="s">
        <v>120</v>
      </c>
      <c r="E1455" t="s">
        <v>59</v>
      </c>
      <c r="F1455" t="str">
        <f t="shared" si="68"/>
        <v>South Australia</v>
      </c>
      <c r="G1455" t="s">
        <v>17</v>
      </c>
      <c r="H1455">
        <v>5011</v>
      </c>
      <c r="I1455" t="s">
        <v>11</v>
      </c>
      <c r="J1455" t="s">
        <v>134</v>
      </c>
      <c r="K1455" t="s">
        <v>143</v>
      </c>
      <c r="L1455" t="s">
        <v>154</v>
      </c>
      <c r="M1455" s="6">
        <v>336</v>
      </c>
    </row>
    <row r="1456" spans="1:13" x14ac:dyDescent="0.3">
      <c r="A1456" s="2">
        <v>45968</v>
      </c>
      <c r="B1456" s="3">
        <f t="shared" si="66"/>
        <v>2026</v>
      </c>
      <c r="C1456" t="str">
        <f t="shared" si="67"/>
        <v>2025-2026</v>
      </c>
      <c r="D1456" t="s">
        <v>120</v>
      </c>
      <c r="E1456" t="s">
        <v>42</v>
      </c>
      <c r="F1456" t="str">
        <f t="shared" si="68"/>
        <v>Tasmania</v>
      </c>
      <c r="G1456" t="s">
        <v>43</v>
      </c>
      <c r="H1456">
        <v>7018</v>
      </c>
      <c r="I1456" t="s">
        <v>11</v>
      </c>
      <c r="J1456" t="s">
        <v>130</v>
      </c>
      <c r="K1456" t="s">
        <v>148</v>
      </c>
      <c r="L1456" t="s">
        <v>159</v>
      </c>
      <c r="M1456" s="6">
        <v>408</v>
      </c>
    </row>
    <row r="1457" spans="1:13" x14ac:dyDescent="0.3">
      <c r="A1457" s="2">
        <v>45335</v>
      </c>
      <c r="B1457" s="3">
        <f t="shared" si="66"/>
        <v>2024</v>
      </c>
      <c r="C1457" t="str">
        <f t="shared" si="67"/>
        <v>2023-2024</v>
      </c>
      <c r="D1457" t="s">
        <v>120</v>
      </c>
      <c r="E1457" t="s">
        <v>48</v>
      </c>
      <c r="F1457" t="str">
        <f t="shared" si="68"/>
        <v>Western Australia</v>
      </c>
      <c r="G1457" t="s">
        <v>28</v>
      </c>
      <c r="H1457">
        <v>6450</v>
      </c>
      <c r="I1457" t="s">
        <v>11</v>
      </c>
      <c r="J1457" t="s">
        <v>141</v>
      </c>
      <c r="K1457" t="s">
        <v>147</v>
      </c>
      <c r="L1457" t="s">
        <v>158</v>
      </c>
      <c r="M1457" s="6">
        <v>798</v>
      </c>
    </row>
    <row r="1458" spans="1:13" x14ac:dyDescent="0.3">
      <c r="A1458" s="2">
        <v>45593</v>
      </c>
      <c r="B1458" s="3">
        <f t="shared" si="66"/>
        <v>2025</v>
      </c>
      <c r="C1458" t="str">
        <f t="shared" si="67"/>
        <v>2024-2025</v>
      </c>
      <c r="D1458" t="s">
        <v>120</v>
      </c>
      <c r="E1458" t="s">
        <v>18</v>
      </c>
      <c r="F1458" t="str">
        <f t="shared" si="68"/>
        <v>Queensland</v>
      </c>
      <c r="G1458" t="s">
        <v>19</v>
      </c>
      <c r="H1458">
        <v>4802</v>
      </c>
      <c r="I1458" t="s">
        <v>11</v>
      </c>
      <c r="J1458" t="s">
        <v>133</v>
      </c>
      <c r="K1458" t="s">
        <v>148</v>
      </c>
      <c r="L1458" t="s">
        <v>159</v>
      </c>
      <c r="M1458" s="6">
        <v>437</v>
      </c>
    </row>
    <row r="1459" spans="1:13" x14ac:dyDescent="0.3">
      <c r="A1459" s="2">
        <v>45758</v>
      </c>
      <c r="B1459" s="3">
        <f t="shared" si="66"/>
        <v>2025</v>
      </c>
      <c r="C1459" t="str">
        <f t="shared" si="67"/>
        <v>2024-2025</v>
      </c>
      <c r="D1459" t="s">
        <v>120</v>
      </c>
      <c r="E1459" t="s">
        <v>34</v>
      </c>
      <c r="F1459" t="str">
        <f t="shared" si="68"/>
        <v>New South Wales</v>
      </c>
      <c r="G1459" t="s">
        <v>10</v>
      </c>
      <c r="H1459">
        <v>2560</v>
      </c>
      <c r="I1459" t="s">
        <v>11</v>
      </c>
      <c r="J1459" t="s">
        <v>123</v>
      </c>
      <c r="K1459" t="s">
        <v>151</v>
      </c>
      <c r="L1459" t="s">
        <v>152</v>
      </c>
      <c r="M1459" s="6">
        <v>104</v>
      </c>
    </row>
    <row r="1460" spans="1:13" x14ac:dyDescent="0.3">
      <c r="A1460" s="2">
        <v>45444</v>
      </c>
      <c r="B1460" s="3">
        <f t="shared" si="66"/>
        <v>2024</v>
      </c>
      <c r="C1460" t="str">
        <f t="shared" si="67"/>
        <v>2023-2024</v>
      </c>
      <c r="D1460" t="s">
        <v>119</v>
      </c>
      <c r="E1460" t="s">
        <v>109</v>
      </c>
      <c r="F1460" t="str">
        <f t="shared" si="68"/>
        <v>Western Australia</v>
      </c>
      <c r="G1460" t="s">
        <v>28</v>
      </c>
      <c r="H1460">
        <v>6052</v>
      </c>
      <c r="I1460" t="s">
        <v>11</v>
      </c>
      <c r="J1460" t="s">
        <v>121</v>
      </c>
      <c r="K1460" t="s">
        <v>143</v>
      </c>
      <c r="L1460" t="s">
        <v>154</v>
      </c>
      <c r="M1460" s="6">
        <v>197</v>
      </c>
    </row>
    <row r="1461" spans="1:13" x14ac:dyDescent="0.3">
      <c r="A1461" s="2">
        <v>46005</v>
      </c>
      <c r="B1461" s="3">
        <f t="shared" si="66"/>
        <v>2026</v>
      </c>
      <c r="C1461" t="str">
        <f t="shared" si="67"/>
        <v>2025-2026</v>
      </c>
      <c r="D1461" t="s">
        <v>119</v>
      </c>
      <c r="E1461" t="s">
        <v>113</v>
      </c>
      <c r="F1461" t="str">
        <f t="shared" si="68"/>
        <v>New South Wales</v>
      </c>
      <c r="G1461" t="s">
        <v>10</v>
      </c>
      <c r="H1461">
        <v>2101</v>
      </c>
      <c r="I1461" t="s">
        <v>11</v>
      </c>
      <c r="J1461" t="s">
        <v>125</v>
      </c>
      <c r="K1461" t="s">
        <v>150</v>
      </c>
      <c r="L1461" t="s">
        <v>161</v>
      </c>
      <c r="M1461" s="6">
        <v>797</v>
      </c>
    </row>
    <row r="1462" spans="1:13" x14ac:dyDescent="0.3">
      <c r="A1462" s="2">
        <v>45946</v>
      </c>
      <c r="B1462" s="3">
        <f t="shared" si="66"/>
        <v>2026</v>
      </c>
      <c r="C1462" t="str">
        <f t="shared" si="67"/>
        <v>2025-2026</v>
      </c>
      <c r="D1462" t="s">
        <v>120</v>
      </c>
      <c r="E1462" t="s">
        <v>84</v>
      </c>
      <c r="F1462" t="str">
        <f t="shared" si="68"/>
        <v>Western Australia</v>
      </c>
      <c r="G1462" t="s">
        <v>28</v>
      </c>
      <c r="H1462">
        <v>6280</v>
      </c>
      <c r="I1462" t="s">
        <v>11</v>
      </c>
      <c r="J1462" t="s">
        <v>135</v>
      </c>
      <c r="K1462" t="s">
        <v>142</v>
      </c>
      <c r="L1462" t="s">
        <v>153</v>
      </c>
      <c r="M1462" s="6">
        <v>558</v>
      </c>
    </row>
    <row r="1463" spans="1:13" x14ac:dyDescent="0.3">
      <c r="A1463" s="2">
        <v>45557</v>
      </c>
      <c r="B1463" s="3">
        <f t="shared" si="66"/>
        <v>2025</v>
      </c>
      <c r="C1463" t="str">
        <f t="shared" si="67"/>
        <v>2024-2025</v>
      </c>
      <c r="D1463" t="s">
        <v>120</v>
      </c>
      <c r="E1463" t="s">
        <v>49</v>
      </c>
      <c r="F1463" t="str">
        <f t="shared" si="68"/>
        <v>New South Wales</v>
      </c>
      <c r="G1463" t="s">
        <v>10</v>
      </c>
      <c r="H1463">
        <v>2350</v>
      </c>
      <c r="I1463" t="s">
        <v>11</v>
      </c>
      <c r="J1463" t="s">
        <v>122</v>
      </c>
      <c r="K1463" t="s">
        <v>142</v>
      </c>
      <c r="L1463" t="s">
        <v>153</v>
      </c>
      <c r="M1463" s="6">
        <v>459</v>
      </c>
    </row>
    <row r="1464" spans="1:13" x14ac:dyDescent="0.3">
      <c r="A1464" s="2">
        <v>45526</v>
      </c>
      <c r="B1464" s="3">
        <f t="shared" si="66"/>
        <v>2025</v>
      </c>
      <c r="C1464" t="str">
        <f t="shared" si="67"/>
        <v>2024-2025</v>
      </c>
      <c r="D1464" t="s">
        <v>119</v>
      </c>
      <c r="E1464" t="s">
        <v>70</v>
      </c>
      <c r="F1464" t="str">
        <f t="shared" si="68"/>
        <v>Western Australia</v>
      </c>
      <c r="G1464" t="s">
        <v>28</v>
      </c>
      <c r="H1464">
        <v>6021</v>
      </c>
      <c r="I1464" t="s">
        <v>11</v>
      </c>
      <c r="J1464" t="s">
        <v>121</v>
      </c>
      <c r="K1464" t="s">
        <v>145</v>
      </c>
      <c r="L1464" t="s">
        <v>156</v>
      </c>
      <c r="M1464" s="6">
        <v>573</v>
      </c>
    </row>
    <row r="1465" spans="1:13" x14ac:dyDescent="0.3">
      <c r="A1465" s="2">
        <v>45608</v>
      </c>
      <c r="B1465" s="3">
        <f t="shared" si="66"/>
        <v>2025</v>
      </c>
      <c r="C1465" t="str">
        <f t="shared" si="67"/>
        <v>2024-2025</v>
      </c>
      <c r="D1465" t="s">
        <v>120</v>
      </c>
      <c r="E1465" t="s">
        <v>88</v>
      </c>
      <c r="F1465" t="str">
        <f t="shared" si="68"/>
        <v>Queensland</v>
      </c>
      <c r="G1465" t="s">
        <v>19</v>
      </c>
      <c r="H1465">
        <v>4570</v>
      </c>
      <c r="I1465" t="s">
        <v>11</v>
      </c>
      <c r="J1465" t="s">
        <v>136</v>
      </c>
      <c r="K1465" t="s">
        <v>148</v>
      </c>
      <c r="L1465" t="s">
        <v>159</v>
      </c>
      <c r="M1465" s="6">
        <v>388</v>
      </c>
    </row>
    <row r="1466" spans="1:13" x14ac:dyDescent="0.3">
      <c r="A1466" s="2">
        <v>45584</v>
      </c>
      <c r="B1466" s="3">
        <f t="shared" si="66"/>
        <v>2025</v>
      </c>
      <c r="C1466" t="str">
        <f t="shared" si="67"/>
        <v>2024-2025</v>
      </c>
      <c r="D1466" t="s">
        <v>120</v>
      </c>
      <c r="E1466" t="s">
        <v>92</v>
      </c>
      <c r="F1466" t="str">
        <f t="shared" si="68"/>
        <v>New South Wales</v>
      </c>
      <c r="G1466" t="s">
        <v>10</v>
      </c>
      <c r="H1466">
        <v>2015</v>
      </c>
      <c r="I1466" t="s">
        <v>11</v>
      </c>
      <c r="J1466" t="s">
        <v>126</v>
      </c>
      <c r="K1466" t="s">
        <v>151</v>
      </c>
      <c r="L1466" t="s">
        <v>152</v>
      </c>
      <c r="M1466" s="6">
        <v>726</v>
      </c>
    </row>
    <row r="1467" spans="1:13" x14ac:dyDescent="0.3">
      <c r="A1467" s="2">
        <v>45501</v>
      </c>
      <c r="B1467" s="3">
        <f t="shared" si="66"/>
        <v>2025</v>
      </c>
      <c r="C1467" t="str">
        <f t="shared" si="67"/>
        <v>2024-2025</v>
      </c>
      <c r="D1467" t="s">
        <v>120</v>
      </c>
      <c r="E1467" t="s">
        <v>33</v>
      </c>
      <c r="F1467" t="str">
        <f t="shared" si="68"/>
        <v>Northern Territory</v>
      </c>
      <c r="G1467" t="s">
        <v>15</v>
      </c>
      <c r="H1467">
        <v>870</v>
      </c>
      <c r="I1467" t="s">
        <v>11</v>
      </c>
      <c r="J1467" t="s">
        <v>140</v>
      </c>
      <c r="K1467" t="s">
        <v>144</v>
      </c>
      <c r="L1467" t="s">
        <v>155</v>
      </c>
      <c r="M1467" s="6">
        <v>160</v>
      </c>
    </row>
    <row r="1468" spans="1:13" x14ac:dyDescent="0.3">
      <c r="A1468" s="2">
        <v>45519</v>
      </c>
      <c r="B1468" s="3">
        <f t="shared" si="66"/>
        <v>2025</v>
      </c>
      <c r="C1468" t="str">
        <f t="shared" si="67"/>
        <v>2024-2025</v>
      </c>
      <c r="D1468" t="s">
        <v>119</v>
      </c>
      <c r="E1468" t="s">
        <v>46</v>
      </c>
      <c r="F1468" t="str">
        <f t="shared" si="68"/>
        <v>South Australia</v>
      </c>
      <c r="G1468" t="s">
        <v>17</v>
      </c>
      <c r="H1468">
        <v>5043</v>
      </c>
      <c r="I1468" t="s">
        <v>11</v>
      </c>
      <c r="J1468" t="s">
        <v>134</v>
      </c>
      <c r="K1468" t="s">
        <v>144</v>
      </c>
      <c r="L1468" t="s">
        <v>155</v>
      </c>
      <c r="M1468" s="6">
        <v>205</v>
      </c>
    </row>
    <row r="1469" spans="1:13" x14ac:dyDescent="0.3">
      <c r="A1469" s="2">
        <v>45319</v>
      </c>
      <c r="B1469" s="3">
        <f t="shared" si="66"/>
        <v>2024</v>
      </c>
      <c r="C1469" t="str">
        <f t="shared" si="67"/>
        <v>2023-2024</v>
      </c>
      <c r="D1469" t="s">
        <v>120</v>
      </c>
      <c r="E1469" t="s">
        <v>107</v>
      </c>
      <c r="F1469" t="str">
        <f t="shared" si="68"/>
        <v>New South Wales</v>
      </c>
      <c r="G1469" t="s">
        <v>10</v>
      </c>
      <c r="H1469">
        <v>2020</v>
      </c>
      <c r="I1469" t="s">
        <v>11</v>
      </c>
      <c r="J1469" t="s">
        <v>126</v>
      </c>
      <c r="K1469" t="s">
        <v>151</v>
      </c>
      <c r="L1469" t="s">
        <v>152</v>
      </c>
      <c r="M1469" s="6">
        <v>39</v>
      </c>
    </row>
    <row r="1470" spans="1:13" x14ac:dyDescent="0.3">
      <c r="A1470" s="2">
        <v>45833</v>
      </c>
      <c r="B1470" s="3">
        <f t="shared" si="66"/>
        <v>2025</v>
      </c>
      <c r="C1470" t="str">
        <f t="shared" si="67"/>
        <v>2024-2025</v>
      </c>
      <c r="D1470" t="s">
        <v>119</v>
      </c>
      <c r="E1470" t="s">
        <v>105</v>
      </c>
      <c r="F1470" t="str">
        <f t="shared" si="68"/>
        <v>New South Wales</v>
      </c>
      <c r="G1470" t="s">
        <v>10</v>
      </c>
      <c r="H1470">
        <v>2031</v>
      </c>
      <c r="I1470" t="s">
        <v>11</v>
      </c>
      <c r="J1470" t="s">
        <v>126</v>
      </c>
      <c r="K1470" t="s">
        <v>151</v>
      </c>
      <c r="L1470" t="s">
        <v>152</v>
      </c>
      <c r="M1470" s="6">
        <v>790</v>
      </c>
    </row>
    <row r="1471" spans="1:13" x14ac:dyDescent="0.3">
      <c r="A1471" s="2">
        <v>45470</v>
      </c>
      <c r="B1471" s="3">
        <f t="shared" si="66"/>
        <v>2024</v>
      </c>
      <c r="C1471" t="str">
        <f t="shared" si="67"/>
        <v>2023-2024</v>
      </c>
      <c r="D1471" t="s">
        <v>120</v>
      </c>
      <c r="E1471" t="s">
        <v>40</v>
      </c>
      <c r="F1471" t="str">
        <f t="shared" si="68"/>
        <v>South Australia</v>
      </c>
      <c r="G1471" t="s">
        <v>17</v>
      </c>
      <c r="H1471">
        <v>5169</v>
      </c>
      <c r="I1471" t="s">
        <v>11</v>
      </c>
      <c r="J1471" t="s">
        <v>134</v>
      </c>
      <c r="K1471" t="s">
        <v>151</v>
      </c>
      <c r="L1471" t="s">
        <v>152</v>
      </c>
      <c r="M1471" s="6">
        <v>543</v>
      </c>
    </row>
    <row r="1472" spans="1:13" x14ac:dyDescent="0.3">
      <c r="A1472" s="2">
        <v>45529</v>
      </c>
      <c r="B1472" s="3">
        <f t="shared" si="66"/>
        <v>2025</v>
      </c>
      <c r="C1472" t="str">
        <f t="shared" si="67"/>
        <v>2024-2025</v>
      </c>
      <c r="D1472" t="s">
        <v>120</v>
      </c>
      <c r="E1472" t="s">
        <v>47</v>
      </c>
      <c r="F1472" t="str">
        <f t="shared" si="68"/>
        <v>Victoria</v>
      </c>
      <c r="G1472" t="s">
        <v>26</v>
      </c>
      <c r="H1472">
        <v>3630</v>
      </c>
      <c r="I1472" t="s">
        <v>11</v>
      </c>
      <c r="J1472" t="s">
        <v>137</v>
      </c>
      <c r="K1472" t="s">
        <v>145</v>
      </c>
      <c r="L1472" t="s">
        <v>156</v>
      </c>
      <c r="M1472" s="6">
        <v>32</v>
      </c>
    </row>
    <row r="1473" spans="1:13" x14ac:dyDescent="0.3">
      <c r="A1473" s="2">
        <v>45628</v>
      </c>
      <c r="B1473" s="3">
        <f t="shared" si="66"/>
        <v>2025</v>
      </c>
      <c r="C1473" t="str">
        <f t="shared" si="67"/>
        <v>2024-2025</v>
      </c>
      <c r="D1473" t="s">
        <v>119</v>
      </c>
      <c r="E1473" t="s">
        <v>29</v>
      </c>
      <c r="F1473" t="str">
        <f t="shared" si="68"/>
        <v>Queensland</v>
      </c>
      <c r="G1473" t="s">
        <v>19</v>
      </c>
      <c r="H1473">
        <v>4703</v>
      </c>
      <c r="I1473" t="s">
        <v>11</v>
      </c>
      <c r="J1473" t="s">
        <v>138</v>
      </c>
      <c r="K1473" t="s">
        <v>144</v>
      </c>
      <c r="L1473" t="s">
        <v>155</v>
      </c>
      <c r="M1473" s="6">
        <v>96</v>
      </c>
    </row>
    <row r="1474" spans="1:13" x14ac:dyDescent="0.3">
      <c r="A1474" s="2">
        <v>45346</v>
      </c>
      <c r="B1474" s="3">
        <f t="shared" ref="B1474:B1537" si="69">IF(MONTH(A1474)&gt;=7,YEAR(A1474)+1,YEAR(A1474))</f>
        <v>2024</v>
      </c>
      <c r="C1474" t="str">
        <f t="shared" ref="C1474:C1537" si="70">IF(MONTH(A1474) &gt;= 7, YEAR(A1474) &amp; "-" &amp; YEAR(A1474) + 1, YEAR(A1474) - 1 &amp; "-" &amp; YEAR(A1474))</f>
        <v>2023-2024</v>
      </c>
      <c r="D1474" t="s">
        <v>120</v>
      </c>
      <c r="E1474" t="s">
        <v>25</v>
      </c>
      <c r="F1474" t="str">
        <f t="shared" ref="F1474:F1537" si="71">IF(G1474="WA","Western Australia",
IF(G1474="NSW","New South Wales",
IF(G1474="QLD","Queensland",
IF(G1474="VIC","Victoria",
IF(G1474="TAS","Tasmania",
IF(G1474="SA","South Australia",
IF(G1474="NT","Northern Territory",
IF(G1474="ACT","Australian Capital Territory",G1474))))))))</f>
        <v>Victoria</v>
      </c>
      <c r="G1474" t="s">
        <v>26</v>
      </c>
      <c r="H1474">
        <v>3066</v>
      </c>
      <c r="I1474" t="s">
        <v>11</v>
      </c>
      <c r="J1474" t="s">
        <v>128</v>
      </c>
      <c r="K1474" t="s">
        <v>149</v>
      </c>
      <c r="L1474" t="s">
        <v>160</v>
      </c>
      <c r="M1474" s="6">
        <v>618</v>
      </c>
    </row>
    <row r="1475" spans="1:13" x14ac:dyDescent="0.3">
      <c r="A1475" s="2">
        <v>45792</v>
      </c>
      <c r="B1475" s="3">
        <f t="shared" si="69"/>
        <v>2025</v>
      </c>
      <c r="C1475" t="str">
        <f t="shared" si="70"/>
        <v>2024-2025</v>
      </c>
      <c r="D1475" t="s">
        <v>120</v>
      </c>
      <c r="E1475" t="s">
        <v>9</v>
      </c>
      <c r="F1475" t="str">
        <f t="shared" si="71"/>
        <v>New South Wales</v>
      </c>
      <c r="G1475" t="s">
        <v>10</v>
      </c>
      <c r="H1475">
        <v>2067</v>
      </c>
      <c r="I1475" t="s">
        <v>11</v>
      </c>
      <c r="J1475" t="s">
        <v>126</v>
      </c>
      <c r="K1475" t="s">
        <v>142</v>
      </c>
      <c r="L1475" t="s">
        <v>153</v>
      </c>
      <c r="M1475" s="6">
        <v>553</v>
      </c>
    </row>
    <row r="1476" spans="1:13" x14ac:dyDescent="0.3">
      <c r="A1476" s="2">
        <v>45900</v>
      </c>
      <c r="B1476" s="3">
        <f t="shared" si="69"/>
        <v>2026</v>
      </c>
      <c r="C1476" t="str">
        <f t="shared" si="70"/>
        <v>2025-2026</v>
      </c>
      <c r="D1476" t="s">
        <v>119</v>
      </c>
      <c r="E1476" t="s">
        <v>73</v>
      </c>
      <c r="F1476" t="str">
        <f t="shared" si="71"/>
        <v>Queensland</v>
      </c>
      <c r="G1476" t="s">
        <v>19</v>
      </c>
      <c r="H1476">
        <v>4509</v>
      </c>
      <c r="I1476" t="s">
        <v>11</v>
      </c>
      <c r="J1476" t="s">
        <v>124</v>
      </c>
      <c r="K1476" t="s">
        <v>142</v>
      </c>
      <c r="L1476" t="s">
        <v>153</v>
      </c>
      <c r="M1476" s="6">
        <v>462</v>
      </c>
    </row>
    <row r="1477" spans="1:13" x14ac:dyDescent="0.3">
      <c r="A1477" s="2">
        <v>45556</v>
      </c>
      <c r="B1477" s="3">
        <f t="shared" si="69"/>
        <v>2025</v>
      </c>
      <c r="C1477" t="str">
        <f t="shared" si="70"/>
        <v>2024-2025</v>
      </c>
      <c r="D1477" t="s">
        <v>120</v>
      </c>
      <c r="E1477" t="s">
        <v>42</v>
      </c>
      <c r="F1477" t="str">
        <f t="shared" si="71"/>
        <v>Tasmania</v>
      </c>
      <c r="G1477" t="s">
        <v>43</v>
      </c>
      <c r="H1477">
        <v>7018</v>
      </c>
      <c r="I1477" t="s">
        <v>11</v>
      </c>
      <c r="J1477" t="s">
        <v>130</v>
      </c>
      <c r="K1477" t="s">
        <v>144</v>
      </c>
      <c r="L1477" t="s">
        <v>155</v>
      </c>
      <c r="M1477" s="6">
        <v>444</v>
      </c>
    </row>
    <row r="1478" spans="1:13" x14ac:dyDescent="0.3">
      <c r="A1478" s="2">
        <v>45464</v>
      </c>
      <c r="B1478" s="3">
        <f t="shared" si="69"/>
        <v>2024</v>
      </c>
      <c r="C1478" t="str">
        <f t="shared" si="70"/>
        <v>2023-2024</v>
      </c>
      <c r="D1478" t="s">
        <v>119</v>
      </c>
      <c r="E1478" t="s">
        <v>24</v>
      </c>
      <c r="F1478" t="str">
        <f t="shared" si="71"/>
        <v>Queensland</v>
      </c>
      <c r="G1478" t="s">
        <v>19</v>
      </c>
      <c r="H1478">
        <v>4053</v>
      </c>
      <c r="I1478" t="s">
        <v>11</v>
      </c>
      <c r="J1478" t="s">
        <v>131</v>
      </c>
      <c r="K1478" t="s">
        <v>144</v>
      </c>
      <c r="L1478" t="s">
        <v>155</v>
      </c>
      <c r="M1478" s="6">
        <v>41</v>
      </c>
    </row>
    <row r="1479" spans="1:13" x14ac:dyDescent="0.3">
      <c r="A1479" s="2">
        <v>45682</v>
      </c>
      <c r="B1479" s="3">
        <f t="shared" si="69"/>
        <v>2025</v>
      </c>
      <c r="C1479" t="str">
        <f t="shared" si="70"/>
        <v>2024-2025</v>
      </c>
      <c r="D1479" t="s">
        <v>119</v>
      </c>
      <c r="E1479" t="s">
        <v>69</v>
      </c>
      <c r="F1479" t="str">
        <f t="shared" si="71"/>
        <v>Victoria</v>
      </c>
      <c r="G1479" t="s">
        <v>26</v>
      </c>
      <c r="H1479">
        <v>3148</v>
      </c>
      <c r="I1479" t="s">
        <v>11</v>
      </c>
      <c r="J1479" t="s">
        <v>127</v>
      </c>
      <c r="K1479" t="s">
        <v>150</v>
      </c>
      <c r="L1479" t="s">
        <v>161</v>
      </c>
      <c r="M1479" s="6">
        <v>185</v>
      </c>
    </row>
    <row r="1480" spans="1:13" x14ac:dyDescent="0.3">
      <c r="A1480" s="2">
        <v>45968</v>
      </c>
      <c r="B1480" s="3">
        <f t="shared" si="69"/>
        <v>2026</v>
      </c>
      <c r="C1480" t="str">
        <f t="shared" si="70"/>
        <v>2025-2026</v>
      </c>
      <c r="D1480" t="s">
        <v>119</v>
      </c>
      <c r="E1480" t="s">
        <v>52</v>
      </c>
      <c r="F1480" t="str">
        <f t="shared" si="71"/>
        <v>New South Wales</v>
      </c>
      <c r="G1480" t="s">
        <v>10</v>
      </c>
      <c r="H1480">
        <v>2485</v>
      </c>
      <c r="I1480" t="s">
        <v>11</v>
      </c>
      <c r="J1480" t="s">
        <v>122</v>
      </c>
      <c r="K1480" t="s">
        <v>143</v>
      </c>
      <c r="L1480" t="s">
        <v>154</v>
      </c>
      <c r="M1480" s="6">
        <v>100</v>
      </c>
    </row>
    <row r="1481" spans="1:13" x14ac:dyDescent="0.3">
      <c r="A1481" s="2">
        <v>45611</v>
      </c>
      <c r="B1481" s="3">
        <f t="shared" si="69"/>
        <v>2025</v>
      </c>
      <c r="C1481" t="str">
        <f t="shared" si="70"/>
        <v>2024-2025</v>
      </c>
      <c r="D1481" t="s">
        <v>120</v>
      </c>
      <c r="E1481" t="s">
        <v>96</v>
      </c>
      <c r="F1481" t="str">
        <f t="shared" si="71"/>
        <v>Western Australia</v>
      </c>
      <c r="G1481" t="s">
        <v>28</v>
      </c>
      <c r="H1481">
        <v>6027</v>
      </c>
      <c r="I1481" t="s">
        <v>11</v>
      </c>
      <c r="J1481" t="s">
        <v>121</v>
      </c>
      <c r="K1481" t="s">
        <v>147</v>
      </c>
      <c r="L1481" t="s">
        <v>158</v>
      </c>
      <c r="M1481" s="6">
        <v>312</v>
      </c>
    </row>
    <row r="1482" spans="1:13" x14ac:dyDescent="0.3">
      <c r="A1482" s="2">
        <v>45786</v>
      </c>
      <c r="B1482" s="3">
        <f t="shared" si="69"/>
        <v>2025</v>
      </c>
      <c r="C1482" t="str">
        <f t="shared" si="70"/>
        <v>2024-2025</v>
      </c>
      <c r="D1482" t="s">
        <v>119</v>
      </c>
      <c r="E1482" t="s">
        <v>46</v>
      </c>
      <c r="F1482" t="str">
        <f t="shared" si="71"/>
        <v>South Australia</v>
      </c>
      <c r="G1482" t="s">
        <v>17</v>
      </c>
      <c r="H1482">
        <v>5043</v>
      </c>
      <c r="I1482" t="s">
        <v>11</v>
      </c>
      <c r="J1482" t="s">
        <v>134</v>
      </c>
      <c r="K1482" t="s">
        <v>143</v>
      </c>
      <c r="L1482" t="s">
        <v>154</v>
      </c>
      <c r="M1482" s="6">
        <v>741</v>
      </c>
    </row>
    <row r="1483" spans="1:13" x14ac:dyDescent="0.3">
      <c r="A1483" s="2">
        <v>45636</v>
      </c>
      <c r="B1483" s="3">
        <f t="shared" si="69"/>
        <v>2025</v>
      </c>
      <c r="C1483" t="str">
        <f t="shared" si="70"/>
        <v>2024-2025</v>
      </c>
      <c r="D1483" t="s">
        <v>119</v>
      </c>
      <c r="E1483" t="s">
        <v>71</v>
      </c>
      <c r="F1483" t="str">
        <f t="shared" si="71"/>
        <v>Victoria</v>
      </c>
      <c r="G1483" t="s">
        <v>26</v>
      </c>
      <c r="H1483">
        <v>3131</v>
      </c>
      <c r="I1483" t="s">
        <v>11</v>
      </c>
      <c r="J1483" t="s">
        <v>127</v>
      </c>
      <c r="K1483" t="s">
        <v>147</v>
      </c>
      <c r="L1483" t="s">
        <v>158</v>
      </c>
      <c r="M1483" s="6">
        <v>525</v>
      </c>
    </row>
    <row r="1484" spans="1:13" x14ac:dyDescent="0.3">
      <c r="A1484" s="2">
        <v>45787</v>
      </c>
      <c r="B1484" s="3">
        <f t="shared" si="69"/>
        <v>2025</v>
      </c>
      <c r="C1484" t="str">
        <f t="shared" si="70"/>
        <v>2024-2025</v>
      </c>
      <c r="D1484" t="s">
        <v>120</v>
      </c>
      <c r="E1484" t="s">
        <v>114</v>
      </c>
      <c r="F1484" t="str">
        <f t="shared" si="71"/>
        <v>Victoria</v>
      </c>
      <c r="G1484" t="s">
        <v>26</v>
      </c>
      <c r="H1484">
        <v>3353</v>
      </c>
      <c r="I1484" t="s">
        <v>11</v>
      </c>
      <c r="J1484" t="s">
        <v>129</v>
      </c>
      <c r="K1484" t="s">
        <v>142</v>
      </c>
      <c r="L1484" t="s">
        <v>153</v>
      </c>
      <c r="M1484" s="6">
        <v>106</v>
      </c>
    </row>
    <row r="1485" spans="1:13" x14ac:dyDescent="0.3">
      <c r="A1485" s="2">
        <v>45901</v>
      </c>
      <c r="B1485" s="3">
        <f t="shared" si="69"/>
        <v>2026</v>
      </c>
      <c r="C1485" t="str">
        <f t="shared" si="70"/>
        <v>2025-2026</v>
      </c>
      <c r="D1485" t="s">
        <v>119</v>
      </c>
      <c r="E1485" t="s">
        <v>34</v>
      </c>
      <c r="F1485" t="str">
        <f t="shared" si="71"/>
        <v>New South Wales</v>
      </c>
      <c r="G1485" t="s">
        <v>10</v>
      </c>
      <c r="H1485">
        <v>2560</v>
      </c>
      <c r="I1485" t="s">
        <v>11</v>
      </c>
      <c r="J1485" t="s">
        <v>123</v>
      </c>
      <c r="K1485" t="s">
        <v>151</v>
      </c>
      <c r="L1485" t="s">
        <v>152</v>
      </c>
      <c r="M1485" s="6">
        <v>720</v>
      </c>
    </row>
    <row r="1486" spans="1:13" x14ac:dyDescent="0.3">
      <c r="A1486" s="2">
        <v>45482</v>
      </c>
      <c r="B1486" s="3">
        <f t="shared" si="69"/>
        <v>2025</v>
      </c>
      <c r="C1486" t="str">
        <f t="shared" si="70"/>
        <v>2024-2025</v>
      </c>
      <c r="D1486" t="s">
        <v>120</v>
      </c>
      <c r="E1486" t="s">
        <v>25</v>
      </c>
      <c r="F1486" t="str">
        <f t="shared" si="71"/>
        <v>Victoria</v>
      </c>
      <c r="G1486" t="s">
        <v>26</v>
      </c>
      <c r="H1486">
        <v>3066</v>
      </c>
      <c r="I1486" t="s">
        <v>11</v>
      </c>
      <c r="J1486" t="s">
        <v>128</v>
      </c>
      <c r="K1486" t="s">
        <v>143</v>
      </c>
      <c r="L1486" t="s">
        <v>154</v>
      </c>
      <c r="M1486" s="6">
        <v>573</v>
      </c>
    </row>
    <row r="1487" spans="1:13" x14ac:dyDescent="0.3">
      <c r="A1487" s="2">
        <v>45361</v>
      </c>
      <c r="B1487" s="3">
        <f t="shared" si="69"/>
        <v>2024</v>
      </c>
      <c r="C1487" t="str">
        <f t="shared" si="70"/>
        <v>2023-2024</v>
      </c>
      <c r="D1487" t="s">
        <v>119</v>
      </c>
      <c r="E1487" t="s">
        <v>60</v>
      </c>
      <c r="F1487" t="str">
        <f t="shared" si="71"/>
        <v>Queensland</v>
      </c>
      <c r="G1487" t="s">
        <v>19</v>
      </c>
      <c r="H1487">
        <v>4655</v>
      </c>
      <c r="I1487" t="s">
        <v>11</v>
      </c>
      <c r="J1487" t="s">
        <v>138</v>
      </c>
      <c r="K1487" t="s">
        <v>151</v>
      </c>
      <c r="L1487" t="s">
        <v>152</v>
      </c>
      <c r="M1487" s="6">
        <v>200</v>
      </c>
    </row>
    <row r="1488" spans="1:13" x14ac:dyDescent="0.3">
      <c r="A1488" s="2">
        <v>45673</v>
      </c>
      <c r="B1488" s="3">
        <f t="shared" si="69"/>
        <v>2025</v>
      </c>
      <c r="C1488" t="str">
        <f t="shared" si="70"/>
        <v>2024-2025</v>
      </c>
      <c r="D1488" t="s">
        <v>119</v>
      </c>
      <c r="E1488" t="s">
        <v>93</v>
      </c>
      <c r="F1488" t="str">
        <f t="shared" si="71"/>
        <v>Victoria</v>
      </c>
      <c r="G1488" t="s">
        <v>26</v>
      </c>
      <c r="H1488">
        <v>3400</v>
      </c>
      <c r="I1488" t="s">
        <v>11</v>
      </c>
      <c r="J1488" t="s">
        <v>129</v>
      </c>
      <c r="K1488" t="s">
        <v>151</v>
      </c>
      <c r="L1488" t="s">
        <v>152</v>
      </c>
      <c r="M1488" s="6">
        <v>89</v>
      </c>
    </row>
    <row r="1489" spans="1:13" x14ac:dyDescent="0.3">
      <c r="A1489" s="2">
        <v>45304</v>
      </c>
      <c r="B1489" s="3">
        <f t="shared" si="69"/>
        <v>2024</v>
      </c>
      <c r="C1489" t="str">
        <f t="shared" si="70"/>
        <v>2023-2024</v>
      </c>
      <c r="D1489" t="s">
        <v>120</v>
      </c>
      <c r="E1489" t="s">
        <v>96</v>
      </c>
      <c r="F1489" t="str">
        <f t="shared" si="71"/>
        <v>Western Australia</v>
      </c>
      <c r="G1489" t="s">
        <v>28</v>
      </c>
      <c r="H1489">
        <v>6027</v>
      </c>
      <c r="I1489" t="s">
        <v>11</v>
      </c>
      <c r="J1489" t="s">
        <v>121</v>
      </c>
      <c r="K1489" t="s">
        <v>150</v>
      </c>
      <c r="L1489" t="s">
        <v>161</v>
      </c>
      <c r="M1489" s="6">
        <v>367</v>
      </c>
    </row>
    <row r="1490" spans="1:13" x14ac:dyDescent="0.3">
      <c r="A1490" s="2">
        <v>45686</v>
      </c>
      <c r="B1490" s="3">
        <f t="shared" si="69"/>
        <v>2025</v>
      </c>
      <c r="C1490" t="str">
        <f t="shared" si="70"/>
        <v>2024-2025</v>
      </c>
      <c r="D1490" t="s">
        <v>119</v>
      </c>
      <c r="E1490" t="s">
        <v>91</v>
      </c>
      <c r="F1490" t="str">
        <f t="shared" si="71"/>
        <v>Western Australia</v>
      </c>
      <c r="G1490" t="s">
        <v>28</v>
      </c>
      <c r="H1490">
        <v>6109</v>
      </c>
      <c r="I1490" t="s">
        <v>11</v>
      </c>
      <c r="J1490" t="s">
        <v>135</v>
      </c>
      <c r="K1490" t="s">
        <v>150</v>
      </c>
      <c r="L1490" t="s">
        <v>161</v>
      </c>
      <c r="M1490" s="6">
        <v>197</v>
      </c>
    </row>
    <row r="1491" spans="1:13" x14ac:dyDescent="0.3">
      <c r="A1491" s="2">
        <v>45655</v>
      </c>
      <c r="B1491" s="3">
        <f t="shared" si="69"/>
        <v>2025</v>
      </c>
      <c r="C1491" t="str">
        <f t="shared" si="70"/>
        <v>2024-2025</v>
      </c>
      <c r="D1491" t="s">
        <v>120</v>
      </c>
      <c r="E1491" t="s">
        <v>107</v>
      </c>
      <c r="F1491" t="str">
        <f t="shared" si="71"/>
        <v>New South Wales</v>
      </c>
      <c r="G1491" t="s">
        <v>10</v>
      </c>
      <c r="H1491">
        <v>2020</v>
      </c>
      <c r="I1491" t="s">
        <v>11</v>
      </c>
      <c r="J1491" t="s">
        <v>126</v>
      </c>
      <c r="K1491" t="s">
        <v>151</v>
      </c>
      <c r="L1491" t="s">
        <v>152</v>
      </c>
      <c r="M1491" s="6">
        <v>539</v>
      </c>
    </row>
    <row r="1492" spans="1:13" x14ac:dyDescent="0.3">
      <c r="A1492" s="2">
        <v>45526</v>
      </c>
      <c r="B1492" s="3">
        <f t="shared" si="69"/>
        <v>2025</v>
      </c>
      <c r="C1492" t="str">
        <f t="shared" si="70"/>
        <v>2024-2025</v>
      </c>
      <c r="D1492" t="s">
        <v>120</v>
      </c>
      <c r="E1492" t="s">
        <v>53</v>
      </c>
      <c r="F1492" t="str">
        <f t="shared" si="71"/>
        <v>Queensland</v>
      </c>
      <c r="G1492" t="s">
        <v>19</v>
      </c>
      <c r="H1492">
        <v>4012</v>
      </c>
      <c r="I1492" t="s">
        <v>11</v>
      </c>
      <c r="J1492" t="s">
        <v>131</v>
      </c>
      <c r="K1492" t="s">
        <v>151</v>
      </c>
      <c r="L1492" t="s">
        <v>152</v>
      </c>
      <c r="M1492" s="6">
        <v>567</v>
      </c>
    </row>
    <row r="1493" spans="1:13" x14ac:dyDescent="0.3">
      <c r="A1493" s="2">
        <v>45884</v>
      </c>
      <c r="B1493" s="3">
        <f t="shared" si="69"/>
        <v>2026</v>
      </c>
      <c r="C1493" t="str">
        <f t="shared" si="70"/>
        <v>2025-2026</v>
      </c>
      <c r="D1493" t="s">
        <v>119</v>
      </c>
      <c r="E1493" t="s">
        <v>108</v>
      </c>
      <c r="F1493" t="str">
        <f t="shared" si="71"/>
        <v>Tasmania</v>
      </c>
      <c r="G1493" t="s">
        <v>43</v>
      </c>
      <c r="H1493">
        <v>7320</v>
      </c>
      <c r="I1493" t="s">
        <v>11</v>
      </c>
      <c r="J1493" t="s">
        <v>130</v>
      </c>
      <c r="K1493" t="s">
        <v>146</v>
      </c>
      <c r="L1493" t="s">
        <v>157</v>
      </c>
      <c r="M1493" s="6">
        <v>386</v>
      </c>
    </row>
    <row r="1494" spans="1:13" x14ac:dyDescent="0.3">
      <c r="A1494" s="2">
        <v>45938</v>
      </c>
      <c r="B1494" s="3">
        <f t="shared" si="69"/>
        <v>2026</v>
      </c>
      <c r="C1494" t="str">
        <f t="shared" si="70"/>
        <v>2025-2026</v>
      </c>
      <c r="D1494" t="s">
        <v>119</v>
      </c>
      <c r="E1494" t="s">
        <v>52</v>
      </c>
      <c r="F1494" t="str">
        <f t="shared" si="71"/>
        <v>New South Wales</v>
      </c>
      <c r="G1494" t="s">
        <v>10</v>
      </c>
      <c r="H1494">
        <v>2485</v>
      </c>
      <c r="I1494" t="s">
        <v>11</v>
      </c>
      <c r="J1494" t="s">
        <v>122</v>
      </c>
      <c r="K1494" t="s">
        <v>145</v>
      </c>
      <c r="L1494" t="s">
        <v>156</v>
      </c>
      <c r="M1494" s="6">
        <v>262</v>
      </c>
    </row>
    <row r="1495" spans="1:13" x14ac:dyDescent="0.3">
      <c r="A1495" s="2">
        <v>45634</v>
      </c>
      <c r="B1495" s="3">
        <f t="shared" si="69"/>
        <v>2025</v>
      </c>
      <c r="C1495" t="str">
        <f t="shared" si="70"/>
        <v>2024-2025</v>
      </c>
      <c r="D1495" t="s">
        <v>119</v>
      </c>
      <c r="E1495" t="s">
        <v>34</v>
      </c>
      <c r="F1495" t="str">
        <f t="shared" si="71"/>
        <v>New South Wales</v>
      </c>
      <c r="G1495" t="s">
        <v>10</v>
      </c>
      <c r="H1495">
        <v>2560</v>
      </c>
      <c r="I1495" t="s">
        <v>11</v>
      </c>
      <c r="J1495" t="s">
        <v>123</v>
      </c>
      <c r="K1495" t="s">
        <v>142</v>
      </c>
      <c r="L1495" t="s">
        <v>153</v>
      </c>
      <c r="M1495" s="6">
        <v>502</v>
      </c>
    </row>
    <row r="1496" spans="1:13" x14ac:dyDescent="0.3">
      <c r="A1496" s="2">
        <v>45751</v>
      </c>
      <c r="B1496" s="3">
        <f t="shared" si="69"/>
        <v>2025</v>
      </c>
      <c r="C1496" t="str">
        <f t="shared" si="70"/>
        <v>2024-2025</v>
      </c>
      <c r="D1496" t="s">
        <v>120</v>
      </c>
      <c r="E1496" t="s">
        <v>88</v>
      </c>
      <c r="F1496" t="str">
        <f t="shared" si="71"/>
        <v>Queensland</v>
      </c>
      <c r="G1496" t="s">
        <v>19</v>
      </c>
      <c r="H1496">
        <v>4570</v>
      </c>
      <c r="I1496" t="s">
        <v>11</v>
      </c>
      <c r="J1496" t="s">
        <v>136</v>
      </c>
      <c r="K1496" t="s">
        <v>145</v>
      </c>
      <c r="L1496" t="s">
        <v>156</v>
      </c>
      <c r="M1496" s="6">
        <v>733</v>
      </c>
    </row>
    <row r="1497" spans="1:13" x14ac:dyDescent="0.3">
      <c r="A1497" s="2">
        <v>45833</v>
      </c>
      <c r="B1497" s="3">
        <f t="shared" si="69"/>
        <v>2025</v>
      </c>
      <c r="C1497" t="str">
        <f t="shared" si="70"/>
        <v>2024-2025</v>
      </c>
      <c r="D1497" t="s">
        <v>120</v>
      </c>
      <c r="E1497" t="s">
        <v>14</v>
      </c>
      <c r="F1497" t="str">
        <f t="shared" si="71"/>
        <v>Northern Territory</v>
      </c>
      <c r="G1497" t="s">
        <v>15</v>
      </c>
      <c r="H1497">
        <v>800</v>
      </c>
      <c r="I1497" t="s">
        <v>11</v>
      </c>
      <c r="J1497" t="s">
        <v>140</v>
      </c>
      <c r="K1497" t="s">
        <v>144</v>
      </c>
      <c r="L1497" t="s">
        <v>155</v>
      </c>
      <c r="M1497" s="6">
        <v>128</v>
      </c>
    </row>
    <row r="1498" spans="1:13" x14ac:dyDescent="0.3">
      <c r="A1498" s="2">
        <v>45472</v>
      </c>
      <c r="B1498" s="3">
        <f t="shared" si="69"/>
        <v>2024</v>
      </c>
      <c r="C1498" t="str">
        <f t="shared" si="70"/>
        <v>2023-2024</v>
      </c>
      <c r="D1498" t="s">
        <v>119</v>
      </c>
      <c r="E1498" t="s">
        <v>85</v>
      </c>
      <c r="F1498" t="str">
        <f t="shared" si="71"/>
        <v>Western Australia</v>
      </c>
      <c r="G1498" t="s">
        <v>28</v>
      </c>
      <c r="H1498">
        <v>6725</v>
      </c>
      <c r="I1498" t="s">
        <v>11</v>
      </c>
      <c r="J1498" t="s">
        <v>141</v>
      </c>
      <c r="K1498" t="s">
        <v>150</v>
      </c>
      <c r="L1498" t="s">
        <v>161</v>
      </c>
      <c r="M1498" s="6">
        <v>143</v>
      </c>
    </row>
    <row r="1499" spans="1:13" x14ac:dyDescent="0.3">
      <c r="A1499" s="2">
        <v>45858</v>
      </c>
      <c r="B1499" s="3">
        <f t="shared" si="69"/>
        <v>2026</v>
      </c>
      <c r="C1499" t="str">
        <f t="shared" si="70"/>
        <v>2025-2026</v>
      </c>
      <c r="D1499" t="s">
        <v>119</v>
      </c>
      <c r="E1499" t="s">
        <v>112</v>
      </c>
      <c r="F1499" t="str">
        <f t="shared" si="71"/>
        <v>Queensland</v>
      </c>
      <c r="G1499" t="s">
        <v>19</v>
      </c>
      <c r="H1499">
        <v>4566</v>
      </c>
      <c r="I1499" t="s">
        <v>11</v>
      </c>
      <c r="J1499" t="s">
        <v>136</v>
      </c>
      <c r="K1499" t="s">
        <v>143</v>
      </c>
      <c r="L1499" t="s">
        <v>154</v>
      </c>
      <c r="M1499" s="6">
        <v>648</v>
      </c>
    </row>
    <row r="1500" spans="1:13" x14ac:dyDescent="0.3">
      <c r="A1500" s="2">
        <v>45313</v>
      </c>
      <c r="B1500" s="3">
        <f t="shared" si="69"/>
        <v>2024</v>
      </c>
      <c r="C1500" t="str">
        <f t="shared" si="70"/>
        <v>2023-2024</v>
      </c>
      <c r="D1500" t="s">
        <v>120</v>
      </c>
      <c r="E1500" t="s">
        <v>54</v>
      </c>
      <c r="F1500" t="str">
        <f t="shared" si="71"/>
        <v>New South Wales</v>
      </c>
      <c r="G1500" t="s">
        <v>10</v>
      </c>
      <c r="H1500">
        <v>2750</v>
      </c>
      <c r="I1500" t="s">
        <v>11</v>
      </c>
      <c r="J1500" t="s">
        <v>132</v>
      </c>
      <c r="K1500" t="s">
        <v>147</v>
      </c>
      <c r="L1500" t="s">
        <v>158</v>
      </c>
      <c r="M1500" s="6">
        <v>469</v>
      </c>
    </row>
    <row r="1501" spans="1:13" x14ac:dyDescent="0.3">
      <c r="A1501" s="2">
        <v>45777</v>
      </c>
      <c r="B1501" s="3">
        <f t="shared" si="69"/>
        <v>2025</v>
      </c>
      <c r="C1501" t="str">
        <f t="shared" si="70"/>
        <v>2024-2025</v>
      </c>
      <c r="D1501" t="s">
        <v>120</v>
      </c>
      <c r="E1501" t="s">
        <v>66</v>
      </c>
      <c r="F1501" t="str">
        <f t="shared" si="71"/>
        <v>Western Australia</v>
      </c>
      <c r="G1501" t="s">
        <v>28</v>
      </c>
      <c r="H1501">
        <v>6330</v>
      </c>
      <c r="I1501" t="s">
        <v>11</v>
      </c>
      <c r="J1501" t="s">
        <v>135</v>
      </c>
      <c r="K1501" t="s">
        <v>149</v>
      </c>
      <c r="L1501" t="s">
        <v>160</v>
      </c>
      <c r="M1501" s="6">
        <v>620</v>
      </c>
    </row>
    <row r="1502" spans="1:13" x14ac:dyDescent="0.3">
      <c r="A1502" s="2">
        <v>45755</v>
      </c>
      <c r="B1502" s="3">
        <f t="shared" si="69"/>
        <v>2025</v>
      </c>
      <c r="C1502" t="str">
        <f t="shared" si="70"/>
        <v>2024-2025</v>
      </c>
      <c r="D1502" t="s">
        <v>120</v>
      </c>
      <c r="E1502" t="s">
        <v>37</v>
      </c>
      <c r="F1502" t="str">
        <f t="shared" si="71"/>
        <v>Victoria</v>
      </c>
      <c r="G1502" t="s">
        <v>26</v>
      </c>
      <c r="H1502">
        <v>3134</v>
      </c>
      <c r="I1502" t="s">
        <v>11</v>
      </c>
      <c r="J1502" t="s">
        <v>127</v>
      </c>
      <c r="K1502" t="s">
        <v>143</v>
      </c>
      <c r="L1502" t="s">
        <v>154</v>
      </c>
      <c r="M1502" s="6">
        <v>26</v>
      </c>
    </row>
    <row r="1503" spans="1:13" x14ac:dyDescent="0.3">
      <c r="A1503" s="2">
        <v>45590</v>
      </c>
      <c r="B1503" s="3">
        <f t="shared" si="69"/>
        <v>2025</v>
      </c>
      <c r="C1503" t="str">
        <f t="shared" si="70"/>
        <v>2024-2025</v>
      </c>
      <c r="D1503" t="s">
        <v>119</v>
      </c>
      <c r="E1503" t="s">
        <v>84</v>
      </c>
      <c r="F1503" t="str">
        <f t="shared" si="71"/>
        <v>Western Australia</v>
      </c>
      <c r="G1503" t="s">
        <v>28</v>
      </c>
      <c r="H1503">
        <v>6280</v>
      </c>
      <c r="I1503" t="s">
        <v>11</v>
      </c>
      <c r="J1503" t="s">
        <v>135</v>
      </c>
      <c r="K1503" t="s">
        <v>149</v>
      </c>
      <c r="L1503" t="s">
        <v>160</v>
      </c>
      <c r="M1503" s="6">
        <v>594</v>
      </c>
    </row>
    <row r="1504" spans="1:13" x14ac:dyDescent="0.3">
      <c r="A1504" s="2">
        <v>45371</v>
      </c>
      <c r="B1504" s="3">
        <f t="shared" si="69"/>
        <v>2024</v>
      </c>
      <c r="C1504" t="str">
        <f t="shared" si="70"/>
        <v>2023-2024</v>
      </c>
      <c r="D1504" t="s">
        <v>120</v>
      </c>
      <c r="E1504" t="s">
        <v>23</v>
      </c>
      <c r="F1504" t="str">
        <f t="shared" si="71"/>
        <v>New South Wales</v>
      </c>
      <c r="G1504" t="s">
        <v>10</v>
      </c>
      <c r="H1504">
        <v>2830</v>
      </c>
      <c r="I1504" t="s">
        <v>11</v>
      </c>
      <c r="J1504" t="s">
        <v>132</v>
      </c>
      <c r="K1504" t="s">
        <v>149</v>
      </c>
      <c r="L1504" t="s">
        <v>160</v>
      </c>
      <c r="M1504" s="6">
        <v>28</v>
      </c>
    </row>
    <row r="1505" spans="1:13" x14ac:dyDescent="0.3">
      <c r="A1505" s="2">
        <v>45802</v>
      </c>
      <c r="B1505" s="3">
        <f t="shared" si="69"/>
        <v>2025</v>
      </c>
      <c r="C1505" t="str">
        <f t="shared" si="70"/>
        <v>2024-2025</v>
      </c>
      <c r="D1505" t="s">
        <v>120</v>
      </c>
      <c r="E1505" t="s">
        <v>56</v>
      </c>
      <c r="F1505" t="str">
        <f t="shared" si="71"/>
        <v>Queensland</v>
      </c>
      <c r="G1505" t="s">
        <v>19</v>
      </c>
      <c r="H1505">
        <v>4883</v>
      </c>
      <c r="I1505" t="s">
        <v>11</v>
      </c>
      <c r="J1505" t="s">
        <v>133</v>
      </c>
      <c r="K1505" t="s">
        <v>144</v>
      </c>
      <c r="L1505" t="s">
        <v>155</v>
      </c>
      <c r="M1505" s="6">
        <v>465</v>
      </c>
    </row>
    <row r="1506" spans="1:13" x14ac:dyDescent="0.3">
      <c r="A1506" s="2">
        <v>45821</v>
      </c>
      <c r="B1506" s="3">
        <f t="shared" si="69"/>
        <v>2025</v>
      </c>
      <c r="C1506" t="str">
        <f t="shared" si="70"/>
        <v>2024-2025</v>
      </c>
      <c r="D1506" t="s">
        <v>120</v>
      </c>
      <c r="E1506" t="s">
        <v>96</v>
      </c>
      <c r="F1506" t="str">
        <f t="shared" si="71"/>
        <v>Western Australia</v>
      </c>
      <c r="G1506" t="s">
        <v>28</v>
      </c>
      <c r="H1506">
        <v>6027</v>
      </c>
      <c r="I1506" t="s">
        <v>11</v>
      </c>
      <c r="J1506" t="s">
        <v>121</v>
      </c>
      <c r="K1506" t="s">
        <v>144</v>
      </c>
      <c r="L1506" t="s">
        <v>155</v>
      </c>
      <c r="M1506" s="6">
        <v>175</v>
      </c>
    </row>
    <row r="1507" spans="1:13" x14ac:dyDescent="0.3">
      <c r="A1507" s="2">
        <v>45815</v>
      </c>
      <c r="B1507" s="3">
        <f t="shared" si="69"/>
        <v>2025</v>
      </c>
      <c r="C1507" t="str">
        <f t="shared" si="70"/>
        <v>2024-2025</v>
      </c>
      <c r="D1507" t="s">
        <v>119</v>
      </c>
      <c r="E1507" t="s">
        <v>46</v>
      </c>
      <c r="F1507" t="str">
        <f t="shared" si="71"/>
        <v>South Australia</v>
      </c>
      <c r="G1507" t="s">
        <v>17</v>
      </c>
      <c r="H1507">
        <v>5043</v>
      </c>
      <c r="I1507" t="s">
        <v>11</v>
      </c>
      <c r="J1507" t="s">
        <v>134</v>
      </c>
      <c r="K1507" t="s">
        <v>144</v>
      </c>
      <c r="L1507" t="s">
        <v>155</v>
      </c>
      <c r="M1507" s="6">
        <v>728</v>
      </c>
    </row>
    <row r="1508" spans="1:13" x14ac:dyDescent="0.3">
      <c r="A1508" s="2">
        <v>45755</v>
      </c>
      <c r="B1508" s="3">
        <f t="shared" si="69"/>
        <v>2025</v>
      </c>
      <c r="C1508" t="str">
        <f t="shared" si="70"/>
        <v>2024-2025</v>
      </c>
      <c r="D1508" t="s">
        <v>119</v>
      </c>
      <c r="E1508" t="s">
        <v>42</v>
      </c>
      <c r="F1508" t="str">
        <f t="shared" si="71"/>
        <v>Tasmania</v>
      </c>
      <c r="G1508" t="s">
        <v>43</v>
      </c>
      <c r="H1508">
        <v>7018</v>
      </c>
      <c r="I1508" t="s">
        <v>11</v>
      </c>
      <c r="J1508" t="s">
        <v>130</v>
      </c>
      <c r="K1508" t="s">
        <v>144</v>
      </c>
      <c r="L1508" t="s">
        <v>155</v>
      </c>
      <c r="M1508" s="6">
        <v>523</v>
      </c>
    </row>
    <row r="1509" spans="1:13" x14ac:dyDescent="0.3">
      <c r="A1509" s="2">
        <v>45801</v>
      </c>
      <c r="B1509" s="3">
        <f t="shared" si="69"/>
        <v>2025</v>
      </c>
      <c r="C1509" t="str">
        <f t="shared" si="70"/>
        <v>2024-2025</v>
      </c>
      <c r="D1509" t="s">
        <v>120</v>
      </c>
      <c r="E1509" t="s">
        <v>14</v>
      </c>
      <c r="F1509" t="str">
        <f t="shared" si="71"/>
        <v>Northern Territory</v>
      </c>
      <c r="G1509" t="s">
        <v>15</v>
      </c>
      <c r="H1509">
        <v>800</v>
      </c>
      <c r="I1509" t="s">
        <v>11</v>
      </c>
      <c r="J1509" t="s">
        <v>140</v>
      </c>
      <c r="K1509" t="s">
        <v>148</v>
      </c>
      <c r="L1509" t="s">
        <v>159</v>
      </c>
      <c r="M1509" s="6">
        <v>416</v>
      </c>
    </row>
    <row r="1510" spans="1:13" x14ac:dyDescent="0.3">
      <c r="A1510" s="2">
        <v>45757</v>
      </c>
      <c r="B1510" s="3">
        <f t="shared" si="69"/>
        <v>2025</v>
      </c>
      <c r="C1510" t="str">
        <f t="shared" si="70"/>
        <v>2024-2025</v>
      </c>
      <c r="D1510" t="s">
        <v>120</v>
      </c>
      <c r="E1510" t="s">
        <v>47</v>
      </c>
      <c r="F1510" t="str">
        <f t="shared" si="71"/>
        <v>Victoria</v>
      </c>
      <c r="G1510" t="s">
        <v>26</v>
      </c>
      <c r="H1510">
        <v>3630</v>
      </c>
      <c r="I1510" t="s">
        <v>11</v>
      </c>
      <c r="J1510" t="s">
        <v>137</v>
      </c>
      <c r="K1510" t="s">
        <v>146</v>
      </c>
      <c r="L1510" t="s">
        <v>157</v>
      </c>
      <c r="M1510" s="6">
        <v>769</v>
      </c>
    </row>
    <row r="1511" spans="1:13" x14ac:dyDescent="0.3">
      <c r="A1511" s="2">
        <v>45589</v>
      </c>
      <c r="B1511" s="3">
        <f t="shared" si="69"/>
        <v>2025</v>
      </c>
      <c r="C1511" t="str">
        <f t="shared" si="70"/>
        <v>2024-2025</v>
      </c>
      <c r="D1511" t="s">
        <v>119</v>
      </c>
      <c r="E1511" t="s">
        <v>39</v>
      </c>
      <c r="F1511" t="str">
        <f t="shared" si="71"/>
        <v>New South Wales</v>
      </c>
      <c r="G1511" t="s">
        <v>10</v>
      </c>
      <c r="H1511">
        <v>2541</v>
      </c>
      <c r="I1511" t="s">
        <v>11</v>
      </c>
      <c r="J1511" t="s">
        <v>123</v>
      </c>
      <c r="K1511" t="s">
        <v>149</v>
      </c>
      <c r="L1511" t="s">
        <v>160</v>
      </c>
      <c r="M1511" s="6">
        <v>617</v>
      </c>
    </row>
    <row r="1512" spans="1:13" x14ac:dyDescent="0.3">
      <c r="A1512" s="2">
        <v>45328</v>
      </c>
      <c r="B1512" s="3">
        <f t="shared" si="69"/>
        <v>2024</v>
      </c>
      <c r="C1512" t="str">
        <f t="shared" si="70"/>
        <v>2023-2024</v>
      </c>
      <c r="D1512" t="s">
        <v>119</v>
      </c>
      <c r="E1512" t="s">
        <v>37</v>
      </c>
      <c r="F1512" t="str">
        <f t="shared" si="71"/>
        <v>Victoria</v>
      </c>
      <c r="G1512" t="s">
        <v>26</v>
      </c>
      <c r="H1512">
        <v>3134</v>
      </c>
      <c r="I1512" t="s">
        <v>11</v>
      </c>
      <c r="J1512" t="s">
        <v>127</v>
      </c>
      <c r="K1512" t="s">
        <v>144</v>
      </c>
      <c r="L1512" t="s">
        <v>155</v>
      </c>
      <c r="M1512" s="6">
        <v>488</v>
      </c>
    </row>
    <row r="1513" spans="1:13" x14ac:dyDescent="0.3">
      <c r="A1513" s="2">
        <v>45991</v>
      </c>
      <c r="B1513" s="3">
        <f t="shared" si="69"/>
        <v>2026</v>
      </c>
      <c r="C1513" t="str">
        <f t="shared" si="70"/>
        <v>2025-2026</v>
      </c>
      <c r="D1513" t="s">
        <v>120</v>
      </c>
      <c r="E1513" t="s">
        <v>77</v>
      </c>
      <c r="F1513" t="str">
        <f t="shared" si="71"/>
        <v>Victoria</v>
      </c>
      <c r="G1513" t="s">
        <v>26</v>
      </c>
      <c r="H1513">
        <v>3018</v>
      </c>
      <c r="I1513" t="s">
        <v>11</v>
      </c>
      <c r="J1513" t="s">
        <v>128</v>
      </c>
      <c r="K1513" t="s">
        <v>142</v>
      </c>
      <c r="L1513" t="s">
        <v>153</v>
      </c>
      <c r="M1513" s="6">
        <v>317</v>
      </c>
    </row>
    <row r="1514" spans="1:13" x14ac:dyDescent="0.3">
      <c r="A1514" s="2">
        <v>45501</v>
      </c>
      <c r="B1514" s="3">
        <f t="shared" si="69"/>
        <v>2025</v>
      </c>
      <c r="C1514" t="str">
        <f t="shared" si="70"/>
        <v>2024-2025</v>
      </c>
      <c r="D1514" t="s">
        <v>120</v>
      </c>
      <c r="E1514" t="s">
        <v>38</v>
      </c>
      <c r="F1514" t="str">
        <f t="shared" si="71"/>
        <v>Victoria</v>
      </c>
      <c r="G1514" t="s">
        <v>26</v>
      </c>
      <c r="H1514">
        <v>3199</v>
      </c>
      <c r="I1514" t="s">
        <v>11</v>
      </c>
      <c r="J1514" t="s">
        <v>127</v>
      </c>
      <c r="K1514" t="s">
        <v>144</v>
      </c>
      <c r="L1514" t="s">
        <v>155</v>
      </c>
      <c r="M1514" s="6">
        <v>344</v>
      </c>
    </row>
    <row r="1515" spans="1:13" x14ac:dyDescent="0.3">
      <c r="A1515" s="2">
        <v>45847</v>
      </c>
      <c r="B1515" s="3">
        <f t="shared" si="69"/>
        <v>2026</v>
      </c>
      <c r="C1515" t="str">
        <f t="shared" si="70"/>
        <v>2025-2026</v>
      </c>
      <c r="D1515" t="s">
        <v>120</v>
      </c>
      <c r="E1515" t="s">
        <v>23</v>
      </c>
      <c r="F1515" t="str">
        <f t="shared" si="71"/>
        <v>New South Wales</v>
      </c>
      <c r="G1515" t="s">
        <v>10</v>
      </c>
      <c r="H1515">
        <v>2830</v>
      </c>
      <c r="I1515" t="s">
        <v>11</v>
      </c>
      <c r="J1515" t="s">
        <v>132</v>
      </c>
      <c r="K1515" t="s">
        <v>147</v>
      </c>
      <c r="L1515" t="s">
        <v>158</v>
      </c>
      <c r="M1515" s="6">
        <v>361</v>
      </c>
    </row>
    <row r="1516" spans="1:13" x14ac:dyDescent="0.3">
      <c r="A1516" s="2">
        <v>45320</v>
      </c>
      <c r="B1516" s="3">
        <f t="shared" si="69"/>
        <v>2024</v>
      </c>
      <c r="C1516" t="str">
        <f t="shared" si="70"/>
        <v>2023-2024</v>
      </c>
      <c r="D1516" t="s">
        <v>119</v>
      </c>
      <c r="E1516" t="s">
        <v>67</v>
      </c>
      <c r="F1516" t="str">
        <f t="shared" si="71"/>
        <v>Tasmania</v>
      </c>
      <c r="G1516" t="s">
        <v>43</v>
      </c>
      <c r="H1516">
        <v>7250</v>
      </c>
      <c r="I1516" t="s">
        <v>11</v>
      </c>
      <c r="J1516" t="s">
        <v>130</v>
      </c>
      <c r="K1516" t="s">
        <v>145</v>
      </c>
      <c r="L1516" t="s">
        <v>156</v>
      </c>
      <c r="M1516" s="6">
        <v>75</v>
      </c>
    </row>
    <row r="1517" spans="1:13" x14ac:dyDescent="0.3">
      <c r="A1517" s="2">
        <v>45763</v>
      </c>
      <c r="B1517" s="3">
        <f t="shared" si="69"/>
        <v>2025</v>
      </c>
      <c r="C1517" t="str">
        <f t="shared" si="70"/>
        <v>2024-2025</v>
      </c>
      <c r="D1517" t="s">
        <v>120</v>
      </c>
      <c r="E1517" t="s">
        <v>30</v>
      </c>
      <c r="F1517" t="str">
        <f t="shared" si="71"/>
        <v>Victoria</v>
      </c>
      <c r="G1517" t="s">
        <v>26</v>
      </c>
      <c r="H1517">
        <v>3030</v>
      </c>
      <c r="I1517" t="s">
        <v>11</v>
      </c>
      <c r="J1517" t="s">
        <v>128</v>
      </c>
      <c r="K1517" t="s">
        <v>142</v>
      </c>
      <c r="L1517" t="s">
        <v>153</v>
      </c>
      <c r="M1517" s="6">
        <v>373</v>
      </c>
    </row>
    <row r="1518" spans="1:13" x14ac:dyDescent="0.3">
      <c r="A1518" s="2">
        <v>45491</v>
      </c>
      <c r="B1518" s="3">
        <f t="shared" si="69"/>
        <v>2025</v>
      </c>
      <c r="C1518" t="str">
        <f t="shared" si="70"/>
        <v>2024-2025</v>
      </c>
      <c r="D1518" t="s">
        <v>119</v>
      </c>
      <c r="E1518" t="s">
        <v>89</v>
      </c>
      <c r="F1518" t="str">
        <f t="shared" si="71"/>
        <v>Queensland</v>
      </c>
      <c r="G1518" t="s">
        <v>19</v>
      </c>
      <c r="H1518">
        <v>4700</v>
      </c>
      <c r="I1518" t="s">
        <v>11</v>
      </c>
      <c r="J1518" t="s">
        <v>138</v>
      </c>
      <c r="K1518" t="s">
        <v>146</v>
      </c>
      <c r="L1518" t="s">
        <v>157</v>
      </c>
      <c r="M1518" s="6">
        <v>608</v>
      </c>
    </row>
    <row r="1519" spans="1:13" x14ac:dyDescent="0.3">
      <c r="A1519" s="2">
        <v>45385</v>
      </c>
      <c r="B1519" s="3">
        <f t="shared" si="69"/>
        <v>2024</v>
      </c>
      <c r="C1519" t="str">
        <f t="shared" si="70"/>
        <v>2023-2024</v>
      </c>
      <c r="D1519" t="s">
        <v>119</v>
      </c>
      <c r="E1519" t="s">
        <v>63</v>
      </c>
      <c r="F1519" t="str">
        <f t="shared" si="71"/>
        <v>Queensland</v>
      </c>
      <c r="G1519" t="s">
        <v>19</v>
      </c>
      <c r="H1519">
        <v>4068</v>
      </c>
      <c r="I1519" t="s">
        <v>11</v>
      </c>
      <c r="J1519" t="s">
        <v>131</v>
      </c>
      <c r="K1519" t="s">
        <v>149</v>
      </c>
      <c r="L1519" t="s">
        <v>160</v>
      </c>
      <c r="M1519" s="6">
        <v>588</v>
      </c>
    </row>
    <row r="1520" spans="1:13" x14ac:dyDescent="0.3">
      <c r="A1520" s="2">
        <v>45914</v>
      </c>
      <c r="B1520" s="3">
        <f t="shared" si="69"/>
        <v>2026</v>
      </c>
      <c r="C1520" t="str">
        <f t="shared" si="70"/>
        <v>2025-2026</v>
      </c>
      <c r="D1520" t="s">
        <v>120</v>
      </c>
      <c r="E1520" t="s">
        <v>30</v>
      </c>
      <c r="F1520" t="str">
        <f t="shared" si="71"/>
        <v>Victoria</v>
      </c>
      <c r="G1520" t="s">
        <v>26</v>
      </c>
      <c r="H1520">
        <v>3030</v>
      </c>
      <c r="I1520" t="s">
        <v>11</v>
      </c>
      <c r="J1520" t="s">
        <v>128</v>
      </c>
      <c r="K1520" t="s">
        <v>143</v>
      </c>
      <c r="L1520" t="s">
        <v>154</v>
      </c>
      <c r="M1520" s="6">
        <v>127</v>
      </c>
    </row>
    <row r="1521" spans="1:13" x14ac:dyDescent="0.3">
      <c r="A1521" s="2">
        <v>45487</v>
      </c>
      <c r="B1521" s="3">
        <f t="shared" si="69"/>
        <v>2025</v>
      </c>
      <c r="C1521" t="str">
        <f t="shared" si="70"/>
        <v>2024-2025</v>
      </c>
      <c r="D1521" t="s">
        <v>119</v>
      </c>
      <c r="E1521" t="s">
        <v>30</v>
      </c>
      <c r="F1521" t="str">
        <f t="shared" si="71"/>
        <v>Victoria</v>
      </c>
      <c r="G1521" t="s">
        <v>26</v>
      </c>
      <c r="H1521">
        <v>3030</v>
      </c>
      <c r="I1521" t="s">
        <v>11</v>
      </c>
      <c r="J1521" t="s">
        <v>128</v>
      </c>
      <c r="K1521" t="s">
        <v>151</v>
      </c>
      <c r="L1521" t="s">
        <v>152</v>
      </c>
      <c r="M1521" s="6">
        <v>120</v>
      </c>
    </row>
    <row r="1522" spans="1:13" x14ac:dyDescent="0.3">
      <c r="A1522" s="2">
        <v>45339</v>
      </c>
      <c r="B1522" s="3">
        <f t="shared" si="69"/>
        <v>2024</v>
      </c>
      <c r="C1522" t="str">
        <f t="shared" si="70"/>
        <v>2023-2024</v>
      </c>
      <c r="D1522" t="s">
        <v>120</v>
      </c>
      <c r="E1522" t="s">
        <v>80</v>
      </c>
      <c r="F1522" t="str">
        <f t="shared" si="71"/>
        <v>New South Wales</v>
      </c>
      <c r="G1522" t="s">
        <v>10</v>
      </c>
      <c r="H1522">
        <v>2120</v>
      </c>
      <c r="I1522" t="s">
        <v>11</v>
      </c>
      <c r="J1522" t="s">
        <v>125</v>
      </c>
      <c r="K1522" t="s">
        <v>144</v>
      </c>
      <c r="L1522" t="s">
        <v>155</v>
      </c>
      <c r="M1522" s="6">
        <v>208</v>
      </c>
    </row>
    <row r="1523" spans="1:13" x14ac:dyDescent="0.3">
      <c r="A1523" s="2">
        <v>46003</v>
      </c>
      <c r="B1523" s="3">
        <f t="shared" si="69"/>
        <v>2026</v>
      </c>
      <c r="C1523" t="str">
        <f t="shared" si="70"/>
        <v>2025-2026</v>
      </c>
      <c r="D1523" t="s">
        <v>120</v>
      </c>
      <c r="E1523" t="s">
        <v>94</v>
      </c>
      <c r="F1523" t="str">
        <f t="shared" si="71"/>
        <v>Queensland</v>
      </c>
      <c r="G1523" t="s">
        <v>19</v>
      </c>
      <c r="H1523">
        <v>4551</v>
      </c>
      <c r="I1523" t="s">
        <v>11</v>
      </c>
      <c r="J1523" t="s">
        <v>136</v>
      </c>
      <c r="K1523" t="s">
        <v>145</v>
      </c>
      <c r="L1523" t="s">
        <v>156</v>
      </c>
      <c r="M1523" s="6">
        <v>597</v>
      </c>
    </row>
    <row r="1524" spans="1:13" x14ac:dyDescent="0.3">
      <c r="A1524" s="2">
        <v>45761</v>
      </c>
      <c r="B1524" s="3">
        <f t="shared" si="69"/>
        <v>2025</v>
      </c>
      <c r="C1524" t="str">
        <f t="shared" si="70"/>
        <v>2024-2025</v>
      </c>
      <c r="D1524" t="s">
        <v>120</v>
      </c>
      <c r="E1524" t="s">
        <v>50</v>
      </c>
      <c r="F1524" t="str">
        <f t="shared" si="71"/>
        <v>Australian Capital Territory</v>
      </c>
      <c r="G1524" t="s">
        <v>51</v>
      </c>
      <c r="H1524">
        <v>2617</v>
      </c>
      <c r="I1524" t="s">
        <v>11</v>
      </c>
      <c r="J1524" t="s">
        <v>123</v>
      </c>
      <c r="K1524" t="s">
        <v>149</v>
      </c>
      <c r="L1524" t="s">
        <v>160</v>
      </c>
      <c r="M1524" s="6">
        <v>312</v>
      </c>
    </row>
    <row r="1525" spans="1:13" x14ac:dyDescent="0.3">
      <c r="A1525" s="2">
        <v>45886</v>
      </c>
      <c r="B1525" s="3">
        <f t="shared" si="69"/>
        <v>2026</v>
      </c>
      <c r="C1525" t="str">
        <f t="shared" si="70"/>
        <v>2025-2026</v>
      </c>
      <c r="D1525" t="s">
        <v>120</v>
      </c>
      <c r="E1525" t="s">
        <v>80</v>
      </c>
      <c r="F1525" t="str">
        <f t="shared" si="71"/>
        <v>New South Wales</v>
      </c>
      <c r="G1525" t="s">
        <v>10</v>
      </c>
      <c r="H1525">
        <v>2120</v>
      </c>
      <c r="I1525" t="s">
        <v>11</v>
      </c>
      <c r="J1525" t="s">
        <v>125</v>
      </c>
      <c r="K1525" t="s">
        <v>148</v>
      </c>
      <c r="L1525" t="s">
        <v>159</v>
      </c>
      <c r="M1525" s="6">
        <v>199</v>
      </c>
    </row>
    <row r="1526" spans="1:13" x14ac:dyDescent="0.3">
      <c r="A1526" s="2">
        <v>45417</v>
      </c>
      <c r="B1526" s="3">
        <f t="shared" si="69"/>
        <v>2024</v>
      </c>
      <c r="C1526" t="str">
        <f t="shared" si="70"/>
        <v>2023-2024</v>
      </c>
      <c r="D1526" t="s">
        <v>119</v>
      </c>
      <c r="E1526" t="s">
        <v>112</v>
      </c>
      <c r="F1526" t="str">
        <f t="shared" si="71"/>
        <v>Queensland</v>
      </c>
      <c r="G1526" t="s">
        <v>19</v>
      </c>
      <c r="H1526">
        <v>4566</v>
      </c>
      <c r="I1526" t="s">
        <v>11</v>
      </c>
      <c r="J1526" t="s">
        <v>136</v>
      </c>
      <c r="K1526" t="s">
        <v>148</v>
      </c>
      <c r="L1526" t="s">
        <v>159</v>
      </c>
      <c r="M1526" s="6">
        <v>724</v>
      </c>
    </row>
    <row r="1527" spans="1:13" x14ac:dyDescent="0.3">
      <c r="A1527" s="2">
        <v>45800</v>
      </c>
      <c r="B1527" s="3">
        <f t="shared" si="69"/>
        <v>2025</v>
      </c>
      <c r="C1527" t="str">
        <f t="shared" si="70"/>
        <v>2024-2025</v>
      </c>
      <c r="D1527" t="s">
        <v>119</v>
      </c>
      <c r="E1527" t="s">
        <v>111</v>
      </c>
      <c r="F1527" t="str">
        <f t="shared" si="71"/>
        <v>New South Wales</v>
      </c>
      <c r="G1527" t="s">
        <v>10</v>
      </c>
      <c r="H1527">
        <v>2154</v>
      </c>
      <c r="I1527" t="s">
        <v>11</v>
      </c>
      <c r="J1527" t="s">
        <v>125</v>
      </c>
      <c r="K1527" t="s">
        <v>149</v>
      </c>
      <c r="L1527" t="s">
        <v>160</v>
      </c>
      <c r="M1527" s="6">
        <v>290</v>
      </c>
    </row>
    <row r="1528" spans="1:13" x14ac:dyDescent="0.3">
      <c r="A1528" s="2">
        <v>45376</v>
      </c>
      <c r="B1528" s="3">
        <f t="shared" si="69"/>
        <v>2024</v>
      </c>
      <c r="C1528" t="str">
        <f t="shared" si="70"/>
        <v>2023-2024</v>
      </c>
      <c r="D1528" t="s">
        <v>120</v>
      </c>
      <c r="E1528" t="s">
        <v>114</v>
      </c>
      <c r="F1528" t="str">
        <f t="shared" si="71"/>
        <v>Victoria</v>
      </c>
      <c r="G1528" t="s">
        <v>26</v>
      </c>
      <c r="H1528">
        <v>3353</v>
      </c>
      <c r="I1528" t="s">
        <v>11</v>
      </c>
      <c r="J1528" t="s">
        <v>129</v>
      </c>
      <c r="K1528" t="s">
        <v>148</v>
      </c>
      <c r="L1528" t="s">
        <v>159</v>
      </c>
      <c r="M1528" s="6">
        <v>619</v>
      </c>
    </row>
    <row r="1529" spans="1:13" x14ac:dyDescent="0.3">
      <c r="A1529" s="2">
        <v>45520</v>
      </c>
      <c r="B1529" s="3">
        <f t="shared" si="69"/>
        <v>2025</v>
      </c>
      <c r="C1529" t="str">
        <f t="shared" si="70"/>
        <v>2024-2025</v>
      </c>
      <c r="D1529" t="s">
        <v>119</v>
      </c>
      <c r="E1529" t="s">
        <v>63</v>
      </c>
      <c r="F1529" t="str">
        <f t="shared" si="71"/>
        <v>Queensland</v>
      </c>
      <c r="G1529" t="s">
        <v>19</v>
      </c>
      <c r="H1529">
        <v>4068</v>
      </c>
      <c r="I1529" t="s">
        <v>11</v>
      </c>
      <c r="J1529" t="s">
        <v>131</v>
      </c>
      <c r="K1529" t="s">
        <v>149</v>
      </c>
      <c r="L1529" t="s">
        <v>160</v>
      </c>
      <c r="M1529" s="6">
        <v>72</v>
      </c>
    </row>
    <row r="1530" spans="1:13" x14ac:dyDescent="0.3">
      <c r="A1530" s="2">
        <v>45389</v>
      </c>
      <c r="B1530" s="3">
        <f t="shared" si="69"/>
        <v>2024</v>
      </c>
      <c r="C1530" t="str">
        <f t="shared" si="70"/>
        <v>2023-2024</v>
      </c>
      <c r="D1530" t="s">
        <v>120</v>
      </c>
      <c r="E1530" t="s">
        <v>22</v>
      </c>
      <c r="F1530" t="str">
        <f t="shared" si="71"/>
        <v>New South Wales</v>
      </c>
      <c r="G1530" t="s">
        <v>10</v>
      </c>
      <c r="H1530">
        <v>2116</v>
      </c>
      <c r="I1530" t="s">
        <v>11</v>
      </c>
      <c r="J1530" t="s">
        <v>125</v>
      </c>
      <c r="K1530" t="s">
        <v>142</v>
      </c>
      <c r="L1530" t="s">
        <v>153</v>
      </c>
      <c r="M1530" s="6">
        <v>591</v>
      </c>
    </row>
    <row r="1531" spans="1:13" x14ac:dyDescent="0.3">
      <c r="A1531" s="2">
        <v>45402</v>
      </c>
      <c r="B1531" s="3">
        <f t="shared" si="69"/>
        <v>2024</v>
      </c>
      <c r="C1531" t="str">
        <f t="shared" si="70"/>
        <v>2023-2024</v>
      </c>
      <c r="D1531" t="s">
        <v>120</v>
      </c>
      <c r="E1531" t="s">
        <v>78</v>
      </c>
      <c r="F1531" t="str">
        <f t="shared" si="71"/>
        <v>New South Wales</v>
      </c>
      <c r="G1531" t="s">
        <v>10</v>
      </c>
      <c r="H1531">
        <v>2480</v>
      </c>
      <c r="I1531" t="s">
        <v>11</v>
      </c>
      <c r="J1531" t="s">
        <v>122</v>
      </c>
      <c r="K1531" t="s">
        <v>142</v>
      </c>
      <c r="L1531" t="s">
        <v>153</v>
      </c>
      <c r="M1531" s="6">
        <v>547</v>
      </c>
    </row>
    <row r="1532" spans="1:13" x14ac:dyDescent="0.3">
      <c r="A1532" s="2">
        <v>45828</v>
      </c>
      <c r="B1532" s="3">
        <f t="shared" si="69"/>
        <v>2025</v>
      </c>
      <c r="C1532" t="str">
        <f t="shared" si="70"/>
        <v>2024-2025</v>
      </c>
      <c r="D1532" t="s">
        <v>120</v>
      </c>
      <c r="E1532" t="s">
        <v>24</v>
      </c>
      <c r="F1532" t="str">
        <f t="shared" si="71"/>
        <v>Queensland</v>
      </c>
      <c r="G1532" t="s">
        <v>19</v>
      </c>
      <c r="H1532">
        <v>4053</v>
      </c>
      <c r="I1532" t="s">
        <v>11</v>
      </c>
      <c r="J1532" t="s">
        <v>131</v>
      </c>
      <c r="K1532" t="s">
        <v>151</v>
      </c>
      <c r="L1532" t="s">
        <v>152</v>
      </c>
      <c r="M1532" s="6">
        <v>555</v>
      </c>
    </row>
    <row r="1533" spans="1:13" x14ac:dyDescent="0.3">
      <c r="A1533" s="2">
        <v>45439</v>
      </c>
      <c r="B1533" s="3">
        <f t="shared" si="69"/>
        <v>2024</v>
      </c>
      <c r="C1533" t="str">
        <f t="shared" si="70"/>
        <v>2023-2024</v>
      </c>
      <c r="D1533" t="s">
        <v>119</v>
      </c>
      <c r="E1533" t="s">
        <v>52</v>
      </c>
      <c r="F1533" t="str">
        <f t="shared" si="71"/>
        <v>New South Wales</v>
      </c>
      <c r="G1533" t="s">
        <v>10</v>
      </c>
      <c r="H1533">
        <v>2485</v>
      </c>
      <c r="I1533" t="s">
        <v>11</v>
      </c>
      <c r="J1533" t="s">
        <v>122</v>
      </c>
      <c r="K1533" t="s">
        <v>144</v>
      </c>
      <c r="L1533" t="s">
        <v>155</v>
      </c>
      <c r="M1533" s="6">
        <v>650</v>
      </c>
    </row>
    <row r="1534" spans="1:13" x14ac:dyDescent="0.3">
      <c r="A1534" s="2">
        <v>45839</v>
      </c>
      <c r="B1534" s="3">
        <f t="shared" si="69"/>
        <v>2026</v>
      </c>
      <c r="C1534" t="str">
        <f t="shared" si="70"/>
        <v>2025-2026</v>
      </c>
      <c r="D1534" t="s">
        <v>120</v>
      </c>
      <c r="E1534" t="s">
        <v>114</v>
      </c>
      <c r="F1534" t="str">
        <f t="shared" si="71"/>
        <v>Victoria</v>
      </c>
      <c r="G1534" t="s">
        <v>26</v>
      </c>
      <c r="H1534">
        <v>3353</v>
      </c>
      <c r="I1534" t="s">
        <v>11</v>
      </c>
      <c r="J1534" t="s">
        <v>129</v>
      </c>
      <c r="K1534" t="s">
        <v>143</v>
      </c>
      <c r="L1534" t="s">
        <v>154</v>
      </c>
      <c r="M1534" s="6">
        <v>114</v>
      </c>
    </row>
    <row r="1535" spans="1:13" x14ac:dyDescent="0.3">
      <c r="A1535" s="2">
        <v>45551</v>
      </c>
      <c r="B1535" s="3">
        <f t="shared" si="69"/>
        <v>2025</v>
      </c>
      <c r="C1535" t="str">
        <f t="shared" si="70"/>
        <v>2024-2025</v>
      </c>
      <c r="D1535" t="s">
        <v>119</v>
      </c>
      <c r="E1535" t="s">
        <v>42</v>
      </c>
      <c r="F1535" t="str">
        <f t="shared" si="71"/>
        <v>Tasmania</v>
      </c>
      <c r="G1535" t="s">
        <v>43</v>
      </c>
      <c r="H1535">
        <v>7018</v>
      </c>
      <c r="I1535" t="s">
        <v>11</v>
      </c>
      <c r="J1535" t="s">
        <v>130</v>
      </c>
      <c r="K1535" t="s">
        <v>144</v>
      </c>
      <c r="L1535" t="s">
        <v>155</v>
      </c>
      <c r="M1535" s="6">
        <v>169</v>
      </c>
    </row>
    <row r="1536" spans="1:13" x14ac:dyDescent="0.3">
      <c r="A1536" s="2">
        <v>45421</v>
      </c>
      <c r="B1536" s="3">
        <f t="shared" si="69"/>
        <v>2024</v>
      </c>
      <c r="C1536" t="str">
        <f t="shared" si="70"/>
        <v>2023-2024</v>
      </c>
      <c r="D1536" t="s">
        <v>120</v>
      </c>
      <c r="E1536" t="s">
        <v>20</v>
      </c>
      <c r="F1536" t="str">
        <f t="shared" si="71"/>
        <v>South Australia</v>
      </c>
      <c r="G1536" t="s">
        <v>17</v>
      </c>
      <c r="H1536">
        <v>5607</v>
      </c>
      <c r="I1536" t="s">
        <v>11</v>
      </c>
      <c r="J1536" t="s">
        <v>139</v>
      </c>
      <c r="K1536" t="s">
        <v>144</v>
      </c>
      <c r="L1536" t="s">
        <v>155</v>
      </c>
      <c r="M1536" s="6">
        <v>196</v>
      </c>
    </row>
    <row r="1537" spans="1:13" x14ac:dyDescent="0.3">
      <c r="A1537" s="2">
        <v>45645</v>
      </c>
      <c r="B1537" s="3">
        <f t="shared" si="69"/>
        <v>2025</v>
      </c>
      <c r="C1537" t="str">
        <f t="shared" si="70"/>
        <v>2024-2025</v>
      </c>
      <c r="D1537" t="s">
        <v>119</v>
      </c>
      <c r="E1537" t="s">
        <v>12</v>
      </c>
      <c r="F1537" t="str">
        <f t="shared" si="71"/>
        <v>New South Wales</v>
      </c>
      <c r="G1537" t="s">
        <v>10</v>
      </c>
      <c r="H1537">
        <v>2795</v>
      </c>
      <c r="I1537" t="s">
        <v>11</v>
      </c>
      <c r="J1537" t="s">
        <v>132</v>
      </c>
      <c r="K1537" t="s">
        <v>149</v>
      </c>
      <c r="L1537" t="s">
        <v>160</v>
      </c>
      <c r="M1537" s="6">
        <v>239</v>
      </c>
    </row>
    <row r="1538" spans="1:13" x14ac:dyDescent="0.3">
      <c r="A1538" s="2">
        <v>45554</v>
      </c>
      <c r="B1538" s="3">
        <f t="shared" ref="B1538:B1601" si="72">IF(MONTH(A1538)&gt;=7,YEAR(A1538)+1,YEAR(A1538))</f>
        <v>2025</v>
      </c>
      <c r="C1538" t="str">
        <f t="shared" ref="C1538:C1601" si="73">IF(MONTH(A1538) &gt;= 7, YEAR(A1538) &amp; "-" &amp; YEAR(A1538) + 1, YEAR(A1538) - 1 &amp; "-" &amp; YEAR(A1538))</f>
        <v>2024-2025</v>
      </c>
      <c r="D1538" t="s">
        <v>119</v>
      </c>
      <c r="E1538" t="s">
        <v>68</v>
      </c>
      <c r="F1538" t="str">
        <f t="shared" ref="F1538:F1601" si="74">IF(G1538="WA","Western Australia",
IF(G1538="NSW","New South Wales",
IF(G1538="QLD","Queensland",
IF(G1538="VIC","Victoria",
IF(G1538="TAS","Tasmania",
IF(G1538="SA","South Australia",
IF(G1538="NT","Northern Territory",
IF(G1538="ACT","Australian Capital Territory",G1538))))))))</f>
        <v>Victoria</v>
      </c>
      <c r="G1538" t="s">
        <v>26</v>
      </c>
      <c r="H1538">
        <v>3429</v>
      </c>
      <c r="I1538" t="s">
        <v>11</v>
      </c>
      <c r="J1538" t="s">
        <v>129</v>
      </c>
      <c r="K1538" t="s">
        <v>143</v>
      </c>
      <c r="L1538" t="s">
        <v>154</v>
      </c>
      <c r="M1538" s="6">
        <v>705</v>
      </c>
    </row>
    <row r="1539" spans="1:13" x14ac:dyDescent="0.3">
      <c r="A1539" s="2">
        <v>45297</v>
      </c>
      <c r="B1539" s="3">
        <f t="shared" si="72"/>
        <v>2024</v>
      </c>
      <c r="C1539" t="str">
        <f t="shared" si="73"/>
        <v>2023-2024</v>
      </c>
      <c r="D1539" t="s">
        <v>120</v>
      </c>
      <c r="E1539" t="s">
        <v>114</v>
      </c>
      <c r="F1539" t="str">
        <f t="shared" si="74"/>
        <v>Victoria</v>
      </c>
      <c r="G1539" t="s">
        <v>26</v>
      </c>
      <c r="H1539">
        <v>3353</v>
      </c>
      <c r="I1539" t="s">
        <v>11</v>
      </c>
      <c r="J1539" t="s">
        <v>129</v>
      </c>
      <c r="K1539" t="s">
        <v>146</v>
      </c>
      <c r="L1539" t="s">
        <v>157</v>
      </c>
      <c r="M1539" s="6">
        <v>97</v>
      </c>
    </row>
    <row r="1540" spans="1:13" x14ac:dyDescent="0.3">
      <c r="A1540" s="2">
        <v>45462</v>
      </c>
      <c r="B1540" s="3">
        <f t="shared" si="72"/>
        <v>2024</v>
      </c>
      <c r="C1540" t="str">
        <f t="shared" si="73"/>
        <v>2023-2024</v>
      </c>
      <c r="D1540" t="s">
        <v>119</v>
      </c>
      <c r="E1540" t="s">
        <v>107</v>
      </c>
      <c r="F1540" t="str">
        <f t="shared" si="74"/>
        <v>New South Wales</v>
      </c>
      <c r="G1540" t="s">
        <v>10</v>
      </c>
      <c r="H1540">
        <v>2020</v>
      </c>
      <c r="I1540" t="s">
        <v>11</v>
      </c>
      <c r="J1540" t="s">
        <v>126</v>
      </c>
      <c r="K1540" t="s">
        <v>149</v>
      </c>
      <c r="L1540" t="s">
        <v>160</v>
      </c>
      <c r="M1540" s="6">
        <v>747</v>
      </c>
    </row>
    <row r="1541" spans="1:13" x14ac:dyDescent="0.3">
      <c r="A1541" s="2">
        <v>45873</v>
      </c>
      <c r="B1541" s="3">
        <f t="shared" si="72"/>
        <v>2026</v>
      </c>
      <c r="C1541" t="str">
        <f t="shared" si="73"/>
        <v>2025-2026</v>
      </c>
      <c r="D1541" t="s">
        <v>120</v>
      </c>
      <c r="E1541" t="s">
        <v>76</v>
      </c>
      <c r="F1541" t="str">
        <f t="shared" si="74"/>
        <v>Queensland</v>
      </c>
      <c r="G1541" t="s">
        <v>19</v>
      </c>
      <c r="H1541">
        <v>4220</v>
      </c>
      <c r="I1541" t="s">
        <v>11</v>
      </c>
      <c r="J1541" t="s">
        <v>124</v>
      </c>
      <c r="K1541" t="s">
        <v>144</v>
      </c>
      <c r="L1541" t="s">
        <v>155</v>
      </c>
      <c r="M1541" s="6">
        <v>87</v>
      </c>
    </row>
    <row r="1542" spans="1:13" x14ac:dyDescent="0.3">
      <c r="A1542" s="2">
        <v>45730</v>
      </c>
      <c r="B1542" s="3">
        <f t="shared" si="72"/>
        <v>2025</v>
      </c>
      <c r="C1542" t="str">
        <f t="shared" si="73"/>
        <v>2024-2025</v>
      </c>
      <c r="D1542" t="s">
        <v>120</v>
      </c>
      <c r="E1542" t="s">
        <v>31</v>
      </c>
      <c r="F1542" t="str">
        <f t="shared" si="74"/>
        <v>South Australia</v>
      </c>
      <c r="G1542" t="s">
        <v>17</v>
      </c>
      <c r="H1542">
        <v>5082</v>
      </c>
      <c r="I1542" t="s">
        <v>11</v>
      </c>
      <c r="J1542" t="s">
        <v>134</v>
      </c>
      <c r="K1542" t="s">
        <v>147</v>
      </c>
      <c r="L1542" t="s">
        <v>158</v>
      </c>
      <c r="M1542" s="6">
        <v>66</v>
      </c>
    </row>
    <row r="1543" spans="1:13" x14ac:dyDescent="0.3">
      <c r="A1543" s="2">
        <v>45848</v>
      </c>
      <c r="B1543" s="3">
        <f t="shared" si="72"/>
        <v>2026</v>
      </c>
      <c r="C1543" t="str">
        <f t="shared" si="73"/>
        <v>2025-2026</v>
      </c>
      <c r="D1543" t="s">
        <v>120</v>
      </c>
      <c r="E1543" t="s">
        <v>96</v>
      </c>
      <c r="F1543" t="str">
        <f t="shared" si="74"/>
        <v>Western Australia</v>
      </c>
      <c r="G1543" t="s">
        <v>28</v>
      </c>
      <c r="H1543">
        <v>6027</v>
      </c>
      <c r="I1543" t="s">
        <v>11</v>
      </c>
      <c r="J1543" t="s">
        <v>121</v>
      </c>
      <c r="K1543" t="s">
        <v>143</v>
      </c>
      <c r="L1543" t="s">
        <v>154</v>
      </c>
      <c r="M1543" s="6">
        <v>752</v>
      </c>
    </row>
    <row r="1544" spans="1:13" x14ac:dyDescent="0.3">
      <c r="A1544" s="2">
        <v>45467</v>
      </c>
      <c r="B1544" s="3">
        <f t="shared" si="72"/>
        <v>2024</v>
      </c>
      <c r="C1544" t="str">
        <f t="shared" si="73"/>
        <v>2023-2024</v>
      </c>
      <c r="D1544" t="s">
        <v>120</v>
      </c>
      <c r="E1544" t="s">
        <v>22</v>
      </c>
      <c r="F1544" t="str">
        <f t="shared" si="74"/>
        <v>New South Wales</v>
      </c>
      <c r="G1544" t="s">
        <v>10</v>
      </c>
      <c r="H1544">
        <v>2116</v>
      </c>
      <c r="I1544" t="s">
        <v>11</v>
      </c>
      <c r="J1544" t="s">
        <v>125</v>
      </c>
      <c r="K1544" t="s">
        <v>150</v>
      </c>
      <c r="L1544" t="s">
        <v>161</v>
      </c>
      <c r="M1544" s="6">
        <v>455</v>
      </c>
    </row>
    <row r="1545" spans="1:13" x14ac:dyDescent="0.3">
      <c r="A1545" s="2">
        <v>45871</v>
      </c>
      <c r="B1545" s="3">
        <f t="shared" si="72"/>
        <v>2026</v>
      </c>
      <c r="C1545" t="str">
        <f t="shared" si="73"/>
        <v>2025-2026</v>
      </c>
      <c r="D1545" t="s">
        <v>120</v>
      </c>
      <c r="E1545" t="s">
        <v>92</v>
      </c>
      <c r="F1545" t="str">
        <f t="shared" si="74"/>
        <v>New South Wales</v>
      </c>
      <c r="G1545" t="s">
        <v>10</v>
      </c>
      <c r="H1545">
        <v>2015</v>
      </c>
      <c r="I1545" t="s">
        <v>11</v>
      </c>
      <c r="J1545" t="s">
        <v>126</v>
      </c>
      <c r="K1545" t="s">
        <v>148</v>
      </c>
      <c r="L1545" t="s">
        <v>159</v>
      </c>
      <c r="M1545" s="6">
        <v>742</v>
      </c>
    </row>
    <row r="1546" spans="1:13" x14ac:dyDescent="0.3">
      <c r="A1546" s="2">
        <v>45924</v>
      </c>
      <c r="B1546" s="3">
        <f t="shared" si="72"/>
        <v>2026</v>
      </c>
      <c r="C1546" t="str">
        <f t="shared" si="73"/>
        <v>2025-2026</v>
      </c>
      <c r="D1546" t="s">
        <v>120</v>
      </c>
      <c r="E1546" t="s">
        <v>25</v>
      </c>
      <c r="F1546" t="str">
        <f t="shared" si="74"/>
        <v>Victoria</v>
      </c>
      <c r="G1546" t="s">
        <v>26</v>
      </c>
      <c r="H1546">
        <v>3066</v>
      </c>
      <c r="I1546" t="s">
        <v>11</v>
      </c>
      <c r="J1546" t="s">
        <v>128</v>
      </c>
      <c r="K1546" t="s">
        <v>144</v>
      </c>
      <c r="L1546" t="s">
        <v>155</v>
      </c>
      <c r="M1546" s="6">
        <v>109</v>
      </c>
    </row>
    <row r="1547" spans="1:13" x14ac:dyDescent="0.3">
      <c r="A1547" s="2">
        <v>45864</v>
      </c>
      <c r="B1547" s="3">
        <f t="shared" si="72"/>
        <v>2026</v>
      </c>
      <c r="C1547" t="str">
        <f t="shared" si="73"/>
        <v>2025-2026</v>
      </c>
      <c r="D1547" t="s">
        <v>119</v>
      </c>
      <c r="E1547" t="s">
        <v>76</v>
      </c>
      <c r="F1547" t="str">
        <f t="shared" si="74"/>
        <v>Queensland</v>
      </c>
      <c r="G1547" t="s">
        <v>19</v>
      </c>
      <c r="H1547">
        <v>4220</v>
      </c>
      <c r="I1547" t="s">
        <v>11</v>
      </c>
      <c r="J1547" t="s">
        <v>124</v>
      </c>
      <c r="K1547" t="s">
        <v>142</v>
      </c>
      <c r="L1547" t="s">
        <v>153</v>
      </c>
      <c r="M1547" s="6">
        <v>293</v>
      </c>
    </row>
    <row r="1548" spans="1:13" x14ac:dyDescent="0.3">
      <c r="A1548" s="2">
        <v>45531</v>
      </c>
      <c r="B1548" s="3">
        <f t="shared" si="72"/>
        <v>2025</v>
      </c>
      <c r="C1548" t="str">
        <f t="shared" si="73"/>
        <v>2024-2025</v>
      </c>
      <c r="D1548" t="s">
        <v>120</v>
      </c>
      <c r="E1548" t="s">
        <v>83</v>
      </c>
      <c r="F1548" t="str">
        <f t="shared" si="74"/>
        <v>Victoria</v>
      </c>
      <c r="G1548" t="s">
        <v>26</v>
      </c>
      <c r="H1548">
        <v>3551</v>
      </c>
      <c r="I1548" t="s">
        <v>11</v>
      </c>
      <c r="J1548" t="s">
        <v>129</v>
      </c>
      <c r="K1548" t="s">
        <v>142</v>
      </c>
      <c r="L1548" t="s">
        <v>153</v>
      </c>
      <c r="M1548" s="6">
        <v>423</v>
      </c>
    </row>
    <row r="1549" spans="1:13" x14ac:dyDescent="0.3">
      <c r="A1549" s="2">
        <v>45617</v>
      </c>
      <c r="B1549" s="3">
        <f t="shared" si="72"/>
        <v>2025</v>
      </c>
      <c r="C1549" t="str">
        <f t="shared" si="73"/>
        <v>2024-2025</v>
      </c>
      <c r="D1549" t="s">
        <v>119</v>
      </c>
      <c r="E1549" t="s">
        <v>13</v>
      </c>
      <c r="F1549" t="str">
        <f t="shared" si="74"/>
        <v>New South Wales</v>
      </c>
      <c r="G1549" t="s">
        <v>10</v>
      </c>
      <c r="H1549">
        <v>2141</v>
      </c>
      <c r="I1549" t="s">
        <v>11</v>
      </c>
      <c r="J1549" t="s">
        <v>125</v>
      </c>
      <c r="K1549" t="s">
        <v>143</v>
      </c>
      <c r="L1549" t="s">
        <v>154</v>
      </c>
      <c r="M1549" s="6">
        <v>777</v>
      </c>
    </row>
    <row r="1550" spans="1:13" x14ac:dyDescent="0.3">
      <c r="A1550" s="2">
        <v>45895</v>
      </c>
      <c r="B1550" s="3">
        <f t="shared" si="72"/>
        <v>2026</v>
      </c>
      <c r="C1550" t="str">
        <f t="shared" si="73"/>
        <v>2025-2026</v>
      </c>
      <c r="D1550" t="s">
        <v>119</v>
      </c>
      <c r="E1550" t="s">
        <v>90</v>
      </c>
      <c r="F1550" t="str">
        <f t="shared" si="74"/>
        <v>New South Wales</v>
      </c>
      <c r="G1550" t="s">
        <v>10</v>
      </c>
      <c r="H1550">
        <v>2650</v>
      </c>
      <c r="I1550" t="s">
        <v>11</v>
      </c>
      <c r="J1550" t="s">
        <v>132</v>
      </c>
      <c r="K1550" t="s">
        <v>146</v>
      </c>
      <c r="L1550" t="s">
        <v>157</v>
      </c>
      <c r="M1550" s="6">
        <v>240</v>
      </c>
    </row>
    <row r="1551" spans="1:13" x14ac:dyDescent="0.3">
      <c r="A1551" s="2">
        <v>45807</v>
      </c>
      <c r="B1551" s="3">
        <f t="shared" si="72"/>
        <v>2025</v>
      </c>
      <c r="C1551" t="str">
        <f t="shared" si="73"/>
        <v>2024-2025</v>
      </c>
      <c r="D1551" t="s">
        <v>120</v>
      </c>
      <c r="E1551" t="s">
        <v>73</v>
      </c>
      <c r="F1551" t="str">
        <f t="shared" si="74"/>
        <v>Queensland</v>
      </c>
      <c r="G1551" t="s">
        <v>19</v>
      </c>
      <c r="H1551">
        <v>4509</v>
      </c>
      <c r="I1551" t="s">
        <v>11</v>
      </c>
      <c r="J1551" t="s">
        <v>124</v>
      </c>
      <c r="K1551" t="s">
        <v>150</v>
      </c>
      <c r="L1551" t="s">
        <v>161</v>
      </c>
      <c r="M1551" s="6">
        <v>238</v>
      </c>
    </row>
    <row r="1552" spans="1:13" x14ac:dyDescent="0.3">
      <c r="A1552" s="2">
        <v>45324</v>
      </c>
      <c r="B1552" s="3">
        <f t="shared" si="72"/>
        <v>2024</v>
      </c>
      <c r="C1552" t="str">
        <f t="shared" si="73"/>
        <v>2023-2024</v>
      </c>
      <c r="D1552" t="s">
        <v>120</v>
      </c>
      <c r="E1552" t="s">
        <v>35</v>
      </c>
      <c r="F1552" t="str">
        <f t="shared" si="74"/>
        <v>Victoria</v>
      </c>
      <c r="G1552" t="s">
        <v>26</v>
      </c>
      <c r="H1552">
        <v>3280</v>
      </c>
      <c r="I1552" t="s">
        <v>11</v>
      </c>
      <c r="J1552" t="s">
        <v>129</v>
      </c>
      <c r="K1552" t="s">
        <v>145</v>
      </c>
      <c r="L1552" t="s">
        <v>156</v>
      </c>
      <c r="M1552" s="6">
        <v>225</v>
      </c>
    </row>
    <row r="1553" spans="1:13" x14ac:dyDescent="0.3">
      <c r="A1553" s="2">
        <v>45489</v>
      </c>
      <c r="B1553" s="3">
        <f t="shared" si="72"/>
        <v>2025</v>
      </c>
      <c r="C1553" t="str">
        <f t="shared" si="73"/>
        <v>2024-2025</v>
      </c>
      <c r="D1553" t="s">
        <v>119</v>
      </c>
      <c r="E1553" t="s">
        <v>70</v>
      </c>
      <c r="F1553" t="str">
        <f t="shared" si="74"/>
        <v>Western Australia</v>
      </c>
      <c r="G1553" t="s">
        <v>28</v>
      </c>
      <c r="H1553">
        <v>6021</v>
      </c>
      <c r="I1553" t="s">
        <v>11</v>
      </c>
      <c r="J1553" t="s">
        <v>121</v>
      </c>
      <c r="K1553" t="s">
        <v>145</v>
      </c>
      <c r="L1553" t="s">
        <v>156</v>
      </c>
      <c r="M1553" s="6">
        <v>774</v>
      </c>
    </row>
    <row r="1554" spans="1:13" x14ac:dyDescent="0.3">
      <c r="A1554" s="2">
        <v>45791</v>
      </c>
      <c r="B1554" s="3">
        <f t="shared" si="72"/>
        <v>2025</v>
      </c>
      <c r="C1554" t="str">
        <f t="shared" si="73"/>
        <v>2024-2025</v>
      </c>
      <c r="D1554" t="s">
        <v>119</v>
      </c>
      <c r="E1554" t="s">
        <v>68</v>
      </c>
      <c r="F1554" t="str">
        <f t="shared" si="74"/>
        <v>Victoria</v>
      </c>
      <c r="G1554" t="s">
        <v>26</v>
      </c>
      <c r="H1554">
        <v>3429</v>
      </c>
      <c r="I1554" t="s">
        <v>11</v>
      </c>
      <c r="J1554" t="s">
        <v>129</v>
      </c>
      <c r="K1554" t="s">
        <v>144</v>
      </c>
      <c r="L1554" t="s">
        <v>155</v>
      </c>
      <c r="M1554" s="6">
        <v>196</v>
      </c>
    </row>
    <row r="1555" spans="1:13" x14ac:dyDescent="0.3">
      <c r="A1555" s="2">
        <v>45855</v>
      </c>
      <c r="B1555" s="3">
        <f t="shared" si="72"/>
        <v>2026</v>
      </c>
      <c r="C1555" t="str">
        <f t="shared" si="73"/>
        <v>2025-2026</v>
      </c>
      <c r="D1555" t="s">
        <v>120</v>
      </c>
      <c r="E1555" t="s">
        <v>14</v>
      </c>
      <c r="F1555" t="str">
        <f t="shared" si="74"/>
        <v>Northern Territory</v>
      </c>
      <c r="G1555" t="s">
        <v>15</v>
      </c>
      <c r="H1555">
        <v>800</v>
      </c>
      <c r="I1555" t="s">
        <v>11</v>
      </c>
      <c r="J1555" t="s">
        <v>140</v>
      </c>
      <c r="K1555" t="s">
        <v>144</v>
      </c>
      <c r="L1555" t="s">
        <v>155</v>
      </c>
      <c r="M1555" s="6">
        <v>676</v>
      </c>
    </row>
    <row r="1556" spans="1:13" x14ac:dyDescent="0.3">
      <c r="A1556" s="2">
        <v>45423</v>
      </c>
      <c r="B1556" s="3">
        <f t="shared" si="72"/>
        <v>2024</v>
      </c>
      <c r="C1556" t="str">
        <f t="shared" si="73"/>
        <v>2023-2024</v>
      </c>
      <c r="D1556" t="s">
        <v>120</v>
      </c>
      <c r="E1556" t="s">
        <v>63</v>
      </c>
      <c r="F1556" t="str">
        <f t="shared" si="74"/>
        <v>Queensland</v>
      </c>
      <c r="G1556" t="s">
        <v>19</v>
      </c>
      <c r="H1556">
        <v>4068</v>
      </c>
      <c r="I1556" t="s">
        <v>11</v>
      </c>
      <c r="J1556" t="s">
        <v>131</v>
      </c>
      <c r="K1556" t="s">
        <v>143</v>
      </c>
      <c r="L1556" t="s">
        <v>154</v>
      </c>
      <c r="M1556" s="6">
        <v>59</v>
      </c>
    </row>
    <row r="1557" spans="1:13" x14ac:dyDescent="0.3">
      <c r="A1557" s="2">
        <v>45408</v>
      </c>
      <c r="B1557" s="3">
        <f t="shared" si="72"/>
        <v>2024</v>
      </c>
      <c r="C1557" t="str">
        <f t="shared" si="73"/>
        <v>2023-2024</v>
      </c>
      <c r="D1557" t="s">
        <v>120</v>
      </c>
      <c r="E1557" t="s">
        <v>66</v>
      </c>
      <c r="F1557" t="str">
        <f t="shared" si="74"/>
        <v>Western Australia</v>
      </c>
      <c r="G1557" t="s">
        <v>28</v>
      </c>
      <c r="H1557">
        <v>6330</v>
      </c>
      <c r="I1557" t="s">
        <v>11</v>
      </c>
      <c r="J1557" t="s">
        <v>135</v>
      </c>
      <c r="K1557" t="s">
        <v>144</v>
      </c>
      <c r="L1557" t="s">
        <v>155</v>
      </c>
      <c r="M1557" s="6">
        <v>30</v>
      </c>
    </row>
    <row r="1558" spans="1:13" x14ac:dyDescent="0.3">
      <c r="A1558" s="2">
        <v>45508</v>
      </c>
      <c r="B1558" s="3">
        <f t="shared" si="72"/>
        <v>2025</v>
      </c>
      <c r="C1558" t="str">
        <f t="shared" si="73"/>
        <v>2024-2025</v>
      </c>
      <c r="D1558" t="s">
        <v>120</v>
      </c>
      <c r="E1558" t="s">
        <v>16</v>
      </c>
      <c r="F1558" t="str">
        <f t="shared" si="74"/>
        <v>South Australia</v>
      </c>
      <c r="G1558" t="s">
        <v>17</v>
      </c>
      <c r="H1558">
        <v>5168</v>
      </c>
      <c r="I1558" t="s">
        <v>11</v>
      </c>
      <c r="J1558" t="s">
        <v>134</v>
      </c>
      <c r="K1558" t="s">
        <v>144</v>
      </c>
      <c r="L1558" t="s">
        <v>155</v>
      </c>
      <c r="M1558" s="6">
        <v>508</v>
      </c>
    </row>
    <row r="1559" spans="1:13" x14ac:dyDescent="0.3">
      <c r="A1559" s="2">
        <v>45564</v>
      </c>
      <c r="B1559" s="3">
        <f t="shared" si="72"/>
        <v>2025</v>
      </c>
      <c r="C1559" t="str">
        <f t="shared" si="73"/>
        <v>2024-2025</v>
      </c>
      <c r="D1559" t="s">
        <v>119</v>
      </c>
      <c r="E1559" t="s">
        <v>71</v>
      </c>
      <c r="F1559" t="str">
        <f t="shared" si="74"/>
        <v>Victoria</v>
      </c>
      <c r="G1559" t="s">
        <v>26</v>
      </c>
      <c r="H1559">
        <v>3131</v>
      </c>
      <c r="I1559" t="s">
        <v>11</v>
      </c>
      <c r="J1559" t="s">
        <v>127</v>
      </c>
      <c r="K1559" t="s">
        <v>148</v>
      </c>
      <c r="L1559" t="s">
        <v>159</v>
      </c>
      <c r="M1559" s="6">
        <v>100</v>
      </c>
    </row>
    <row r="1560" spans="1:13" x14ac:dyDescent="0.3">
      <c r="A1560" s="2">
        <v>45771</v>
      </c>
      <c r="B1560" s="3">
        <f t="shared" si="72"/>
        <v>2025</v>
      </c>
      <c r="C1560" t="str">
        <f t="shared" si="73"/>
        <v>2024-2025</v>
      </c>
      <c r="D1560" t="s">
        <v>119</v>
      </c>
      <c r="E1560" t="s">
        <v>13</v>
      </c>
      <c r="F1560" t="str">
        <f t="shared" si="74"/>
        <v>New South Wales</v>
      </c>
      <c r="G1560" t="s">
        <v>10</v>
      </c>
      <c r="H1560">
        <v>2141</v>
      </c>
      <c r="I1560" t="s">
        <v>11</v>
      </c>
      <c r="J1560" t="s">
        <v>125</v>
      </c>
      <c r="K1560" t="s">
        <v>147</v>
      </c>
      <c r="L1560" t="s">
        <v>158</v>
      </c>
      <c r="M1560" s="6">
        <v>164</v>
      </c>
    </row>
    <row r="1561" spans="1:13" x14ac:dyDescent="0.3">
      <c r="A1561" s="2">
        <v>45398</v>
      </c>
      <c r="B1561" s="3">
        <f t="shared" si="72"/>
        <v>2024</v>
      </c>
      <c r="C1561" t="str">
        <f t="shared" si="73"/>
        <v>2023-2024</v>
      </c>
      <c r="D1561" t="s">
        <v>119</v>
      </c>
      <c r="E1561" t="s">
        <v>106</v>
      </c>
      <c r="F1561" t="str">
        <f t="shared" si="74"/>
        <v>Queensland</v>
      </c>
      <c r="G1561" t="s">
        <v>19</v>
      </c>
      <c r="H1561">
        <v>4558</v>
      </c>
      <c r="I1561" t="s">
        <v>11</v>
      </c>
      <c r="J1561" t="s">
        <v>136</v>
      </c>
      <c r="K1561" t="s">
        <v>149</v>
      </c>
      <c r="L1561" t="s">
        <v>160</v>
      </c>
      <c r="M1561" s="6">
        <v>126</v>
      </c>
    </row>
    <row r="1562" spans="1:13" x14ac:dyDescent="0.3">
      <c r="A1562" s="2">
        <v>45963</v>
      </c>
      <c r="B1562" s="3">
        <f t="shared" si="72"/>
        <v>2026</v>
      </c>
      <c r="C1562" t="str">
        <f t="shared" si="73"/>
        <v>2025-2026</v>
      </c>
      <c r="D1562" t="s">
        <v>120</v>
      </c>
      <c r="E1562" t="s">
        <v>57</v>
      </c>
      <c r="F1562" t="str">
        <f t="shared" si="74"/>
        <v>New South Wales</v>
      </c>
      <c r="G1562" t="s">
        <v>10</v>
      </c>
      <c r="H1562">
        <v>2064</v>
      </c>
      <c r="I1562" t="s">
        <v>11</v>
      </c>
      <c r="J1562" t="s">
        <v>126</v>
      </c>
      <c r="K1562" t="s">
        <v>145</v>
      </c>
      <c r="L1562" t="s">
        <v>156</v>
      </c>
      <c r="M1562" s="6">
        <v>716</v>
      </c>
    </row>
    <row r="1563" spans="1:13" x14ac:dyDescent="0.3">
      <c r="A1563" s="2">
        <v>45990</v>
      </c>
      <c r="B1563" s="3">
        <f t="shared" si="72"/>
        <v>2026</v>
      </c>
      <c r="C1563" t="str">
        <f t="shared" si="73"/>
        <v>2025-2026</v>
      </c>
      <c r="D1563" t="s">
        <v>119</v>
      </c>
      <c r="E1563" t="s">
        <v>16</v>
      </c>
      <c r="F1563" t="str">
        <f t="shared" si="74"/>
        <v>South Australia</v>
      </c>
      <c r="G1563" t="s">
        <v>17</v>
      </c>
      <c r="H1563">
        <v>5168</v>
      </c>
      <c r="I1563" t="s">
        <v>11</v>
      </c>
      <c r="J1563" t="s">
        <v>134</v>
      </c>
      <c r="K1563" t="s">
        <v>144</v>
      </c>
      <c r="L1563" t="s">
        <v>155</v>
      </c>
      <c r="M1563" s="6">
        <v>726</v>
      </c>
    </row>
    <row r="1564" spans="1:13" x14ac:dyDescent="0.3">
      <c r="A1564" s="2">
        <v>45974</v>
      </c>
      <c r="B1564" s="3">
        <f t="shared" si="72"/>
        <v>2026</v>
      </c>
      <c r="C1564" t="str">
        <f t="shared" si="73"/>
        <v>2025-2026</v>
      </c>
      <c r="D1564" t="s">
        <v>120</v>
      </c>
      <c r="E1564" t="s">
        <v>82</v>
      </c>
      <c r="F1564" t="str">
        <f t="shared" si="74"/>
        <v>Queensland</v>
      </c>
      <c r="G1564" t="s">
        <v>19</v>
      </c>
      <c r="H1564">
        <v>4215</v>
      </c>
      <c r="I1564" t="s">
        <v>11</v>
      </c>
      <c r="J1564" t="s">
        <v>124</v>
      </c>
      <c r="K1564" t="s">
        <v>148</v>
      </c>
      <c r="L1564" t="s">
        <v>159</v>
      </c>
      <c r="M1564" s="6">
        <v>661</v>
      </c>
    </row>
    <row r="1565" spans="1:13" x14ac:dyDescent="0.3">
      <c r="A1565" s="2">
        <v>45661</v>
      </c>
      <c r="B1565" s="3">
        <f t="shared" si="72"/>
        <v>2025</v>
      </c>
      <c r="C1565" t="str">
        <f t="shared" si="73"/>
        <v>2024-2025</v>
      </c>
      <c r="D1565" t="s">
        <v>119</v>
      </c>
      <c r="E1565" t="s">
        <v>106</v>
      </c>
      <c r="F1565" t="str">
        <f t="shared" si="74"/>
        <v>Queensland</v>
      </c>
      <c r="G1565" t="s">
        <v>19</v>
      </c>
      <c r="H1565">
        <v>4558</v>
      </c>
      <c r="I1565" t="s">
        <v>11</v>
      </c>
      <c r="J1565" t="s">
        <v>136</v>
      </c>
      <c r="K1565" t="s">
        <v>149</v>
      </c>
      <c r="L1565" t="s">
        <v>160</v>
      </c>
      <c r="M1565" s="6">
        <v>450</v>
      </c>
    </row>
    <row r="1566" spans="1:13" x14ac:dyDescent="0.3">
      <c r="A1566" s="2">
        <v>45377</v>
      </c>
      <c r="B1566" s="3">
        <f t="shared" si="72"/>
        <v>2024</v>
      </c>
      <c r="C1566" t="str">
        <f t="shared" si="73"/>
        <v>2023-2024</v>
      </c>
      <c r="D1566" t="s">
        <v>120</v>
      </c>
      <c r="E1566" t="s">
        <v>89</v>
      </c>
      <c r="F1566" t="str">
        <f t="shared" si="74"/>
        <v>Queensland</v>
      </c>
      <c r="G1566" t="s">
        <v>19</v>
      </c>
      <c r="H1566">
        <v>4700</v>
      </c>
      <c r="I1566" t="s">
        <v>11</v>
      </c>
      <c r="J1566" t="s">
        <v>138</v>
      </c>
      <c r="K1566" t="s">
        <v>147</v>
      </c>
      <c r="L1566" t="s">
        <v>158</v>
      </c>
      <c r="M1566" s="6">
        <v>692</v>
      </c>
    </row>
    <row r="1567" spans="1:13" x14ac:dyDescent="0.3">
      <c r="A1567" s="2">
        <v>45805</v>
      </c>
      <c r="B1567" s="3">
        <f t="shared" si="72"/>
        <v>2025</v>
      </c>
      <c r="C1567" t="str">
        <f t="shared" si="73"/>
        <v>2024-2025</v>
      </c>
      <c r="D1567" t="s">
        <v>119</v>
      </c>
      <c r="E1567" t="s">
        <v>67</v>
      </c>
      <c r="F1567" t="str">
        <f t="shared" si="74"/>
        <v>Tasmania</v>
      </c>
      <c r="G1567" t="s">
        <v>43</v>
      </c>
      <c r="H1567">
        <v>7250</v>
      </c>
      <c r="I1567" t="s">
        <v>11</v>
      </c>
      <c r="J1567" t="s">
        <v>130</v>
      </c>
      <c r="K1567" t="s">
        <v>143</v>
      </c>
      <c r="L1567" t="s">
        <v>154</v>
      </c>
      <c r="M1567" s="6">
        <v>32</v>
      </c>
    </row>
    <row r="1568" spans="1:13" x14ac:dyDescent="0.3">
      <c r="A1568" s="2">
        <v>45920</v>
      </c>
      <c r="B1568" s="3">
        <f t="shared" si="72"/>
        <v>2026</v>
      </c>
      <c r="C1568" t="str">
        <f t="shared" si="73"/>
        <v>2025-2026</v>
      </c>
      <c r="D1568" t="s">
        <v>120</v>
      </c>
      <c r="E1568" t="s">
        <v>82</v>
      </c>
      <c r="F1568" t="str">
        <f t="shared" si="74"/>
        <v>Queensland</v>
      </c>
      <c r="G1568" t="s">
        <v>19</v>
      </c>
      <c r="H1568">
        <v>4215</v>
      </c>
      <c r="I1568" t="s">
        <v>11</v>
      </c>
      <c r="J1568" t="s">
        <v>124</v>
      </c>
      <c r="K1568" t="s">
        <v>147</v>
      </c>
      <c r="L1568" t="s">
        <v>158</v>
      </c>
      <c r="M1568" s="6">
        <v>656</v>
      </c>
    </row>
    <row r="1569" spans="1:13" x14ac:dyDescent="0.3">
      <c r="A1569" s="2">
        <v>45564</v>
      </c>
      <c r="B1569" s="3">
        <f t="shared" si="72"/>
        <v>2025</v>
      </c>
      <c r="C1569" t="str">
        <f t="shared" si="73"/>
        <v>2024-2025</v>
      </c>
      <c r="D1569" t="s">
        <v>120</v>
      </c>
      <c r="E1569" t="s">
        <v>40</v>
      </c>
      <c r="F1569" t="str">
        <f t="shared" si="74"/>
        <v>South Australia</v>
      </c>
      <c r="G1569" t="s">
        <v>17</v>
      </c>
      <c r="H1569">
        <v>5169</v>
      </c>
      <c r="I1569" t="s">
        <v>11</v>
      </c>
      <c r="J1569" t="s">
        <v>134</v>
      </c>
      <c r="K1569" t="s">
        <v>143</v>
      </c>
      <c r="L1569" t="s">
        <v>154</v>
      </c>
      <c r="M1569" s="6">
        <v>527</v>
      </c>
    </row>
    <row r="1570" spans="1:13" x14ac:dyDescent="0.3">
      <c r="A1570" s="2">
        <v>45915</v>
      </c>
      <c r="B1570" s="3">
        <f t="shared" si="72"/>
        <v>2026</v>
      </c>
      <c r="C1570" t="str">
        <f t="shared" si="73"/>
        <v>2025-2026</v>
      </c>
      <c r="D1570" t="s">
        <v>120</v>
      </c>
      <c r="E1570" t="s">
        <v>103</v>
      </c>
      <c r="F1570" t="str">
        <f t="shared" si="74"/>
        <v>Victoria</v>
      </c>
      <c r="G1570" t="s">
        <v>26</v>
      </c>
      <c r="H1570">
        <v>3550</v>
      </c>
      <c r="I1570" t="s">
        <v>11</v>
      </c>
      <c r="J1570" t="s">
        <v>129</v>
      </c>
      <c r="K1570" t="s">
        <v>147</v>
      </c>
      <c r="L1570" t="s">
        <v>158</v>
      </c>
      <c r="M1570" s="6">
        <v>571</v>
      </c>
    </row>
    <row r="1571" spans="1:13" x14ac:dyDescent="0.3">
      <c r="A1571" s="2">
        <v>45314</v>
      </c>
      <c r="B1571" s="3">
        <f t="shared" si="72"/>
        <v>2024</v>
      </c>
      <c r="C1571" t="str">
        <f t="shared" si="73"/>
        <v>2023-2024</v>
      </c>
      <c r="D1571" t="s">
        <v>120</v>
      </c>
      <c r="E1571" t="s">
        <v>94</v>
      </c>
      <c r="F1571" t="str">
        <f t="shared" si="74"/>
        <v>Queensland</v>
      </c>
      <c r="G1571" t="s">
        <v>19</v>
      </c>
      <c r="H1571">
        <v>4551</v>
      </c>
      <c r="I1571" t="s">
        <v>11</v>
      </c>
      <c r="J1571" t="s">
        <v>136</v>
      </c>
      <c r="K1571" t="s">
        <v>142</v>
      </c>
      <c r="L1571" t="s">
        <v>153</v>
      </c>
      <c r="M1571" s="6">
        <v>206</v>
      </c>
    </row>
    <row r="1572" spans="1:13" x14ac:dyDescent="0.3">
      <c r="A1572" s="2">
        <v>45606</v>
      </c>
      <c r="B1572" s="3">
        <f t="shared" si="72"/>
        <v>2025</v>
      </c>
      <c r="C1572" t="str">
        <f t="shared" si="73"/>
        <v>2024-2025</v>
      </c>
      <c r="D1572" t="s">
        <v>120</v>
      </c>
      <c r="E1572" t="s">
        <v>104</v>
      </c>
      <c r="F1572" t="str">
        <f t="shared" si="74"/>
        <v>Victoria</v>
      </c>
      <c r="G1572" t="s">
        <v>26</v>
      </c>
      <c r="H1572">
        <v>3175</v>
      </c>
      <c r="I1572" t="s">
        <v>11</v>
      </c>
      <c r="J1572" t="s">
        <v>127</v>
      </c>
      <c r="K1572" t="s">
        <v>144</v>
      </c>
      <c r="L1572" t="s">
        <v>155</v>
      </c>
      <c r="M1572" s="6">
        <v>196</v>
      </c>
    </row>
    <row r="1573" spans="1:13" x14ac:dyDescent="0.3">
      <c r="A1573" s="2">
        <v>45880</v>
      </c>
      <c r="B1573" s="3">
        <f t="shared" si="72"/>
        <v>2026</v>
      </c>
      <c r="C1573" t="str">
        <f t="shared" si="73"/>
        <v>2025-2026</v>
      </c>
      <c r="D1573" t="s">
        <v>120</v>
      </c>
      <c r="E1573" t="s">
        <v>73</v>
      </c>
      <c r="F1573" t="str">
        <f t="shared" si="74"/>
        <v>Queensland</v>
      </c>
      <c r="G1573" t="s">
        <v>19</v>
      </c>
      <c r="H1573">
        <v>4509</v>
      </c>
      <c r="I1573" t="s">
        <v>11</v>
      </c>
      <c r="J1573" t="s">
        <v>124</v>
      </c>
      <c r="K1573" t="s">
        <v>144</v>
      </c>
      <c r="L1573" t="s">
        <v>155</v>
      </c>
      <c r="M1573" s="6">
        <v>482</v>
      </c>
    </row>
    <row r="1574" spans="1:13" x14ac:dyDescent="0.3">
      <c r="A1574" s="2">
        <v>45905</v>
      </c>
      <c r="B1574" s="3">
        <f t="shared" si="72"/>
        <v>2026</v>
      </c>
      <c r="C1574" t="str">
        <f t="shared" si="73"/>
        <v>2025-2026</v>
      </c>
      <c r="D1574" t="s">
        <v>120</v>
      </c>
      <c r="E1574" t="s">
        <v>40</v>
      </c>
      <c r="F1574" t="str">
        <f t="shared" si="74"/>
        <v>South Australia</v>
      </c>
      <c r="G1574" t="s">
        <v>17</v>
      </c>
      <c r="H1574">
        <v>5169</v>
      </c>
      <c r="I1574" t="s">
        <v>11</v>
      </c>
      <c r="J1574" t="s">
        <v>134</v>
      </c>
      <c r="K1574" t="s">
        <v>144</v>
      </c>
      <c r="L1574" t="s">
        <v>155</v>
      </c>
      <c r="M1574" s="6">
        <v>585</v>
      </c>
    </row>
    <row r="1575" spans="1:13" x14ac:dyDescent="0.3">
      <c r="A1575" s="2">
        <v>45916</v>
      </c>
      <c r="B1575" s="3">
        <f t="shared" si="72"/>
        <v>2026</v>
      </c>
      <c r="C1575" t="str">
        <f t="shared" si="73"/>
        <v>2025-2026</v>
      </c>
      <c r="D1575" t="s">
        <v>120</v>
      </c>
      <c r="E1575" t="s">
        <v>18</v>
      </c>
      <c r="F1575" t="str">
        <f t="shared" si="74"/>
        <v>Queensland</v>
      </c>
      <c r="G1575" t="s">
        <v>19</v>
      </c>
      <c r="H1575">
        <v>4802</v>
      </c>
      <c r="I1575" t="s">
        <v>11</v>
      </c>
      <c r="J1575" t="s">
        <v>133</v>
      </c>
      <c r="K1575" t="s">
        <v>145</v>
      </c>
      <c r="L1575" t="s">
        <v>156</v>
      </c>
      <c r="M1575" s="6">
        <v>673</v>
      </c>
    </row>
    <row r="1576" spans="1:13" x14ac:dyDescent="0.3">
      <c r="A1576" s="2">
        <v>45675</v>
      </c>
      <c r="B1576" s="3">
        <f t="shared" si="72"/>
        <v>2025</v>
      </c>
      <c r="C1576" t="str">
        <f t="shared" si="73"/>
        <v>2024-2025</v>
      </c>
      <c r="D1576" t="s">
        <v>119</v>
      </c>
      <c r="E1576" t="s">
        <v>41</v>
      </c>
      <c r="F1576" t="str">
        <f t="shared" si="74"/>
        <v>New South Wales</v>
      </c>
      <c r="G1576" t="s">
        <v>10</v>
      </c>
      <c r="H1576">
        <v>2478</v>
      </c>
      <c r="I1576" t="s">
        <v>11</v>
      </c>
      <c r="J1576" t="s">
        <v>122</v>
      </c>
      <c r="K1576" t="s">
        <v>148</v>
      </c>
      <c r="L1576" t="s">
        <v>159</v>
      </c>
      <c r="M1576" s="6">
        <v>222</v>
      </c>
    </row>
    <row r="1577" spans="1:13" x14ac:dyDescent="0.3">
      <c r="A1577" s="2">
        <v>45319</v>
      </c>
      <c r="B1577" s="3">
        <f t="shared" si="72"/>
        <v>2024</v>
      </c>
      <c r="C1577" t="str">
        <f t="shared" si="73"/>
        <v>2023-2024</v>
      </c>
      <c r="D1577" t="s">
        <v>120</v>
      </c>
      <c r="E1577" t="s">
        <v>45</v>
      </c>
      <c r="F1577" t="str">
        <f t="shared" si="74"/>
        <v>Victoria</v>
      </c>
      <c r="G1577" t="s">
        <v>26</v>
      </c>
      <c r="H1577">
        <v>3136</v>
      </c>
      <c r="I1577" t="s">
        <v>11</v>
      </c>
      <c r="J1577" t="s">
        <v>127</v>
      </c>
      <c r="K1577" t="s">
        <v>144</v>
      </c>
      <c r="L1577" t="s">
        <v>155</v>
      </c>
      <c r="M1577" s="6">
        <v>354</v>
      </c>
    </row>
    <row r="1578" spans="1:13" x14ac:dyDescent="0.3">
      <c r="A1578" s="2">
        <v>45711</v>
      </c>
      <c r="B1578" s="3">
        <f t="shared" si="72"/>
        <v>2025</v>
      </c>
      <c r="C1578" t="str">
        <f t="shared" si="73"/>
        <v>2024-2025</v>
      </c>
      <c r="D1578" t="s">
        <v>120</v>
      </c>
      <c r="E1578" t="s">
        <v>21</v>
      </c>
      <c r="F1578" t="str">
        <f t="shared" si="74"/>
        <v>South Australia</v>
      </c>
      <c r="G1578" t="s">
        <v>17</v>
      </c>
      <c r="H1578">
        <v>5343</v>
      </c>
      <c r="I1578" t="s">
        <v>11</v>
      </c>
      <c r="J1578" t="s">
        <v>139</v>
      </c>
      <c r="K1578" t="s">
        <v>143</v>
      </c>
      <c r="L1578" t="s">
        <v>154</v>
      </c>
      <c r="M1578" s="6">
        <v>533</v>
      </c>
    </row>
    <row r="1579" spans="1:13" x14ac:dyDescent="0.3">
      <c r="A1579" s="2">
        <v>45427</v>
      </c>
      <c r="B1579" s="3">
        <f t="shared" si="72"/>
        <v>2024</v>
      </c>
      <c r="C1579" t="str">
        <f t="shared" si="73"/>
        <v>2023-2024</v>
      </c>
      <c r="D1579" t="s">
        <v>119</v>
      </c>
      <c r="E1579" t="s">
        <v>88</v>
      </c>
      <c r="F1579" t="str">
        <f t="shared" si="74"/>
        <v>Queensland</v>
      </c>
      <c r="G1579" t="s">
        <v>19</v>
      </c>
      <c r="H1579">
        <v>4570</v>
      </c>
      <c r="I1579" t="s">
        <v>11</v>
      </c>
      <c r="J1579" t="s">
        <v>136</v>
      </c>
      <c r="K1579" t="s">
        <v>145</v>
      </c>
      <c r="L1579" t="s">
        <v>156</v>
      </c>
      <c r="M1579" s="6">
        <v>96</v>
      </c>
    </row>
    <row r="1580" spans="1:13" x14ac:dyDescent="0.3">
      <c r="A1580" s="2">
        <v>45516</v>
      </c>
      <c r="B1580" s="3">
        <f t="shared" si="72"/>
        <v>2025</v>
      </c>
      <c r="C1580" t="str">
        <f t="shared" si="73"/>
        <v>2024-2025</v>
      </c>
      <c r="D1580" t="s">
        <v>120</v>
      </c>
      <c r="E1580" t="s">
        <v>114</v>
      </c>
      <c r="F1580" t="str">
        <f t="shared" si="74"/>
        <v>Victoria</v>
      </c>
      <c r="G1580" t="s">
        <v>26</v>
      </c>
      <c r="H1580">
        <v>3353</v>
      </c>
      <c r="I1580" t="s">
        <v>11</v>
      </c>
      <c r="J1580" t="s">
        <v>129</v>
      </c>
      <c r="K1580" t="s">
        <v>151</v>
      </c>
      <c r="L1580" t="s">
        <v>152</v>
      </c>
      <c r="M1580" s="6">
        <v>361</v>
      </c>
    </row>
    <row r="1581" spans="1:13" x14ac:dyDescent="0.3">
      <c r="A1581" s="2">
        <v>45770</v>
      </c>
      <c r="B1581" s="3">
        <f t="shared" si="72"/>
        <v>2025</v>
      </c>
      <c r="C1581" t="str">
        <f t="shared" si="73"/>
        <v>2024-2025</v>
      </c>
      <c r="D1581" t="s">
        <v>119</v>
      </c>
      <c r="E1581" t="s">
        <v>64</v>
      </c>
      <c r="F1581" t="str">
        <f t="shared" si="74"/>
        <v>Western Australia</v>
      </c>
      <c r="G1581" t="s">
        <v>28</v>
      </c>
      <c r="H1581">
        <v>6112</v>
      </c>
      <c r="I1581" t="s">
        <v>11</v>
      </c>
      <c r="J1581" t="s">
        <v>135</v>
      </c>
      <c r="K1581" t="s">
        <v>145</v>
      </c>
      <c r="L1581" t="s">
        <v>156</v>
      </c>
      <c r="M1581" s="6">
        <v>292</v>
      </c>
    </row>
    <row r="1582" spans="1:13" x14ac:dyDescent="0.3">
      <c r="A1582" s="2">
        <v>45774</v>
      </c>
      <c r="B1582" s="3">
        <f t="shared" si="72"/>
        <v>2025</v>
      </c>
      <c r="C1582" t="str">
        <f t="shared" si="73"/>
        <v>2024-2025</v>
      </c>
      <c r="D1582" t="s">
        <v>120</v>
      </c>
      <c r="E1582" t="s">
        <v>32</v>
      </c>
      <c r="F1582" t="str">
        <f t="shared" si="74"/>
        <v>Victoria</v>
      </c>
      <c r="G1582" t="s">
        <v>26</v>
      </c>
      <c r="H1582">
        <v>3977</v>
      </c>
      <c r="I1582" t="s">
        <v>11</v>
      </c>
      <c r="J1582" t="s">
        <v>137</v>
      </c>
      <c r="K1582" t="s">
        <v>145</v>
      </c>
      <c r="L1582" t="s">
        <v>156</v>
      </c>
      <c r="M1582" s="6">
        <v>348</v>
      </c>
    </row>
    <row r="1583" spans="1:13" x14ac:dyDescent="0.3">
      <c r="A1583" s="2">
        <v>45799</v>
      </c>
      <c r="B1583" s="3">
        <f t="shared" si="72"/>
        <v>2025</v>
      </c>
      <c r="C1583" t="str">
        <f t="shared" si="73"/>
        <v>2024-2025</v>
      </c>
      <c r="D1583" t="s">
        <v>119</v>
      </c>
      <c r="E1583" t="s">
        <v>113</v>
      </c>
      <c r="F1583" t="str">
        <f t="shared" si="74"/>
        <v>New South Wales</v>
      </c>
      <c r="G1583" t="s">
        <v>10</v>
      </c>
      <c r="H1583">
        <v>2101</v>
      </c>
      <c r="I1583" t="s">
        <v>11</v>
      </c>
      <c r="J1583" t="s">
        <v>125</v>
      </c>
      <c r="K1583" t="s">
        <v>142</v>
      </c>
      <c r="L1583" t="s">
        <v>153</v>
      </c>
      <c r="M1583" s="6">
        <v>426</v>
      </c>
    </row>
    <row r="1584" spans="1:13" x14ac:dyDescent="0.3">
      <c r="A1584" s="2">
        <v>45943</v>
      </c>
      <c r="B1584" s="3">
        <f t="shared" si="72"/>
        <v>2026</v>
      </c>
      <c r="C1584" t="str">
        <f t="shared" si="73"/>
        <v>2025-2026</v>
      </c>
      <c r="D1584" t="s">
        <v>119</v>
      </c>
      <c r="E1584" t="s">
        <v>61</v>
      </c>
      <c r="F1584" t="str">
        <f t="shared" si="74"/>
        <v>Victoria</v>
      </c>
      <c r="G1584" t="s">
        <v>26</v>
      </c>
      <c r="H1584">
        <v>3179</v>
      </c>
      <c r="I1584" t="s">
        <v>11</v>
      </c>
      <c r="J1584" t="s">
        <v>127</v>
      </c>
      <c r="K1584" t="s">
        <v>143</v>
      </c>
      <c r="L1584" t="s">
        <v>154</v>
      </c>
      <c r="M1584" s="6">
        <v>670</v>
      </c>
    </row>
    <row r="1585" spans="1:13" x14ac:dyDescent="0.3">
      <c r="A1585" s="2">
        <v>45503</v>
      </c>
      <c r="B1585" s="3">
        <f t="shared" si="72"/>
        <v>2025</v>
      </c>
      <c r="C1585" t="str">
        <f t="shared" si="73"/>
        <v>2024-2025</v>
      </c>
      <c r="D1585" t="s">
        <v>120</v>
      </c>
      <c r="E1585" t="s">
        <v>89</v>
      </c>
      <c r="F1585" t="str">
        <f t="shared" si="74"/>
        <v>Queensland</v>
      </c>
      <c r="G1585" t="s">
        <v>19</v>
      </c>
      <c r="H1585">
        <v>4700</v>
      </c>
      <c r="I1585" t="s">
        <v>11</v>
      </c>
      <c r="J1585" t="s">
        <v>138</v>
      </c>
      <c r="K1585" t="s">
        <v>148</v>
      </c>
      <c r="L1585" t="s">
        <v>159</v>
      </c>
      <c r="M1585" s="6">
        <v>792</v>
      </c>
    </row>
    <row r="1586" spans="1:13" x14ac:dyDescent="0.3">
      <c r="A1586" s="2">
        <v>45933</v>
      </c>
      <c r="B1586" s="3">
        <f t="shared" si="72"/>
        <v>2026</v>
      </c>
      <c r="C1586" t="str">
        <f t="shared" si="73"/>
        <v>2025-2026</v>
      </c>
      <c r="D1586" t="s">
        <v>120</v>
      </c>
      <c r="E1586" t="s">
        <v>48</v>
      </c>
      <c r="F1586" t="str">
        <f t="shared" si="74"/>
        <v>Western Australia</v>
      </c>
      <c r="G1586" t="s">
        <v>28</v>
      </c>
      <c r="H1586">
        <v>6450</v>
      </c>
      <c r="I1586" t="s">
        <v>11</v>
      </c>
      <c r="J1586" t="s">
        <v>141</v>
      </c>
      <c r="K1586" t="s">
        <v>147</v>
      </c>
      <c r="L1586" t="s">
        <v>158</v>
      </c>
      <c r="M1586" s="6">
        <v>518</v>
      </c>
    </row>
    <row r="1587" spans="1:13" x14ac:dyDescent="0.3">
      <c r="A1587" s="2">
        <v>45745</v>
      </c>
      <c r="B1587" s="3">
        <f t="shared" si="72"/>
        <v>2025</v>
      </c>
      <c r="C1587" t="str">
        <f t="shared" si="73"/>
        <v>2024-2025</v>
      </c>
      <c r="D1587" t="s">
        <v>119</v>
      </c>
      <c r="E1587" t="s">
        <v>34</v>
      </c>
      <c r="F1587" t="str">
        <f t="shared" si="74"/>
        <v>New South Wales</v>
      </c>
      <c r="G1587" t="s">
        <v>10</v>
      </c>
      <c r="H1587">
        <v>2560</v>
      </c>
      <c r="I1587" t="s">
        <v>11</v>
      </c>
      <c r="J1587" t="s">
        <v>123</v>
      </c>
      <c r="K1587" t="s">
        <v>143</v>
      </c>
      <c r="L1587" t="s">
        <v>154</v>
      </c>
      <c r="M1587" s="6">
        <v>185</v>
      </c>
    </row>
    <row r="1588" spans="1:13" x14ac:dyDescent="0.3">
      <c r="A1588" s="2">
        <v>45706</v>
      </c>
      <c r="B1588" s="3">
        <f t="shared" si="72"/>
        <v>2025</v>
      </c>
      <c r="C1588" t="str">
        <f t="shared" si="73"/>
        <v>2024-2025</v>
      </c>
      <c r="D1588" t="s">
        <v>120</v>
      </c>
      <c r="E1588" t="s">
        <v>54</v>
      </c>
      <c r="F1588" t="str">
        <f t="shared" si="74"/>
        <v>New South Wales</v>
      </c>
      <c r="G1588" t="s">
        <v>10</v>
      </c>
      <c r="H1588">
        <v>2750</v>
      </c>
      <c r="I1588" t="s">
        <v>11</v>
      </c>
      <c r="J1588" t="s">
        <v>132</v>
      </c>
      <c r="K1588" t="s">
        <v>148</v>
      </c>
      <c r="L1588" t="s">
        <v>159</v>
      </c>
      <c r="M1588" s="6">
        <v>780</v>
      </c>
    </row>
    <row r="1589" spans="1:13" x14ac:dyDescent="0.3">
      <c r="A1589" s="2">
        <v>45329</v>
      </c>
      <c r="B1589" s="3">
        <f t="shared" si="72"/>
        <v>2024</v>
      </c>
      <c r="C1589" t="str">
        <f t="shared" si="73"/>
        <v>2023-2024</v>
      </c>
      <c r="D1589" t="s">
        <v>119</v>
      </c>
      <c r="E1589" t="s">
        <v>109</v>
      </c>
      <c r="F1589" t="str">
        <f t="shared" si="74"/>
        <v>Western Australia</v>
      </c>
      <c r="G1589" t="s">
        <v>28</v>
      </c>
      <c r="H1589">
        <v>6052</v>
      </c>
      <c r="I1589" t="s">
        <v>11</v>
      </c>
      <c r="J1589" t="s">
        <v>121</v>
      </c>
      <c r="K1589" t="s">
        <v>144</v>
      </c>
      <c r="L1589" t="s">
        <v>155</v>
      </c>
      <c r="M1589" s="6">
        <v>533</v>
      </c>
    </row>
    <row r="1590" spans="1:13" x14ac:dyDescent="0.3">
      <c r="A1590" s="2">
        <v>45439</v>
      </c>
      <c r="B1590" s="3">
        <f t="shared" si="72"/>
        <v>2024</v>
      </c>
      <c r="C1590" t="str">
        <f t="shared" si="73"/>
        <v>2023-2024</v>
      </c>
      <c r="D1590" t="s">
        <v>119</v>
      </c>
      <c r="E1590" t="s">
        <v>113</v>
      </c>
      <c r="F1590" t="str">
        <f t="shared" si="74"/>
        <v>New South Wales</v>
      </c>
      <c r="G1590" t="s">
        <v>10</v>
      </c>
      <c r="H1590">
        <v>2101</v>
      </c>
      <c r="I1590" t="s">
        <v>11</v>
      </c>
      <c r="J1590" t="s">
        <v>125</v>
      </c>
      <c r="K1590" t="s">
        <v>150</v>
      </c>
      <c r="L1590" t="s">
        <v>161</v>
      </c>
      <c r="M1590" s="6">
        <v>461</v>
      </c>
    </row>
    <row r="1591" spans="1:13" x14ac:dyDescent="0.3">
      <c r="A1591" s="2">
        <v>45607</v>
      </c>
      <c r="B1591" s="3">
        <f t="shared" si="72"/>
        <v>2025</v>
      </c>
      <c r="C1591" t="str">
        <f t="shared" si="73"/>
        <v>2024-2025</v>
      </c>
      <c r="D1591" t="s">
        <v>120</v>
      </c>
      <c r="E1591" t="s">
        <v>48</v>
      </c>
      <c r="F1591" t="str">
        <f t="shared" si="74"/>
        <v>Western Australia</v>
      </c>
      <c r="G1591" t="s">
        <v>28</v>
      </c>
      <c r="H1591">
        <v>6450</v>
      </c>
      <c r="I1591" t="s">
        <v>11</v>
      </c>
      <c r="J1591" t="s">
        <v>141</v>
      </c>
      <c r="K1591" t="s">
        <v>144</v>
      </c>
      <c r="L1591" t="s">
        <v>155</v>
      </c>
      <c r="M1591" s="6">
        <v>352</v>
      </c>
    </row>
    <row r="1592" spans="1:13" x14ac:dyDescent="0.3">
      <c r="A1592" s="2">
        <v>45887</v>
      </c>
      <c r="B1592" s="3">
        <f t="shared" si="72"/>
        <v>2026</v>
      </c>
      <c r="C1592" t="str">
        <f t="shared" si="73"/>
        <v>2025-2026</v>
      </c>
      <c r="D1592" t="s">
        <v>120</v>
      </c>
      <c r="E1592" t="s">
        <v>94</v>
      </c>
      <c r="F1592" t="str">
        <f t="shared" si="74"/>
        <v>Queensland</v>
      </c>
      <c r="G1592" t="s">
        <v>19</v>
      </c>
      <c r="H1592">
        <v>4551</v>
      </c>
      <c r="I1592" t="s">
        <v>11</v>
      </c>
      <c r="J1592" t="s">
        <v>136</v>
      </c>
      <c r="K1592" t="s">
        <v>144</v>
      </c>
      <c r="L1592" t="s">
        <v>155</v>
      </c>
      <c r="M1592" s="6">
        <v>668</v>
      </c>
    </row>
    <row r="1593" spans="1:13" x14ac:dyDescent="0.3">
      <c r="A1593" s="2">
        <v>45802</v>
      </c>
      <c r="B1593" s="3">
        <f t="shared" si="72"/>
        <v>2025</v>
      </c>
      <c r="C1593" t="str">
        <f t="shared" si="73"/>
        <v>2024-2025</v>
      </c>
      <c r="D1593" t="s">
        <v>119</v>
      </c>
      <c r="E1593" t="s">
        <v>61</v>
      </c>
      <c r="F1593" t="str">
        <f t="shared" si="74"/>
        <v>Victoria</v>
      </c>
      <c r="G1593" t="s">
        <v>26</v>
      </c>
      <c r="H1593">
        <v>3179</v>
      </c>
      <c r="I1593" t="s">
        <v>11</v>
      </c>
      <c r="J1593" t="s">
        <v>127</v>
      </c>
      <c r="K1593" t="s">
        <v>147</v>
      </c>
      <c r="L1593" t="s">
        <v>158</v>
      </c>
      <c r="M1593" s="6">
        <v>322</v>
      </c>
    </row>
    <row r="1594" spans="1:13" x14ac:dyDescent="0.3">
      <c r="A1594" s="2">
        <v>45633</v>
      </c>
      <c r="B1594" s="3">
        <f t="shared" si="72"/>
        <v>2025</v>
      </c>
      <c r="C1594" t="str">
        <f t="shared" si="73"/>
        <v>2024-2025</v>
      </c>
      <c r="D1594" t="s">
        <v>120</v>
      </c>
      <c r="E1594" t="s">
        <v>53</v>
      </c>
      <c r="F1594" t="str">
        <f t="shared" si="74"/>
        <v>Queensland</v>
      </c>
      <c r="G1594" t="s">
        <v>19</v>
      </c>
      <c r="H1594">
        <v>4012</v>
      </c>
      <c r="I1594" t="s">
        <v>11</v>
      </c>
      <c r="J1594" t="s">
        <v>131</v>
      </c>
      <c r="K1594" t="s">
        <v>147</v>
      </c>
      <c r="L1594" t="s">
        <v>158</v>
      </c>
      <c r="M1594" s="6">
        <v>435</v>
      </c>
    </row>
    <row r="1595" spans="1:13" x14ac:dyDescent="0.3">
      <c r="A1595" s="2">
        <v>45914</v>
      </c>
      <c r="B1595" s="3">
        <f t="shared" si="72"/>
        <v>2026</v>
      </c>
      <c r="C1595" t="str">
        <f t="shared" si="73"/>
        <v>2025-2026</v>
      </c>
      <c r="D1595" t="s">
        <v>120</v>
      </c>
      <c r="E1595" t="s">
        <v>78</v>
      </c>
      <c r="F1595" t="str">
        <f t="shared" si="74"/>
        <v>New South Wales</v>
      </c>
      <c r="G1595" t="s">
        <v>10</v>
      </c>
      <c r="H1595">
        <v>2480</v>
      </c>
      <c r="I1595" t="s">
        <v>11</v>
      </c>
      <c r="J1595" t="s">
        <v>122</v>
      </c>
      <c r="K1595" t="s">
        <v>143</v>
      </c>
      <c r="L1595" t="s">
        <v>154</v>
      </c>
      <c r="M1595" s="6">
        <v>543</v>
      </c>
    </row>
    <row r="1596" spans="1:13" x14ac:dyDescent="0.3">
      <c r="A1596" s="2">
        <v>45650</v>
      </c>
      <c r="B1596" s="3">
        <f t="shared" si="72"/>
        <v>2025</v>
      </c>
      <c r="C1596" t="str">
        <f t="shared" si="73"/>
        <v>2024-2025</v>
      </c>
      <c r="D1596" t="s">
        <v>119</v>
      </c>
      <c r="E1596" t="s">
        <v>58</v>
      </c>
      <c r="F1596" t="str">
        <f t="shared" si="74"/>
        <v>New South Wales</v>
      </c>
      <c r="G1596" t="s">
        <v>10</v>
      </c>
      <c r="H1596">
        <v>2790</v>
      </c>
      <c r="I1596" t="s">
        <v>11</v>
      </c>
      <c r="J1596" t="s">
        <v>132</v>
      </c>
      <c r="K1596" t="s">
        <v>143</v>
      </c>
      <c r="L1596" t="s">
        <v>154</v>
      </c>
      <c r="M1596" s="6">
        <v>94</v>
      </c>
    </row>
    <row r="1597" spans="1:13" x14ac:dyDescent="0.3">
      <c r="A1597" s="2">
        <v>45833</v>
      </c>
      <c r="B1597" s="3">
        <f t="shared" si="72"/>
        <v>2025</v>
      </c>
      <c r="C1597" t="str">
        <f t="shared" si="73"/>
        <v>2024-2025</v>
      </c>
      <c r="D1597" t="s">
        <v>119</v>
      </c>
      <c r="E1597" t="s">
        <v>98</v>
      </c>
      <c r="F1597" t="str">
        <f t="shared" si="74"/>
        <v>South Australia</v>
      </c>
      <c r="G1597" t="s">
        <v>17</v>
      </c>
      <c r="H1597">
        <v>5290</v>
      </c>
      <c r="I1597" t="s">
        <v>11</v>
      </c>
      <c r="J1597" t="s">
        <v>139</v>
      </c>
      <c r="K1597" t="s">
        <v>150</v>
      </c>
      <c r="L1597" t="s">
        <v>161</v>
      </c>
      <c r="M1597" s="6">
        <v>677</v>
      </c>
    </row>
    <row r="1598" spans="1:13" x14ac:dyDescent="0.3">
      <c r="A1598" s="2">
        <v>45745</v>
      </c>
      <c r="B1598" s="3">
        <f t="shared" si="72"/>
        <v>2025</v>
      </c>
      <c r="C1598" t="str">
        <f t="shared" si="73"/>
        <v>2024-2025</v>
      </c>
      <c r="D1598" t="s">
        <v>119</v>
      </c>
      <c r="E1598" t="s">
        <v>71</v>
      </c>
      <c r="F1598" t="str">
        <f t="shared" si="74"/>
        <v>Victoria</v>
      </c>
      <c r="G1598" t="s">
        <v>26</v>
      </c>
      <c r="H1598">
        <v>3131</v>
      </c>
      <c r="I1598" t="s">
        <v>11</v>
      </c>
      <c r="J1598" t="s">
        <v>127</v>
      </c>
      <c r="K1598" t="s">
        <v>151</v>
      </c>
      <c r="L1598" t="s">
        <v>152</v>
      </c>
      <c r="M1598" s="6">
        <v>268</v>
      </c>
    </row>
    <row r="1599" spans="1:13" x14ac:dyDescent="0.3">
      <c r="A1599" s="2">
        <v>45518</v>
      </c>
      <c r="B1599" s="3">
        <f t="shared" si="72"/>
        <v>2025</v>
      </c>
      <c r="C1599" t="str">
        <f t="shared" si="73"/>
        <v>2024-2025</v>
      </c>
      <c r="D1599" t="s">
        <v>119</v>
      </c>
      <c r="E1599" t="s">
        <v>90</v>
      </c>
      <c r="F1599" t="str">
        <f t="shared" si="74"/>
        <v>New South Wales</v>
      </c>
      <c r="G1599" t="s">
        <v>10</v>
      </c>
      <c r="H1599">
        <v>2650</v>
      </c>
      <c r="I1599" t="s">
        <v>11</v>
      </c>
      <c r="J1599" t="s">
        <v>132</v>
      </c>
      <c r="K1599" t="s">
        <v>151</v>
      </c>
      <c r="L1599" t="s">
        <v>152</v>
      </c>
      <c r="M1599" s="6">
        <v>590</v>
      </c>
    </row>
    <row r="1600" spans="1:13" x14ac:dyDescent="0.3">
      <c r="A1600" s="2">
        <v>45754</v>
      </c>
      <c r="B1600" s="3">
        <f t="shared" si="72"/>
        <v>2025</v>
      </c>
      <c r="C1600" t="str">
        <f t="shared" si="73"/>
        <v>2024-2025</v>
      </c>
      <c r="D1600" t="s">
        <v>120</v>
      </c>
      <c r="E1600" t="s">
        <v>37</v>
      </c>
      <c r="F1600" t="str">
        <f t="shared" si="74"/>
        <v>Victoria</v>
      </c>
      <c r="G1600" t="s">
        <v>26</v>
      </c>
      <c r="H1600">
        <v>3134</v>
      </c>
      <c r="I1600" t="s">
        <v>11</v>
      </c>
      <c r="J1600" t="s">
        <v>127</v>
      </c>
      <c r="K1600" t="s">
        <v>144</v>
      </c>
      <c r="L1600" t="s">
        <v>155</v>
      </c>
      <c r="M1600" s="6">
        <v>716</v>
      </c>
    </row>
    <row r="1601" spans="1:13" x14ac:dyDescent="0.3">
      <c r="A1601" s="2">
        <v>45534</v>
      </c>
      <c r="B1601" s="3">
        <f t="shared" si="72"/>
        <v>2025</v>
      </c>
      <c r="C1601" t="str">
        <f t="shared" si="73"/>
        <v>2024-2025</v>
      </c>
      <c r="D1601" t="s">
        <v>120</v>
      </c>
      <c r="E1601" t="s">
        <v>21</v>
      </c>
      <c r="F1601" t="str">
        <f t="shared" si="74"/>
        <v>South Australia</v>
      </c>
      <c r="G1601" t="s">
        <v>17</v>
      </c>
      <c r="H1601">
        <v>5343</v>
      </c>
      <c r="I1601" t="s">
        <v>11</v>
      </c>
      <c r="J1601" t="s">
        <v>139</v>
      </c>
      <c r="K1601" t="s">
        <v>151</v>
      </c>
      <c r="L1601" t="s">
        <v>152</v>
      </c>
      <c r="M1601" s="6">
        <v>587</v>
      </c>
    </row>
    <row r="1602" spans="1:13" x14ac:dyDescent="0.3">
      <c r="A1602" s="2">
        <v>45670</v>
      </c>
      <c r="B1602" s="3">
        <f t="shared" ref="B1602:B1665" si="75">IF(MONTH(A1602)&gt;=7,YEAR(A1602)+1,YEAR(A1602))</f>
        <v>2025</v>
      </c>
      <c r="C1602" t="str">
        <f t="shared" ref="C1602:C1665" si="76">IF(MONTH(A1602) &gt;= 7, YEAR(A1602) &amp; "-" &amp; YEAR(A1602) + 1, YEAR(A1602) - 1 &amp; "-" &amp; YEAR(A1602))</f>
        <v>2024-2025</v>
      </c>
      <c r="D1602" t="s">
        <v>119</v>
      </c>
      <c r="E1602" t="s">
        <v>34</v>
      </c>
      <c r="F1602" t="str">
        <f t="shared" ref="F1602:F1665" si="77">IF(G1602="WA","Western Australia",
IF(G1602="NSW","New South Wales",
IF(G1602="QLD","Queensland",
IF(G1602="VIC","Victoria",
IF(G1602="TAS","Tasmania",
IF(G1602="SA","South Australia",
IF(G1602="NT","Northern Territory",
IF(G1602="ACT","Australian Capital Territory",G1602))))))))</f>
        <v>New South Wales</v>
      </c>
      <c r="G1602" t="s">
        <v>10</v>
      </c>
      <c r="H1602">
        <v>2560</v>
      </c>
      <c r="I1602" t="s">
        <v>11</v>
      </c>
      <c r="J1602" t="s">
        <v>123</v>
      </c>
      <c r="K1602" t="s">
        <v>150</v>
      </c>
      <c r="L1602" t="s">
        <v>161</v>
      </c>
      <c r="M1602" s="6">
        <v>766</v>
      </c>
    </row>
    <row r="1603" spans="1:13" x14ac:dyDescent="0.3">
      <c r="A1603" s="2">
        <v>45856</v>
      </c>
      <c r="B1603" s="3">
        <f t="shared" si="75"/>
        <v>2026</v>
      </c>
      <c r="C1603" t="str">
        <f t="shared" si="76"/>
        <v>2025-2026</v>
      </c>
      <c r="D1603" t="s">
        <v>119</v>
      </c>
      <c r="E1603" t="s">
        <v>111</v>
      </c>
      <c r="F1603" t="str">
        <f t="shared" si="77"/>
        <v>New South Wales</v>
      </c>
      <c r="G1603" t="s">
        <v>10</v>
      </c>
      <c r="H1603">
        <v>2154</v>
      </c>
      <c r="I1603" t="s">
        <v>11</v>
      </c>
      <c r="J1603" t="s">
        <v>125</v>
      </c>
      <c r="K1603" t="s">
        <v>150</v>
      </c>
      <c r="L1603" t="s">
        <v>161</v>
      </c>
      <c r="M1603" s="6">
        <v>652</v>
      </c>
    </row>
    <row r="1604" spans="1:13" x14ac:dyDescent="0.3">
      <c r="A1604" s="2">
        <v>45737</v>
      </c>
      <c r="B1604" s="3">
        <f t="shared" si="75"/>
        <v>2025</v>
      </c>
      <c r="C1604" t="str">
        <f t="shared" si="76"/>
        <v>2024-2025</v>
      </c>
      <c r="D1604" t="s">
        <v>120</v>
      </c>
      <c r="E1604" t="s">
        <v>97</v>
      </c>
      <c r="F1604" t="str">
        <f t="shared" si="77"/>
        <v>Tasmania</v>
      </c>
      <c r="G1604" t="s">
        <v>43</v>
      </c>
      <c r="H1604">
        <v>7010</v>
      </c>
      <c r="I1604" t="s">
        <v>11</v>
      </c>
      <c r="J1604" t="s">
        <v>130</v>
      </c>
      <c r="K1604" t="s">
        <v>151</v>
      </c>
      <c r="L1604" t="s">
        <v>152</v>
      </c>
      <c r="M1604" s="6">
        <v>668</v>
      </c>
    </row>
    <row r="1605" spans="1:13" x14ac:dyDescent="0.3">
      <c r="A1605" s="2">
        <v>45567</v>
      </c>
      <c r="B1605" s="3">
        <f t="shared" si="75"/>
        <v>2025</v>
      </c>
      <c r="C1605" t="str">
        <f t="shared" si="76"/>
        <v>2024-2025</v>
      </c>
      <c r="D1605" t="s">
        <v>119</v>
      </c>
      <c r="E1605" t="s">
        <v>60</v>
      </c>
      <c r="F1605" t="str">
        <f t="shared" si="77"/>
        <v>Queensland</v>
      </c>
      <c r="G1605" t="s">
        <v>19</v>
      </c>
      <c r="H1605">
        <v>4655</v>
      </c>
      <c r="I1605" t="s">
        <v>11</v>
      </c>
      <c r="J1605" t="s">
        <v>138</v>
      </c>
      <c r="K1605" t="s">
        <v>151</v>
      </c>
      <c r="L1605" t="s">
        <v>152</v>
      </c>
      <c r="M1605" s="6">
        <v>356</v>
      </c>
    </row>
    <row r="1606" spans="1:13" x14ac:dyDescent="0.3">
      <c r="A1606" s="2">
        <v>45546</v>
      </c>
      <c r="B1606" s="3">
        <f t="shared" si="75"/>
        <v>2025</v>
      </c>
      <c r="C1606" t="str">
        <f t="shared" si="76"/>
        <v>2024-2025</v>
      </c>
      <c r="D1606" t="s">
        <v>119</v>
      </c>
      <c r="E1606" t="s">
        <v>68</v>
      </c>
      <c r="F1606" t="str">
        <f t="shared" si="77"/>
        <v>Victoria</v>
      </c>
      <c r="G1606" t="s">
        <v>26</v>
      </c>
      <c r="H1606">
        <v>3429</v>
      </c>
      <c r="I1606" t="s">
        <v>11</v>
      </c>
      <c r="J1606" t="s">
        <v>129</v>
      </c>
      <c r="K1606" t="s">
        <v>144</v>
      </c>
      <c r="L1606" t="s">
        <v>155</v>
      </c>
      <c r="M1606" s="6">
        <v>429</v>
      </c>
    </row>
    <row r="1607" spans="1:13" x14ac:dyDescent="0.3">
      <c r="A1607" s="2">
        <v>45835</v>
      </c>
      <c r="B1607" s="3">
        <f t="shared" si="75"/>
        <v>2025</v>
      </c>
      <c r="C1607" t="str">
        <f t="shared" si="76"/>
        <v>2024-2025</v>
      </c>
      <c r="D1607" t="s">
        <v>120</v>
      </c>
      <c r="E1607" t="s">
        <v>53</v>
      </c>
      <c r="F1607" t="str">
        <f t="shared" si="77"/>
        <v>Queensland</v>
      </c>
      <c r="G1607" t="s">
        <v>19</v>
      </c>
      <c r="H1607">
        <v>4012</v>
      </c>
      <c r="I1607" t="s">
        <v>11</v>
      </c>
      <c r="J1607" t="s">
        <v>131</v>
      </c>
      <c r="K1607" t="s">
        <v>151</v>
      </c>
      <c r="L1607" t="s">
        <v>152</v>
      </c>
      <c r="M1607" s="6">
        <v>591</v>
      </c>
    </row>
    <row r="1608" spans="1:13" x14ac:dyDescent="0.3">
      <c r="A1608" s="2">
        <v>45423</v>
      </c>
      <c r="B1608" s="3">
        <f t="shared" si="75"/>
        <v>2024</v>
      </c>
      <c r="C1608" t="str">
        <f t="shared" si="76"/>
        <v>2023-2024</v>
      </c>
      <c r="D1608" t="s">
        <v>120</v>
      </c>
      <c r="E1608" t="s">
        <v>62</v>
      </c>
      <c r="F1608" t="str">
        <f t="shared" si="77"/>
        <v>Victoria</v>
      </c>
      <c r="G1608" t="s">
        <v>26</v>
      </c>
      <c r="H1608">
        <v>3690</v>
      </c>
      <c r="I1608" t="s">
        <v>11</v>
      </c>
      <c r="J1608" t="s">
        <v>137</v>
      </c>
      <c r="K1608" t="s">
        <v>151</v>
      </c>
      <c r="L1608" t="s">
        <v>152</v>
      </c>
      <c r="M1608" s="6">
        <v>785</v>
      </c>
    </row>
    <row r="1609" spans="1:13" x14ac:dyDescent="0.3">
      <c r="A1609" s="2">
        <v>45376</v>
      </c>
      <c r="B1609" s="3">
        <f t="shared" si="75"/>
        <v>2024</v>
      </c>
      <c r="C1609" t="str">
        <f t="shared" si="76"/>
        <v>2023-2024</v>
      </c>
      <c r="D1609" t="s">
        <v>120</v>
      </c>
      <c r="E1609" t="s">
        <v>103</v>
      </c>
      <c r="F1609" t="str">
        <f t="shared" si="77"/>
        <v>Victoria</v>
      </c>
      <c r="G1609" t="s">
        <v>26</v>
      </c>
      <c r="H1609">
        <v>3550</v>
      </c>
      <c r="I1609" t="s">
        <v>11</v>
      </c>
      <c r="J1609" t="s">
        <v>129</v>
      </c>
      <c r="K1609" t="s">
        <v>148</v>
      </c>
      <c r="L1609" t="s">
        <v>159</v>
      </c>
      <c r="M1609" s="6">
        <v>717</v>
      </c>
    </row>
    <row r="1610" spans="1:13" x14ac:dyDescent="0.3">
      <c r="A1610" s="2">
        <v>45903</v>
      </c>
      <c r="B1610" s="3">
        <f t="shared" si="75"/>
        <v>2026</v>
      </c>
      <c r="C1610" t="str">
        <f t="shared" si="76"/>
        <v>2025-2026</v>
      </c>
      <c r="D1610" t="s">
        <v>119</v>
      </c>
      <c r="E1610" t="s">
        <v>102</v>
      </c>
      <c r="F1610" t="str">
        <f t="shared" si="77"/>
        <v>Queensland</v>
      </c>
      <c r="G1610" t="s">
        <v>19</v>
      </c>
      <c r="H1610">
        <v>4825</v>
      </c>
      <c r="I1610" t="s">
        <v>11</v>
      </c>
      <c r="J1610" t="s">
        <v>133</v>
      </c>
      <c r="K1610" t="s">
        <v>142</v>
      </c>
      <c r="L1610" t="s">
        <v>153</v>
      </c>
      <c r="M1610" s="6">
        <v>228</v>
      </c>
    </row>
    <row r="1611" spans="1:13" x14ac:dyDescent="0.3">
      <c r="A1611" s="2">
        <v>45615</v>
      </c>
      <c r="B1611" s="3">
        <f t="shared" si="75"/>
        <v>2025</v>
      </c>
      <c r="C1611" t="str">
        <f t="shared" si="76"/>
        <v>2024-2025</v>
      </c>
      <c r="D1611" t="s">
        <v>120</v>
      </c>
      <c r="E1611" t="s">
        <v>102</v>
      </c>
      <c r="F1611" t="str">
        <f t="shared" si="77"/>
        <v>Queensland</v>
      </c>
      <c r="G1611" t="s">
        <v>19</v>
      </c>
      <c r="H1611">
        <v>4825</v>
      </c>
      <c r="I1611" t="s">
        <v>11</v>
      </c>
      <c r="J1611" t="s">
        <v>133</v>
      </c>
      <c r="K1611" t="s">
        <v>144</v>
      </c>
      <c r="L1611" t="s">
        <v>155</v>
      </c>
      <c r="M1611" s="6">
        <v>373</v>
      </c>
    </row>
    <row r="1612" spans="1:13" x14ac:dyDescent="0.3">
      <c r="A1612" s="2">
        <v>45695</v>
      </c>
      <c r="B1612" s="3">
        <f t="shared" si="75"/>
        <v>2025</v>
      </c>
      <c r="C1612" t="str">
        <f t="shared" si="76"/>
        <v>2024-2025</v>
      </c>
      <c r="D1612" t="s">
        <v>119</v>
      </c>
      <c r="E1612" t="s">
        <v>47</v>
      </c>
      <c r="F1612" t="str">
        <f t="shared" si="77"/>
        <v>Victoria</v>
      </c>
      <c r="G1612" t="s">
        <v>26</v>
      </c>
      <c r="H1612">
        <v>3630</v>
      </c>
      <c r="I1612" t="s">
        <v>11</v>
      </c>
      <c r="J1612" t="s">
        <v>137</v>
      </c>
      <c r="K1612" t="s">
        <v>144</v>
      </c>
      <c r="L1612" t="s">
        <v>155</v>
      </c>
      <c r="M1612" s="6">
        <v>475</v>
      </c>
    </row>
    <row r="1613" spans="1:13" x14ac:dyDescent="0.3">
      <c r="A1613" s="2">
        <v>45882</v>
      </c>
      <c r="B1613" s="3">
        <f t="shared" si="75"/>
        <v>2026</v>
      </c>
      <c r="C1613" t="str">
        <f t="shared" si="76"/>
        <v>2025-2026</v>
      </c>
      <c r="D1613" t="s">
        <v>120</v>
      </c>
      <c r="E1613" t="s">
        <v>76</v>
      </c>
      <c r="F1613" t="str">
        <f t="shared" si="77"/>
        <v>Queensland</v>
      </c>
      <c r="G1613" t="s">
        <v>19</v>
      </c>
      <c r="H1613">
        <v>4220</v>
      </c>
      <c r="I1613" t="s">
        <v>11</v>
      </c>
      <c r="J1613" t="s">
        <v>124</v>
      </c>
      <c r="K1613" t="s">
        <v>151</v>
      </c>
      <c r="L1613" t="s">
        <v>152</v>
      </c>
      <c r="M1613" s="6">
        <v>380</v>
      </c>
    </row>
    <row r="1614" spans="1:13" x14ac:dyDescent="0.3">
      <c r="A1614" s="2">
        <v>45912</v>
      </c>
      <c r="B1614" s="3">
        <f t="shared" si="75"/>
        <v>2026</v>
      </c>
      <c r="C1614" t="str">
        <f t="shared" si="76"/>
        <v>2025-2026</v>
      </c>
      <c r="D1614" t="s">
        <v>120</v>
      </c>
      <c r="E1614" t="s">
        <v>66</v>
      </c>
      <c r="F1614" t="str">
        <f t="shared" si="77"/>
        <v>Western Australia</v>
      </c>
      <c r="G1614" t="s">
        <v>28</v>
      </c>
      <c r="H1614">
        <v>6330</v>
      </c>
      <c r="I1614" t="s">
        <v>11</v>
      </c>
      <c r="J1614" t="s">
        <v>135</v>
      </c>
      <c r="K1614" t="s">
        <v>142</v>
      </c>
      <c r="L1614" t="s">
        <v>153</v>
      </c>
      <c r="M1614" s="6">
        <v>366</v>
      </c>
    </row>
    <row r="1615" spans="1:13" x14ac:dyDescent="0.3">
      <c r="A1615" s="2">
        <v>45389</v>
      </c>
      <c r="B1615" s="3">
        <f t="shared" si="75"/>
        <v>2024</v>
      </c>
      <c r="C1615" t="str">
        <f t="shared" si="76"/>
        <v>2023-2024</v>
      </c>
      <c r="D1615" t="s">
        <v>119</v>
      </c>
      <c r="E1615" t="s">
        <v>61</v>
      </c>
      <c r="F1615" t="str">
        <f t="shared" si="77"/>
        <v>Victoria</v>
      </c>
      <c r="G1615" t="s">
        <v>26</v>
      </c>
      <c r="H1615">
        <v>3179</v>
      </c>
      <c r="I1615" t="s">
        <v>11</v>
      </c>
      <c r="J1615" t="s">
        <v>127</v>
      </c>
      <c r="K1615" t="s">
        <v>151</v>
      </c>
      <c r="L1615" t="s">
        <v>152</v>
      </c>
      <c r="M1615" s="6">
        <v>352</v>
      </c>
    </row>
    <row r="1616" spans="1:13" x14ac:dyDescent="0.3">
      <c r="A1616" s="2">
        <v>45318</v>
      </c>
      <c r="B1616" s="3">
        <f t="shared" si="75"/>
        <v>2024</v>
      </c>
      <c r="C1616" t="str">
        <f t="shared" si="76"/>
        <v>2023-2024</v>
      </c>
      <c r="D1616" t="s">
        <v>119</v>
      </c>
      <c r="E1616" t="s">
        <v>72</v>
      </c>
      <c r="F1616" t="str">
        <f t="shared" si="77"/>
        <v>Queensland</v>
      </c>
      <c r="G1616" t="s">
        <v>19</v>
      </c>
      <c r="H1616">
        <v>4870</v>
      </c>
      <c r="I1616" t="s">
        <v>11</v>
      </c>
      <c r="J1616" t="s">
        <v>133</v>
      </c>
      <c r="K1616" t="s">
        <v>147</v>
      </c>
      <c r="L1616" t="s">
        <v>158</v>
      </c>
      <c r="M1616" s="6">
        <v>608</v>
      </c>
    </row>
    <row r="1617" spans="1:13" x14ac:dyDescent="0.3">
      <c r="A1617" s="2">
        <v>45343</v>
      </c>
      <c r="B1617" s="3">
        <f t="shared" si="75"/>
        <v>2024</v>
      </c>
      <c r="C1617" t="str">
        <f t="shared" si="76"/>
        <v>2023-2024</v>
      </c>
      <c r="D1617" t="s">
        <v>120</v>
      </c>
      <c r="E1617" t="s">
        <v>114</v>
      </c>
      <c r="F1617" t="str">
        <f t="shared" si="77"/>
        <v>Victoria</v>
      </c>
      <c r="G1617" t="s">
        <v>26</v>
      </c>
      <c r="H1617">
        <v>3353</v>
      </c>
      <c r="I1617" t="s">
        <v>11</v>
      </c>
      <c r="J1617" t="s">
        <v>129</v>
      </c>
      <c r="K1617" t="s">
        <v>147</v>
      </c>
      <c r="L1617" t="s">
        <v>158</v>
      </c>
      <c r="M1617" s="6">
        <v>521</v>
      </c>
    </row>
    <row r="1618" spans="1:13" x14ac:dyDescent="0.3">
      <c r="A1618" s="2">
        <v>45586</v>
      </c>
      <c r="B1618" s="3">
        <f t="shared" si="75"/>
        <v>2025</v>
      </c>
      <c r="C1618" t="str">
        <f t="shared" si="76"/>
        <v>2024-2025</v>
      </c>
      <c r="D1618" t="s">
        <v>119</v>
      </c>
      <c r="E1618" t="s">
        <v>100</v>
      </c>
      <c r="F1618" t="str">
        <f t="shared" si="77"/>
        <v>New South Wales</v>
      </c>
      <c r="G1618" t="s">
        <v>10</v>
      </c>
      <c r="H1618">
        <v>2800</v>
      </c>
      <c r="I1618" t="s">
        <v>11</v>
      </c>
      <c r="J1618" t="s">
        <v>132</v>
      </c>
      <c r="K1618" t="s">
        <v>145</v>
      </c>
      <c r="L1618" t="s">
        <v>156</v>
      </c>
      <c r="M1618" s="6">
        <v>631</v>
      </c>
    </row>
    <row r="1619" spans="1:13" x14ac:dyDescent="0.3">
      <c r="A1619" s="2">
        <v>45827</v>
      </c>
      <c r="B1619" s="3">
        <f t="shared" si="75"/>
        <v>2025</v>
      </c>
      <c r="C1619" t="str">
        <f t="shared" si="76"/>
        <v>2024-2025</v>
      </c>
      <c r="D1619" t="s">
        <v>119</v>
      </c>
      <c r="E1619" t="s">
        <v>79</v>
      </c>
      <c r="F1619" t="str">
        <f t="shared" si="77"/>
        <v>Queensland</v>
      </c>
      <c r="G1619" t="s">
        <v>19</v>
      </c>
      <c r="H1619">
        <v>4680</v>
      </c>
      <c r="I1619" t="s">
        <v>11</v>
      </c>
      <c r="J1619" t="s">
        <v>138</v>
      </c>
      <c r="K1619" t="s">
        <v>148</v>
      </c>
      <c r="L1619" t="s">
        <v>159</v>
      </c>
      <c r="M1619" s="6">
        <v>128</v>
      </c>
    </row>
    <row r="1620" spans="1:13" x14ac:dyDescent="0.3">
      <c r="A1620" s="2">
        <v>45592</v>
      </c>
      <c r="B1620" s="3">
        <f t="shared" si="75"/>
        <v>2025</v>
      </c>
      <c r="C1620" t="str">
        <f t="shared" si="76"/>
        <v>2024-2025</v>
      </c>
      <c r="D1620" t="s">
        <v>119</v>
      </c>
      <c r="E1620" t="s">
        <v>76</v>
      </c>
      <c r="F1620" t="str">
        <f t="shared" si="77"/>
        <v>Queensland</v>
      </c>
      <c r="G1620" t="s">
        <v>19</v>
      </c>
      <c r="H1620">
        <v>4220</v>
      </c>
      <c r="I1620" t="s">
        <v>11</v>
      </c>
      <c r="J1620" t="s">
        <v>124</v>
      </c>
      <c r="K1620" t="s">
        <v>145</v>
      </c>
      <c r="L1620" t="s">
        <v>156</v>
      </c>
      <c r="M1620" s="6">
        <v>585</v>
      </c>
    </row>
    <row r="1621" spans="1:13" x14ac:dyDescent="0.3">
      <c r="A1621" s="2">
        <v>45993</v>
      </c>
      <c r="B1621" s="3">
        <f t="shared" si="75"/>
        <v>2026</v>
      </c>
      <c r="C1621" t="str">
        <f t="shared" si="76"/>
        <v>2025-2026</v>
      </c>
      <c r="D1621" t="s">
        <v>120</v>
      </c>
      <c r="E1621" t="s">
        <v>14</v>
      </c>
      <c r="F1621" t="str">
        <f t="shared" si="77"/>
        <v>Northern Territory</v>
      </c>
      <c r="G1621" t="s">
        <v>15</v>
      </c>
      <c r="H1621">
        <v>800</v>
      </c>
      <c r="I1621" t="s">
        <v>11</v>
      </c>
      <c r="J1621" t="s">
        <v>140</v>
      </c>
      <c r="K1621" t="s">
        <v>149</v>
      </c>
      <c r="L1621" t="s">
        <v>160</v>
      </c>
      <c r="M1621" s="6">
        <v>361</v>
      </c>
    </row>
    <row r="1622" spans="1:13" x14ac:dyDescent="0.3">
      <c r="A1622" s="2">
        <v>45520</v>
      </c>
      <c r="B1622" s="3">
        <f t="shared" si="75"/>
        <v>2025</v>
      </c>
      <c r="C1622" t="str">
        <f t="shared" si="76"/>
        <v>2024-2025</v>
      </c>
      <c r="D1622" t="s">
        <v>119</v>
      </c>
      <c r="E1622" t="s">
        <v>109</v>
      </c>
      <c r="F1622" t="str">
        <f t="shared" si="77"/>
        <v>Western Australia</v>
      </c>
      <c r="G1622" t="s">
        <v>28</v>
      </c>
      <c r="H1622">
        <v>6052</v>
      </c>
      <c r="I1622" t="s">
        <v>11</v>
      </c>
      <c r="J1622" t="s">
        <v>121</v>
      </c>
      <c r="K1622" t="s">
        <v>143</v>
      </c>
      <c r="L1622" t="s">
        <v>154</v>
      </c>
      <c r="M1622" s="6">
        <v>185</v>
      </c>
    </row>
    <row r="1623" spans="1:13" x14ac:dyDescent="0.3">
      <c r="A1623" s="2">
        <v>45999</v>
      </c>
      <c r="B1623" s="3">
        <f t="shared" si="75"/>
        <v>2026</v>
      </c>
      <c r="C1623" t="str">
        <f t="shared" si="76"/>
        <v>2025-2026</v>
      </c>
      <c r="D1623" t="s">
        <v>119</v>
      </c>
      <c r="E1623" t="s">
        <v>55</v>
      </c>
      <c r="F1623" t="str">
        <f t="shared" si="77"/>
        <v>Queensland</v>
      </c>
      <c r="G1623" t="s">
        <v>19</v>
      </c>
      <c r="H1623">
        <v>4740</v>
      </c>
      <c r="I1623" t="s">
        <v>11</v>
      </c>
      <c r="J1623" t="s">
        <v>138</v>
      </c>
      <c r="K1623" t="s">
        <v>148</v>
      </c>
      <c r="L1623" t="s">
        <v>159</v>
      </c>
      <c r="M1623" s="6">
        <v>349</v>
      </c>
    </row>
    <row r="1624" spans="1:13" x14ac:dyDescent="0.3">
      <c r="A1624" s="2">
        <v>45707</v>
      </c>
      <c r="B1624" s="3">
        <f t="shared" si="75"/>
        <v>2025</v>
      </c>
      <c r="C1624" t="str">
        <f t="shared" si="76"/>
        <v>2024-2025</v>
      </c>
      <c r="D1624" t="s">
        <v>119</v>
      </c>
      <c r="E1624" t="s">
        <v>104</v>
      </c>
      <c r="F1624" t="str">
        <f t="shared" si="77"/>
        <v>Victoria</v>
      </c>
      <c r="G1624" t="s">
        <v>26</v>
      </c>
      <c r="H1624">
        <v>3175</v>
      </c>
      <c r="I1624" t="s">
        <v>11</v>
      </c>
      <c r="J1624" t="s">
        <v>127</v>
      </c>
      <c r="K1624" t="s">
        <v>148</v>
      </c>
      <c r="L1624" t="s">
        <v>159</v>
      </c>
      <c r="M1624" s="6">
        <v>660</v>
      </c>
    </row>
    <row r="1625" spans="1:13" x14ac:dyDescent="0.3">
      <c r="A1625" s="2">
        <v>45405</v>
      </c>
      <c r="B1625" s="3">
        <f t="shared" si="75"/>
        <v>2024</v>
      </c>
      <c r="C1625" t="str">
        <f t="shared" si="76"/>
        <v>2023-2024</v>
      </c>
      <c r="D1625" t="s">
        <v>119</v>
      </c>
      <c r="E1625" t="s">
        <v>65</v>
      </c>
      <c r="F1625" t="str">
        <f t="shared" si="77"/>
        <v>Victoria</v>
      </c>
      <c r="G1625" t="s">
        <v>26</v>
      </c>
      <c r="H1625">
        <v>3931</v>
      </c>
      <c r="I1625" t="s">
        <v>11</v>
      </c>
      <c r="J1625" t="s">
        <v>137</v>
      </c>
      <c r="K1625" t="s">
        <v>144</v>
      </c>
      <c r="L1625" t="s">
        <v>155</v>
      </c>
      <c r="M1625" s="6">
        <v>725</v>
      </c>
    </row>
    <row r="1626" spans="1:13" x14ac:dyDescent="0.3">
      <c r="A1626" s="2">
        <v>45307</v>
      </c>
      <c r="B1626" s="3">
        <f t="shared" si="75"/>
        <v>2024</v>
      </c>
      <c r="C1626" t="str">
        <f t="shared" si="76"/>
        <v>2023-2024</v>
      </c>
      <c r="D1626" t="s">
        <v>119</v>
      </c>
      <c r="E1626" t="s">
        <v>60</v>
      </c>
      <c r="F1626" t="str">
        <f t="shared" si="77"/>
        <v>Queensland</v>
      </c>
      <c r="G1626" t="s">
        <v>19</v>
      </c>
      <c r="H1626">
        <v>4655</v>
      </c>
      <c r="I1626" t="s">
        <v>11</v>
      </c>
      <c r="J1626" t="s">
        <v>138</v>
      </c>
      <c r="K1626" t="s">
        <v>150</v>
      </c>
      <c r="L1626" t="s">
        <v>161</v>
      </c>
      <c r="M1626" s="6">
        <v>495</v>
      </c>
    </row>
    <row r="1627" spans="1:13" x14ac:dyDescent="0.3">
      <c r="A1627" s="2">
        <v>45913</v>
      </c>
      <c r="B1627" s="3">
        <f t="shared" si="75"/>
        <v>2026</v>
      </c>
      <c r="C1627" t="str">
        <f t="shared" si="76"/>
        <v>2025-2026</v>
      </c>
      <c r="D1627" t="s">
        <v>119</v>
      </c>
      <c r="E1627" t="s">
        <v>58</v>
      </c>
      <c r="F1627" t="str">
        <f t="shared" si="77"/>
        <v>New South Wales</v>
      </c>
      <c r="G1627" t="s">
        <v>10</v>
      </c>
      <c r="H1627">
        <v>2790</v>
      </c>
      <c r="I1627" t="s">
        <v>11</v>
      </c>
      <c r="J1627" t="s">
        <v>132</v>
      </c>
      <c r="K1627" t="s">
        <v>150</v>
      </c>
      <c r="L1627" t="s">
        <v>161</v>
      </c>
      <c r="M1627" s="6">
        <v>363</v>
      </c>
    </row>
    <row r="1628" spans="1:13" x14ac:dyDescent="0.3">
      <c r="A1628" s="2">
        <v>45374</v>
      </c>
      <c r="B1628" s="3">
        <f t="shared" si="75"/>
        <v>2024</v>
      </c>
      <c r="C1628" t="str">
        <f t="shared" si="76"/>
        <v>2023-2024</v>
      </c>
      <c r="D1628" t="s">
        <v>119</v>
      </c>
      <c r="E1628" t="s">
        <v>72</v>
      </c>
      <c r="F1628" t="str">
        <f t="shared" si="77"/>
        <v>Queensland</v>
      </c>
      <c r="G1628" t="s">
        <v>19</v>
      </c>
      <c r="H1628">
        <v>4870</v>
      </c>
      <c r="I1628" t="s">
        <v>11</v>
      </c>
      <c r="J1628" t="s">
        <v>133</v>
      </c>
      <c r="K1628" t="s">
        <v>144</v>
      </c>
      <c r="L1628" t="s">
        <v>155</v>
      </c>
      <c r="M1628" s="6">
        <v>316</v>
      </c>
    </row>
    <row r="1629" spans="1:13" x14ac:dyDescent="0.3">
      <c r="A1629" s="2">
        <v>45458</v>
      </c>
      <c r="B1629" s="3">
        <f t="shared" si="75"/>
        <v>2024</v>
      </c>
      <c r="C1629" t="str">
        <f t="shared" si="76"/>
        <v>2023-2024</v>
      </c>
      <c r="D1629" t="s">
        <v>119</v>
      </c>
      <c r="E1629" t="s">
        <v>90</v>
      </c>
      <c r="F1629" t="str">
        <f t="shared" si="77"/>
        <v>New South Wales</v>
      </c>
      <c r="G1629" t="s">
        <v>10</v>
      </c>
      <c r="H1629">
        <v>2650</v>
      </c>
      <c r="I1629" t="s">
        <v>11</v>
      </c>
      <c r="J1629" t="s">
        <v>132</v>
      </c>
      <c r="K1629" t="s">
        <v>143</v>
      </c>
      <c r="L1629" t="s">
        <v>154</v>
      </c>
      <c r="M1629" s="6">
        <v>338</v>
      </c>
    </row>
    <row r="1630" spans="1:13" x14ac:dyDescent="0.3">
      <c r="A1630" s="2">
        <v>45483</v>
      </c>
      <c r="B1630" s="3">
        <f t="shared" si="75"/>
        <v>2025</v>
      </c>
      <c r="C1630" t="str">
        <f t="shared" si="76"/>
        <v>2024-2025</v>
      </c>
      <c r="D1630" t="s">
        <v>119</v>
      </c>
      <c r="E1630" t="s">
        <v>70</v>
      </c>
      <c r="F1630" t="str">
        <f t="shared" si="77"/>
        <v>Western Australia</v>
      </c>
      <c r="G1630" t="s">
        <v>28</v>
      </c>
      <c r="H1630">
        <v>6021</v>
      </c>
      <c r="I1630" t="s">
        <v>11</v>
      </c>
      <c r="J1630" t="s">
        <v>121</v>
      </c>
      <c r="K1630" t="s">
        <v>143</v>
      </c>
      <c r="L1630" t="s">
        <v>154</v>
      </c>
      <c r="M1630" s="6">
        <v>396</v>
      </c>
    </row>
    <row r="1631" spans="1:13" x14ac:dyDescent="0.3">
      <c r="A1631" s="2">
        <v>45370</v>
      </c>
      <c r="B1631" s="3">
        <f t="shared" si="75"/>
        <v>2024</v>
      </c>
      <c r="C1631" t="str">
        <f t="shared" si="76"/>
        <v>2023-2024</v>
      </c>
      <c r="D1631" t="s">
        <v>120</v>
      </c>
      <c r="E1631" t="s">
        <v>71</v>
      </c>
      <c r="F1631" t="str">
        <f t="shared" si="77"/>
        <v>Victoria</v>
      </c>
      <c r="G1631" t="s">
        <v>26</v>
      </c>
      <c r="H1631">
        <v>3131</v>
      </c>
      <c r="I1631" t="s">
        <v>11</v>
      </c>
      <c r="J1631" t="s">
        <v>127</v>
      </c>
      <c r="K1631" t="s">
        <v>144</v>
      </c>
      <c r="L1631" t="s">
        <v>155</v>
      </c>
      <c r="M1631" s="6">
        <v>378</v>
      </c>
    </row>
    <row r="1632" spans="1:13" x14ac:dyDescent="0.3">
      <c r="A1632" s="2">
        <v>45514</v>
      </c>
      <c r="B1632" s="3">
        <f t="shared" si="75"/>
        <v>2025</v>
      </c>
      <c r="C1632" t="str">
        <f t="shared" si="76"/>
        <v>2024-2025</v>
      </c>
      <c r="D1632" t="s">
        <v>119</v>
      </c>
      <c r="E1632" t="s">
        <v>91</v>
      </c>
      <c r="F1632" t="str">
        <f t="shared" si="77"/>
        <v>Western Australia</v>
      </c>
      <c r="G1632" t="s">
        <v>28</v>
      </c>
      <c r="H1632">
        <v>6109</v>
      </c>
      <c r="I1632" t="s">
        <v>11</v>
      </c>
      <c r="J1632" t="s">
        <v>135</v>
      </c>
      <c r="K1632" t="s">
        <v>146</v>
      </c>
      <c r="L1632" t="s">
        <v>157</v>
      </c>
      <c r="M1632" s="6">
        <v>528</v>
      </c>
    </row>
    <row r="1633" spans="1:13" x14ac:dyDescent="0.3">
      <c r="A1633" s="2">
        <v>45549</v>
      </c>
      <c r="B1633" s="3">
        <f t="shared" si="75"/>
        <v>2025</v>
      </c>
      <c r="C1633" t="str">
        <f t="shared" si="76"/>
        <v>2024-2025</v>
      </c>
      <c r="D1633" t="s">
        <v>119</v>
      </c>
      <c r="E1633" t="s">
        <v>61</v>
      </c>
      <c r="F1633" t="str">
        <f t="shared" si="77"/>
        <v>Victoria</v>
      </c>
      <c r="G1633" t="s">
        <v>26</v>
      </c>
      <c r="H1633">
        <v>3179</v>
      </c>
      <c r="I1633" t="s">
        <v>11</v>
      </c>
      <c r="J1633" t="s">
        <v>127</v>
      </c>
      <c r="K1633" t="s">
        <v>147</v>
      </c>
      <c r="L1633" t="s">
        <v>158</v>
      </c>
      <c r="M1633" s="6">
        <v>299</v>
      </c>
    </row>
    <row r="1634" spans="1:13" x14ac:dyDescent="0.3">
      <c r="A1634" s="2">
        <v>45407</v>
      </c>
      <c r="B1634" s="3">
        <f t="shared" si="75"/>
        <v>2024</v>
      </c>
      <c r="C1634" t="str">
        <f t="shared" si="76"/>
        <v>2023-2024</v>
      </c>
      <c r="D1634" t="s">
        <v>119</v>
      </c>
      <c r="E1634" t="s">
        <v>29</v>
      </c>
      <c r="F1634" t="str">
        <f t="shared" si="77"/>
        <v>Queensland</v>
      </c>
      <c r="G1634" t="s">
        <v>19</v>
      </c>
      <c r="H1634">
        <v>4703</v>
      </c>
      <c r="I1634" t="s">
        <v>11</v>
      </c>
      <c r="J1634" t="s">
        <v>138</v>
      </c>
      <c r="K1634" t="s">
        <v>145</v>
      </c>
      <c r="L1634" t="s">
        <v>156</v>
      </c>
      <c r="M1634" s="6">
        <v>771</v>
      </c>
    </row>
    <row r="1635" spans="1:13" x14ac:dyDescent="0.3">
      <c r="A1635" s="2">
        <v>45714</v>
      </c>
      <c r="B1635" s="3">
        <f t="shared" si="75"/>
        <v>2025</v>
      </c>
      <c r="C1635" t="str">
        <f t="shared" si="76"/>
        <v>2024-2025</v>
      </c>
      <c r="D1635" t="s">
        <v>120</v>
      </c>
      <c r="E1635" t="s">
        <v>97</v>
      </c>
      <c r="F1635" t="str">
        <f t="shared" si="77"/>
        <v>Tasmania</v>
      </c>
      <c r="G1635" t="s">
        <v>43</v>
      </c>
      <c r="H1635">
        <v>7010</v>
      </c>
      <c r="I1635" t="s">
        <v>11</v>
      </c>
      <c r="J1635" t="s">
        <v>130</v>
      </c>
      <c r="K1635" t="s">
        <v>143</v>
      </c>
      <c r="L1635" t="s">
        <v>154</v>
      </c>
      <c r="M1635" s="6">
        <v>401</v>
      </c>
    </row>
    <row r="1636" spans="1:13" x14ac:dyDescent="0.3">
      <c r="A1636" s="2">
        <v>45893</v>
      </c>
      <c r="B1636" s="3">
        <f t="shared" si="75"/>
        <v>2026</v>
      </c>
      <c r="C1636" t="str">
        <f t="shared" si="76"/>
        <v>2025-2026</v>
      </c>
      <c r="D1636" t="s">
        <v>119</v>
      </c>
      <c r="E1636" t="s">
        <v>37</v>
      </c>
      <c r="F1636" t="str">
        <f t="shared" si="77"/>
        <v>Victoria</v>
      </c>
      <c r="G1636" t="s">
        <v>26</v>
      </c>
      <c r="H1636">
        <v>3134</v>
      </c>
      <c r="I1636" t="s">
        <v>11</v>
      </c>
      <c r="J1636" t="s">
        <v>127</v>
      </c>
      <c r="K1636" t="s">
        <v>147</v>
      </c>
      <c r="L1636" t="s">
        <v>158</v>
      </c>
      <c r="M1636" s="6">
        <v>92</v>
      </c>
    </row>
    <row r="1637" spans="1:13" x14ac:dyDescent="0.3">
      <c r="A1637" s="2">
        <v>45912</v>
      </c>
      <c r="B1637" s="3">
        <f t="shared" si="75"/>
        <v>2026</v>
      </c>
      <c r="C1637" t="str">
        <f t="shared" si="76"/>
        <v>2025-2026</v>
      </c>
      <c r="D1637" t="s">
        <v>119</v>
      </c>
      <c r="E1637" t="s">
        <v>90</v>
      </c>
      <c r="F1637" t="str">
        <f t="shared" si="77"/>
        <v>New South Wales</v>
      </c>
      <c r="G1637" t="s">
        <v>10</v>
      </c>
      <c r="H1637">
        <v>2650</v>
      </c>
      <c r="I1637" t="s">
        <v>11</v>
      </c>
      <c r="J1637" t="s">
        <v>132</v>
      </c>
      <c r="K1637" t="s">
        <v>144</v>
      </c>
      <c r="L1637" t="s">
        <v>155</v>
      </c>
      <c r="M1637" s="6">
        <v>22</v>
      </c>
    </row>
    <row r="1638" spans="1:13" x14ac:dyDescent="0.3">
      <c r="A1638" s="2">
        <v>45980</v>
      </c>
      <c r="B1638" s="3">
        <f t="shared" si="75"/>
        <v>2026</v>
      </c>
      <c r="C1638" t="str">
        <f t="shared" si="76"/>
        <v>2025-2026</v>
      </c>
      <c r="D1638" t="s">
        <v>119</v>
      </c>
      <c r="E1638" t="s">
        <v>69</v>
      </c>
      <c r="F1638" t="str">
        <f t="shared" si="77"/>
        <v>Victoria</v>
      </c>
      <c r="G1638" t="s">
        <v>26</v>
      </c>
      <c r="H1638">
        <v>3148</v>
      </c>
      <c r="I1638" t="s">
        <v>11</v>
      </c>
      <c r="J1638" t="s">
        <v>127</v>
      </c>
      <c r="K1638" t="s">
        <v>150</v>
      </c>
      <c r="L1638" t="s">
        <v>161</v>
      </c>
      <c r="M1638" s="6">
        <v>196</v>
      </c>
    </row>
    <row r="1639" spans="1:13" x14ac:dyDescent="0.3">
      <c r="A1639" s="2">
        <v>45494</v>
      </c>
      <c r="B1639" s="3">
        <f t="shared" si="75"/>
        <v>2025</v>
      </c>
      <c r="C1639" t="str">
        <f t="shared" si="76"/>
        <v>2024-2025</v>
      </c>
      <c r="D1639" t="s">
        <v>120</v>
      </c>
      <c r="E1639" t="s">
        <v>33</v>
      </c>
      <c r="F1639" t="str">
        <f t="shared" si="77"/>
        <v>Northern Territory</v>
      </c>
      <c r="G1639" t="s">
        <v>15</v>
      </c>
      <c r="H1639">
        <v>870</v>
      </c>
      <c r="I1639" t="s">
        <v>11</v>
      </c>
      <c r="J1639" t="s">
        <v>140</v>
      </c>
      <c r="K1639" t="s">
        <v>147</v>
      </c>
      <c r="L1639" t="s">
        <v>158</v>
      </c>
      <c r="M1639" s="6">
        <v>343</v>
      </c>
    </row>
    <row r="1640" spans="1:13" x14ac:dyDescent="0.3">
      <c r="A1640" s="2">
        <v>45604</v>
      </c>
      <c r="B1640" s="3">
        <f t="shared" si="75"/>
        <v>2025</v>
      </c>
      <c r="C1640" t="str">
        <f t="shared" si="76"/>
        <v>2024-2025</v>
      </c>
      <c r="D1640" t="s">
        <v>119</v>
      </c>
      <c r="E1640" t="s">
        <v>12</v>
      </c>
      <c r="F1640" t="str">
        <f t="shared" si="77"/>
        <v>New South Wales</v>
      </c>
      <c r="G1640" t="s">
        <v>10</v>
      </c>
      <c r="H1640">
        <v>2795</v>
      </c>
      <c r="I1640" t="s">
        <v>11</v>
      </c>
      <c r="J1640" t="s">
        <v>132</v>
      </c>
      <c r="K1640" t="s">
        <v>147</v>
      </c>
      <c r="L1640" t="s">
        <v>158</v>
      </c>
      <c r="M1640" s="6">
        <v>570</v>
      </c>
    </row>
    <row r="1641" spans="1:13" x14ac:dyDescent="0.3">
      <c r="A1641" s="2">
        <v>45888</v>
      </c>
      <c r="B1641" s="3">
        <f t="shared" si="75"/>
        <v>2026</v>
      </c>
      <c r="C1641" t="str">
        <f t="shared" si="76"/>
        <v>2025-2026</v>
      </c>
      <c r="D1641" t="s">
        <v>119</v>
      </c>
      <c r="E1641" t="s">
        <v>86</v>
      </c>
      <c r="F1641" t="str">
        <f t="shared" si="77"/>
        <v>Queensland</v>
      </c>
      <c r="G1641" t="s">
        <v>19</v>
      </c>
      <c r="H1641">
        <v>4119</v>
      </c>
      <c r="I1641" t="s">
        <v>11</v>
      </c>
      <c r="J1641" t="s">
        <v>131</v>
      </c>
      <c r="K1641" t="s">
        <v>149</v>
      </c>
      <c r="L1641" t="s">
        <v>160</v>
      </c>
      <c r="M1641" s="6">
        <v>192</v>
      </c>
    </row>
    <row r="1642" spans="1:13" x14ac:dyDescent="0.3">
      <c r="A1642" s="2">
        <v>45685</v>
      </c>
      <c r="B1642" s="3">
        <f t="shared" si="75"/>
        <v>2025</v>
      </c>
      <c r="C1642" t="str">
        <f t="shared" si="76"/>
        <v>2024-2025</v>
      </c>
      <c r="D1642" t="s">
        <v>120</v>
      </c>
      <c r="E1642" t="s">
        <v>110</v>
      </c>
      <c r="F1642" t="str">
        <f t="shared" si="77"/>
        <v>Australian Capital Territory</v>
      </c>
      <c r="G1642" t="s">
        <v>51</v>
      </c>
      <c r="H1642">
        <v>2609</v>
      </c>
      <c r="I1642" t="s">
        <v>11</v>
      </c>
      <c r="J1642" t="s">
        <v>123</v>
      </c>
      <c r="K1642" t="s">
        <v>148</v>
      </c>
      <c r="L1642" t="s">
        <v>159</v>
      </c>
      <c r="M1642" s="6">
        <v>178</v>
      </c>
    </row>
    <row r="1643" spans="1:13" x14ac:dyDescent="0.3">
      <c r="A1643" s="2">
        <v>45316</v>
      </c>
      <c r="B1643" s="3">
        <f t="shared" si="75"/>
        <v>2024</v>
      </c>
      <c r="C1643" t="str">
        <f t="shared" si="76"/>
        <v>2023-2024</v>
      </c>
      <c r="D1643" t="s">
        <v>119</v>
      </c>
      <c r="E1643" t="s">
        <v>104</v>
      </c>
      <c r="F1643" t="str">
        <f t="shared" si="77"/>
        <v>Victoria</v>
      </c>
      <c r="G1643" t="s">
        <v>26</v>
      </c>
      <c r="H1643">
        <v>3175</v>
      </c>
      <c r="I1643" t="s">
        <v>11</v>
      </c>
      <c r="J1643" t="s">
        <v>127</v>
      </c>
      <c r="K1643" t="s">
        <v>146</v>
      </c>
      <c r="L1643" t="s">
        <v>157</v>
      </c>
      <c r="M1643" s="6">
        <v>437</v>
      </c>
    </row>
    <row r="1644" spans="1:13" x14ac:dyDescent="0.3">
      <c r="A1644" s="2">
        <v>45475</v>
      </c>
      <c r="B1644" s="3">
        <f t="shared" si="75"/>
        <v>2025</v>
      </c>
      <c r="C1644" t="str">
        <f t="shared" si="76"/>
        <v>2024-2025</v>
      </c>
      <c r="D1644" t="s">
        <v>120</v>
      </c>
      <c r="E1644" t="s">
        <v>87</v>
      </c>
      <c r="F1644" t="str">
        <f t="shared" si="77"/>
        <v>New South Wales</v>
      </c>
      <c r="G1644" t="s">
        <v>10</v>
      </c>
      <c r="H1644">
        <v>2158</v>
      </c>
      <c r="I1644" t="s">
        <v>11</v>
      </c>
      <c r="J1644" t="s">
        <v>125</v>
      </c>
      <c r="K1644" t="s">
        <v>143</v>
      </c>
      <c r="L1644" t="s">
        <v>154</v>
      </c>
      <c r="M1644" s="6">
        <v>351</v>
      </c>
    </row>
    <row r="1645" spans="1:13" x14ac:dyDescent="0.3">
      <c r="A1645" s="2">
        <v>45334</v>
      </c>
      <c r="B1645" s="3">
        <f t="shared" si="75"/>
        <v>2024</v>
      </c>
      <c r="C1645" t="str">
        <f t="shared" si="76"/>
        <v>2023-2024</v>
      </c>
      <c r="D1645" t="s">
        <v>119</v>
      </c>
      <c r="E1645" t="s">
        <v>55</v>
      </c>
      <c r="F1645" t="str">
        <f t="shared" si="77"/>
        <v>Queensland</v>
      </c>
      <c r="G1645" t="s">
        <v>19</v>
      </c>
      <c r="H1645">
        <v>4740</v>
      </c>
      <c r="I1645" t="s">
        <v>11</v>
      </c>
      <c r="J1645" t="s">
        <v>138</v>
      </c>
      <c r="K1645" t="s">
        <v>145</v>
      </c>
      <c r="L1645" t="s">
        <v>156</v>
      </c>
      <c r="M1645" s="6">
        <v>62</v>
      </c>
    </row>
    <row r="1646" spans="1:13" x14ac:dyDescent="0.3">
      <c r="A1646" s="2">
        <v>45944</v>
      </c>
      <c r="B1646" s="3">
        <f t="shared" si="75"/>
        <v>2026</v>
      </c>
      <c r="C1646" t="str">
        <f t="shared" si="76"/>
        <v>2025-2026</v>
      </c>
      <c r="D1646" t="s">
        <v>120</v>
      </c>
      <c r="E1646" t="s">
        <v>39</v>
      </c>
      <c r="F1646" t="str">
        <f t="shared" si="77"/>
        <v>New South Wales</v>
      </c>
      <c r="G1646" t="s">
        <v>10</v>
      </c>
      <c r="H1646">
        <v>2541</v>
      </c>
      <c r="I1646" t="s">
        <v>11</v>
      </c>
      <c r="J1646" t="s">
        <v>123</v>
      </c>
      <c r="K1646" t="s">
        <v>142</v>
      </c>
      <c r="L1646" t="s">
        <v>153</v>
      </c>
      <c r="M1646" s="6">
        <v>722</v>
      </c>
    </row>
    <row r="1647" spans="1:13" x14ac:dyDescent="0.3">
      <c r="A1647" s="2">
        <v>45953</v>
      </c>
      <c r="B1647" s="3">
        <f t="shared" si="75"/>
        <v>2026</v>
      </c>
      <c r="C1647" t="str">
        <f t="shared" si="76"/>
        <v>2025-2026</v>
      </c>
      <c r="D1647" t="s">
        <v>120</v>
      </c>
      <c r="E1647" t="s">
        <v>25</v>
      </c>
      <c r="F1647" t="str">
        <f t="shared" si="77"/>
        <v>Victoria</v>
      </c>
      <c r="G1647" t="s">
        <v>26</v>
      </c>
      <c r="H1647">
        <v>3066</v>
      </c>
      <c r="I1647" t="s">
        <v>11</v>
      </c>
      <c r="J1647" t="s">
        <v>128</v>
      </c>
      <c r="K1647" t="s">
        <v>148</v>
      </c>
      <c r="L1647" t="s">
        <v>159</v>
      </c>
      <c r="M1647" s="6">
        <v>670</v>
      </c>
    </row>
    <row r="1648" spans="1:13" x14ac:dyDescent="0.3">
      <c r="A1648" s="2">
        <v>45793</v>
      </c>
      <c r="B1648" s="3">
        <f t="shared" si="75"/>
        <v>2025</v>
      </c>
      <c r="C1648" t="str">
        <f t="shared" si="76"/>
        <v>2024-2025</v>
      </c>
      <c r="D1648" t="s">
        <v>120</v>
      </c>
      <c r="E1648" t="s">
        <v>82</v>
      </c>
      <c r="F1648" t="str">
        <f t="shared" si="77"/>
        <v>Queensland</v>
      </c>
      <c r="G1648" t="s">
        <v>19</v>
      </c>
      <c r="H1648">
        <v>4215</v>
      </c>
      <c r="I1648" t="s">
        <v>11</v>
      </c>
      <c r="J1648" t="s">
        <v>124</v>
      </c>
      <c r="K1648" t="s">
        <v>144</v>
      </c>
      <c r="L1648" t="s">
        <v>155</v>
      </c>
      <c r="M1648" s="6">
        <v>454</v>
      </c>
    </row>
    <row r="1649" spans="1:13" x14ac:dyDescent="0.3">
      <c r="A1649" s="2">
        <v>45907</v>
      </c>
      <c r="B1649" s="3">
        <f t="shared" si="75"/>
        <v>2026</v>
      </c>
      <c r="C1649" t="str">
        <f t="shared" si="76"/>
        <v>2025-2026</v>
      </c>
      <c r="D1649" t="s">
        <v>119</v>
      </c>
      <c r="E1649" t="s">
        <v>86</v>
      </c>
      <c r="F1649" t="str">
        <f t="shared" si="77"/>
        <v>Queensland</v>
      </c>
      <c r="G1649" t="s">
        <v>19</v>
      </c>
      <c r="H1649">
        <v>4119</v>
      </c>
      <c r="I1649" t="s">
        <v>11</v>
      </c>
      <c r="J1649" t="s">
        <v>131</v>
      </c>
      <c r="K1649" t="s">
        <v>144</v>
      </c>
      <c r="L1649" t="s">
        <v>155</v>
      </c>
      <c r="M1649" s="6">
        <v>223</v>
      </c>
    </row>
    <row r="1650" spans="1:13" x14ac:dyDescent="0.3">
      <c r="A1650" s="2">
        <v>45472</v>
      </c>
      <c r="B1650" s="3">
        <f t="shared" si="75"/>
        <v>2024</v>
      </c>
      <c r="C1650" t="str">
        <f t="shared" si="76"/>
        <v>2023-2024</v>
      </c>
      <c r="D1650" t="s">
        <v>120</v>
      </c>
      <c r="E1650" t="s">
        <v>32</v>
      </c>
      <c r="F1650" t="str">
        <f t="shared" si="77"/>
        <v>Victoria</v>
      </c>
      <c r="G1650" t="s">
        <v>26</v>
      </c>
      <c r="H1650">
        <v>3977</v>
      </c>
      <c r="I1650" t="s">
        <v>11</v>
      </c>
      <c r="J1650" t="s">
        <v>137</v>
      </c>
      <c r="K1650" t="s">
        <v>147</v>
      </c>
      <c r="L1650" t="s">
        <v>158</v>
      </c>
      <c r="M1650" s="6">
        <v>585</v>
      </c>
    </row>
    <row r="1651" spans="1:13" x14ac:dyDescent="0.3">
      <c r="A1651" s="2">
        <v>45962</v>
      </c>
      <c r="B1651" s="3">
        <f t="shared" si="75"/>
        <v>2026</v>
      </c>
      <c r="C1651" t="str">
        <f t="shared" si="76"/>
        <v>2025-2026</v>
      </c>
      <c r="D1651" t="s">
        <v>120</v>
      </c>
      <c r="E1651" t="s">
        <v>54</v>
      </c>
      <c r="F1651" t="str">
        <f t="shared" si="77"/>
        <v>New South Wales</v>
      </c>
      <c r="G1651" t="s">
        <v>10</v>
      </c>
      <c r="H1651">
        <v>2750</v>
      </c>
      <c r="I1651" t="s">
        <v>11</v>
      </c>
      <c r="J1651" t="s">
        <v>132</v>
      </c>
      <c r="K1651" t="s">
        <v>144</v>
      </c>
      <c r="L1651" t="s">
        <v>155</v>
      </c>
      <c r="M1651" s="6">
        <v>770</v>
      </c>
    </row>
    <row r="1652" spans="1:13" x14ac:dyDescent="0.3">
      <c r="A1652" s="2">
        <v>45388</v>
      </c>
      <c r="B1652" s="3">
        <f t="shared" si="75"/>
        <v>2024</v>
      </c>
      <c r="C1652" t="str">
        <f t="shared" si="76"/>
        <v>2023-2024</v>
      </c>
      <c r="D1652" t="s">
        <v>120</v>
      </c>
      <c r="E1652" t="s">
        <v>22</v>
      </c>
      <c r="F1652" t="str">
        <f t="shared" si="77"/>
        <v>New South Wales</v>
      </c>
      <c r="G1652" t="s">
        <v>10</v>
      </c>
      <c r="H1652">
        <v>2116</v>
      </c>
      <c r="I1652" t="s">
        <v>11</v>
      </c>
      <c r="J1652" t="s">
        <v>125</v>
      </c>
      <c r="K1652" t="s">
        <v>149</v>
      </c>
      <c r="L1652" t="s">
        <v>160</v>
      </c>
      <c r="M1652" s="6">
        <v>339</v>
      </c>
    </row>
    <row r="1653" spans="1:13" x14ac:dyDescent="0.3">
      <c r="A1653" s="2">
        <v>45717</v>
      </c>
      <c r="B1653" s="3">
        <f t="shared" si="75"/>
        <v>2025</v>
      </c>
      <c r="C1653" t="str">
        <f t="shared" si="76"/>
        <v>2024-2025</v>
      </c>
      <c r="D1653" t="s">
        <v>120</v>
      </c>
      <c r="E1653" t="s">
        <v>34</v>
      </c>
      <c r="F1653" t="str">
        <f t="shared" si="77"/>
        <v>New South Wales</v>
      </c>
      <c r="G1653" t="s">
        <v>10</v>
      </c>
      <c r="H1653">
        <v>2560</v>
      </c>
      <c r="I1653" t="s">
        <v>11</v>
      </c>
      <c r="J1653" t="s">
        <v>123</v>
      </c>
      <c r="K1653" t="s">
        <v>147</v>
      </c>
      <c r="L1653" t="s">
        <v>158</v>
      </c>
      <c r="M1653" s="6">
        <v>376</v>
      </c>
    </row>
    <row r="1654" spans="1:13" x14ac:dyDescent="0.3">
      <c r="A1654" s="2">
        <v>45883</v>
      </c>
      <c r="B1654" s="3">
        <f t="shared" si="75"/>
        <v>2026</v>
      </c>
      <c r="C1654" t="str">
        <f t="shared" si="76"/>
        <v>2025-2026</v>
      </c>
      <c r="D1654" t="s">
        <v>119</v>
      </c>
      <c r="E1654" t="s">
        <v>69</v>
      </c>
      <c r="F1654" t="str">
        <f t="shared" si="77"/>
        <v>Victoria</v>
      </c>
      <c r="G1654" t="s">
        <v>26</v>
      </c>
      <c r="H1654">
        <v>3148</v>
      </c>
      <c r="I1654" t="s">
        <v>11</v>
      </c>
      <c r="J1654" t="s">
        <v>127</v>
      </c>
      <c r="K1654" t="s">
        <v>147</v>
      </c>
      <c r="L1654" t="s">
        <v>158</v>
      </c>
      <c r="M1654" s="6">
        <v>427</v>
      </c>
    </row>
    <row r="1655" spans="1:13" x14ac:dyDescent="0.3">
      <c r="A1655" s="2">
        <v>45595</v>
      </c>
      <c r="B1655" s="3">
        <f t="shared" si="75"/>
        <v>2025</v>
      </c>
      <c r="C1655" t="str">
        <f t="shared" si="76"/>
        <v>2024-2025</v>
      </c>
      <c r="D1655" t="s">
        <v>119</v>
      </c>
      <c r="E1655" t="s">
        <v>46</v>
      </c>
      <c r="F1655" t="str">
        <f t="shared" si="77"/>
        <v>South Australia</v>
      </c>
      <c r="G1655" t="s">
        <v>17</v>
      </c>
      <c r="H1655">
        <v>5043</v>
      </c>
      <c r="I1655" t="s">
        <v>11</v>
      </c>
      <c r="J1655" t="s">
        <v>134</v>
      </c>
      <c r="K1655" t="s">
        <v>150</v>
      </c>
      <c r="L1655" t="s">
        <v>161</v>
      </c>
      <c r="M1655" s="6">
        <v>617</v>
      </c>
    </row>
    <row r="1656" spans="1:13" x14ac:dyDescent="0.3">
      <c r="A1656" s="2">
        <v>45954</v>
      </c>
      <c r="B1656" s="3">
        <f t="shared" si="75"/>
        <v>2026</v>
      </c>
      <c r="C1656" t="str">
        <f t="shared" si="76"/>
        <v>2025-2026</v>
      </c>
      <c r="D1656" t="s">
        <v>120</v>
      </c>
      <c r="E1656" t="s">
        <v>25</v>
      </c>
      <c r="F1656" t="str">
        <f t="shared" si="77"/>
        <v>Victoria</v>
      </c>
      <c r="G1656" t="s">
        <v>26</v>
      </c>
      <c r="H1656">
        <v>3066</v>
      </c>
      <c r="I1656" t="s">
        <v>11</v>
      </c>
      <c r="J1656" t="s">
        <v>128</v>
      </c>
      <c r="K1656" t="s">
        <v>147</v>
      </c>
      <c r="L1656" t="s">
        <v>158</v>
      </c>
      <c r="M1656" s="6">
        <v>46</v>
      </c>
    </row>
    <row r="1657" spans="1:13" x14ac:dyDescent="0.3">
      <c r="A1657" s="2">
        <v>45907</v>
      </c>
      <c r="B1657" s="3">
        <f t="shared" si="75"/>
        <v>2026</v>
      </c>
      <c r="C1657" t="str">
        <f t="shared" si="76"/>
        <v>2025-2026</v>
      </c>
      <c r="D1657" t="s">
        <v>120</v>
      </c>
      <c r="E1657" t="s">
        <v>77</v>
      </c>
      <c r="F1657" t="str">
        <f t="shared" si="77"/>
        <v>Victoria</v>
      </c>
      <c r="G1657" t="s">
        <v>26</v>
      </c>
      <c r="H1657">
        <v>3018</v>
      </c>
      <c r="I1657" t="s">
        <v>11</v>
      </c>
      <c r="J1657" t="s">
        <v>128</v>
      </c>
      <c r="K1657" t="s">
        <v>144</v>
      </c>
      <c r="L1657" t="s">
        <v>155</v>
      </c>
      <c r="M1657" s="6">
        <v>685</v>
      </c>
    </row>
    <row r="1658" spans="1:13" x14ac:dyDescent="0.3">
      <c r="A1658" s="2">
        <v>45462</v>
      </c>
      <c r="B1658" s="3">
        <f t="shared" si="75"/>
        <v>2024</v>
      </c>
      <c r="C1658" t="str">
        <f t="shared" si="76"/>
        <v>2023-2024</v>
      </c>
      <c r="D1658" t="s">
        <v>119</v>
      </c>
      <c r="E1658" t="s">
        <v>91</v>
      </c>
      <c r="F1658" t="str">
        <f t="shared" si="77"/>
        <v>Western Australia</v>
      </c>
      <c r="G1658" t="s">
        <v>28</v>
      </c>
      <c r="H1658">
        <v>6109</v>
      </c>
      <c r="I1658" t="s">
        <v>11</v>
      </c>
      <c r="J1658" t="s">
        <v>135</v>
      </c>
      <c r="K1658" t="s">
        <v>147</v>
      </c>
      <c r="L1658" t="s">
        <v>158</v>
      </c>
      <c r="M1658" s="6">
        <v>412</v>
      </c>
    </row>
    <row r="1659" spans="1:13" x14ac:dyDescent="0.3">
      <c r="A1659" s="2">
        <v>45817</v>
      </c>
      <c r="B1659" s="3">
        <f t="shared" si="75"/>
        <v>2025</v>
      </c>
      <c r="C1659" t="str">
        <f t="shared" si="76"/>
        <v>2024-2025</v>
      </c>
      <c r="D1659" t="s">
        <v>120</v>
      </c>
      <c r="E1659" t="s">
        <v>101</v>
      </c>
      <c r="F1659" t="str">
        <f t="shared" si="77"/>
        <v>Queensland</v>
      </c>
      <c r="G1659" t="s">
        <v>19</v>
      </c>
      <c r="H1659">
        <v>4305</v>
      </c>
      <c r="I1659" t="s">
        <v>11</v>
      </c>
      <c r="J1659" t="s">
        <v>124</v>
      </c>
      <c r="K1659" t="s">
        <v>144</v>
      </c>
      <c r="L1659" t="s">
        <v>155</v>
      </c>
      <c r="M1659" s="6">
        <v>411</v>
      </c>
    </row>
    <row r="1660" spans="1:13" x14ac:dyDescent="0.3">
      <c r="A1660" s="2">
        <v>45317</v>
      </c>
      <c r="B1660" s="3">
        <f t="shared" si="75"/>
        <v>2024</v>
      </c>
      <c r="C1660" t="str">
        <f t="shared" si="76"/>
        <v>2023-2024</v>
      </c>
      <c r="D1660" t="s">
        <v>120</v>
      </c>
      <c r="E1660" t="s">
        <v>44</v>
      </c>
      <c r="F1660" t="str">
        <f t="shared" si="77"/>
        <v>Western Australia</v>
      </c>
      <c r="G1660" t="s">
        <v>28</v>
      </c>
      <c r="H1660">
        <v>6010</v>
      </c>
      <c r="I1660" t="s">
        <v>11</v>
      </c>
      <c r="J1660" t="s">
        <v>121</v>
      </c>
      <c r="K1660" t="s">
        <v>145</v>
      </c>
      <c r="L1660" t="s">
        <v>156</v>
      </c>
      <c r="M1660" s="6">
        <v>647</v>
      </c>
    </row>
    <row r="1661" spans="1:13" x14ac:dyDescent="0.3">
      <c r="A1661" s="2">
        <v>45769</v>
      </c>
      <c r="B1661" s="3">
        <f t="shared" si="75"/>
        <v>2025</v>
      </c>
      <c r="C1661" t="str">
        <f t="shared" si="76"/>
        <v>2024-2025</v>
      </c>
      <c r="D1661" t="s">
        <v>119</v>
      </c>
      <c r="E1661" t="s">
        <v>42</v>
      </c>
      <c r="F1661" t="str">
        <f t="shared" si="77"/>
        <v>Tasmania</v>
      </c>
      <c r="G1661" t="s">
        <v>43</v>
      </c>
      <c r="H1661">
        <v>7018</v>
      </c>
      <c r="I1661" t="s">
        <v>11</v>
      </c>
      <c r="J1661" t="s">
        <v>130</v>
      </c>
      <c r="K1661" t="s">
        <v>145</v>
      </c>
      <c r="L1661" t="s">
        <v>156</v>
      </c>
      <c r="M1661" s="6">
        <v>535</v>
      </c>
    </row>
    <row r="1662" spans="1:13" x14ac:dyDescent="0.3">
      <c r="A1662" s="2">
        <v>45626</v>
      </c>
      <c r="B1662" s="3">
        <f t="shared" si="75"/>
        <v>2025</v>
      </c>
      <c r="C1662" t="str">
        <f t="shared" si="76"/>
        <v>2024-2025</v>
      </c>
      <c r="D1662" t="s">
        <v>120</v>
      </c>
      <c r="E1662" t="s">
        <v>45</v>
      </c>
      <c r="F1662" t="str">
        <f t="shared" si="77"/>
        <v>Victoria</v>
      </c>
      <c r="G1662" t="s">
        <v>26</v>
      </c>
      <c r="H1662">
        <v>3136</v>
      </c>
      <c r="I1662" t="s">
        <v>11</v>
      </c>
      <c r="J1662" t="s">
        <v>127</v>
      </c>
      <c r="K1662" t="s">
        <v>148</v>
      </c>
      <c r="L1662" t="s">
        <v>159</v>
      </c>
      <c r="M1662" s="6">
        <v>763</v>
      </c>
    </row>
    <row r="1663" spans="1:13" x14ac:dyDescent="0.3">
      <c r="A1663" s="2">
        <v>46012</v>
      </c>
      <c r="B1663" s="3">
        <f t="shared" si="75"/>
        <v>2026</v>
      </c>
      <c r="C1663" t="str">
        <f t="shared" si="76"/>
        <v>2025-2026</v>
      </c>
      <c r="D1663" t="s">
        <v>120</v>
      </c>
      <c r="E1663" t="s">
        <v>36</v>
      </c>
      <c r="F1663" t="str">
        <f t="shared" si="77"/>
        <v>New South Wales</v>
      </c>
      <c r="G1663" t="s">
        <v>10</v>
      </c>
      <c r="H1663">
        <v>2539</v>
      </c>
      <c r="I1663" t="s">
        <v>11</v>
      </c>
      <c r="J1663" t="s">
        <v>123</v>
      </c>
      <c r="K1663" t="s">
        <v>144</v>
      </c>
      <c r="L1663" t="s">
        <v>155</v>
      </c>
      <c r="M1663" s="6">
        <v>273</v>
      </c>
    </row>
    <row r="1664" spans="1:13" x14ac:dyDescent="0.3">
      <c r="A1664" s="2">
        <v>45983</v>
      </c>
      <c r="B1664" s="3">
        <f t="shared" si="75"/>
        <v>2026</v>
      </c>
      <c r="C1664" t="str">
        <f t="shared" si="76"/>
        <v>2025-2026</v>
      </c>
      <c r="D1664" t="s">
        <v>119</v>
      </c>
      <c r="E1664" t="s">
        <v>36</v>
      </c>
      <c r="F1664" t="str">
        <f t="shared" si="77"/>
        <v>New South Wales</v>
      </c>
      <c r="G1664" t="s">
        <v>10</v>
      </c>
      <c r="H1664">
        <v>2539</v>
      </c>
      <c r="I1664" t="s">
        <v>11</v>
      </c>
      <c r="J1664" t="s">
        <v>123</v>
      </c>
      <c r="K1664" t="s">
        <v>144</v>
      </c>
      <c r="L1664" t="s">
        <v>155</v>
      </c>
      <c r="M1664" s="6">
        <v>334</v>
      </c>
    </row>
    <row r="1665" spans="1:13" x14ac:dyDescent="0.3">
      <c r="A1665" s="2">
        <v>45302</v>
      </c>
      <c r="B1665" s="3">
        <f t="shared" si="75"/>
        <v>2024</v>
      </c>
      <c r="C1665" t="str">
        <f t="shared" si="76"/>
        <v>2023-2024</v>
      </c>
      <c r="D1665" t="s">
        <v>120</v>
      </c>
      <c r="E1665" t="s">
        <v>59</v>
      </c>
      <c r="F1665" t="str">
        <f t="shared" si="77"/>
        <v>South Australia</v>
      </c>
      <c r="G1665" t="s">
        <v>17</v>
      </c>
      <c r="H1665">
        <v>5011</v>
      </c>
      <c r="I1665" t="s">
        <v>11</v>
      </c>
      <c r="J1665" t="s">
        <v>134</v>
      </c>
      <c r="K1665" t="s">
        <v>145</v>
      </c>
      <c r="L1665" t="s">
        <v>156</v>
      </c>
      <c r="M1665" s="6">
        <v>354</v>
      </c>
    </row>
    <row r="1666" spans="1:13" x14ac:dyDescent="0.3">
      <c r="A1666" s="2">
        <v>45491</v>
      </c>
      <c r="B1666" s="3">
        <f t="shared" ref="B1666:B1729" si="78">IF(MONTH(A1666)&gt;=7,YEAR(A1666)+1,YEAR(A1666))</f>
        <v>2025</v>
      </c>
      <c r="C1666" t="str">
        <f t="shared" ref="C1666:C1729" si="79">IF(MONTH(A1666) &gt;= 7, YEAR(A1666) &amp; "-" &amp; YEAR(A1666) + 1, YEAR(A1666) - 1 &amp; "-" &amp; YEAR(A1666))</f>
        <v>2024-2025</v>
      </c>
      <c r="D1666" t="s">
        <v>119</v>
      </c>
      <c r="E1666" t="s">
        <v>90</v>
      </c>
      <c r="F1666" t="str">
        <f t="shared" ref="F1666:F1729" si="80">IF(G1666="WA","Western Australia",
IF(G1666="NSW","New South Wales",
IF(G1666="QLD","Queensland",
IF(G1666="VIC","Victoria",
IF(G1666="TAS","Tasmania",
IF(G1666="SA","South Australia",
IF(G1666="NT","Northern Territory",
IF(G1666="ACT","Australian Capital Territory",G1666))))))))</f>
        <v>New South Wales</v>
      </c>
      <c r="G1666" t="s">
        <v>10</v>
      </c>
      <c r="H1666">
        <v>2650</v>
      </c>
      <c r="I1666" t="s">
        <v>11</v>
      </c>
      <c r="J1666" t="s">
        <v>132</v>
      </c>
      <c r="K1666" t="s">
        <v>145</v>
      </c>
      <c r="L1666" t="s">
        <v>156</v>
      </c>
      <c r="M1666" s="6">
        <v>618</v>
      </c>
    </row>
    <row r="1667" spans="1:13" x14ac:dyDescent="0.3">
      <c r="A1667" s="2">
        <v>45963</v>
      </c>
      <c r="B1667" s="3">
        <f t="shared" si="78"/>
        <v>2026</v>
      </c>
      <c r="C1667" t="str">
        <f t="shared" si="79"/>
        <v>2025-2026</v>
      </c>
      <c r="D1667" t="s">
        <v>119</v>
      </c>
      <c r="E1667" t="s">
        <v>105</v>
      </c>
      <c r="F1667" t="str">
        <f t="shared" si="80"/>
        <v>New South Wales</v>
      </c>
      <c r="G1667" t="s">
        <v>10</v>
      </c>
      <c r="H1667">
        <v>2031</v>
      </c>
      <c r="I1667" t="s">
        <v>11</v>
      </c>
      <c r="J1667" t="s">
        <v>126</v>
      </c>
      <c r="K1667" t="s">
        <v>149</v>
      </c>
      <c r="L1667" t="s">
        <v>160</v>
      </c>
      <c r="M1667" s="6">
        <v>23</v>
      </c>
    </row>
    <row r="1668" spans="1:13" x14ac:dyDescent="0.3">
      <c r="A1668" s="2">
        <v>45417</v>
      </c>
      <c r="B1668" s="3">
        <f t="shared" si="78"/>
        <v>2024</v>
      </c>
      <c r="C1668" t="str">
        <f t="shared" si="79"/>
        <v>2023-2024</v>
      </c>
      <c r="D1668" t="s">
        <v>119</v>
      </c>
      <c r="E1668" t="s">
        <v>109</v>
      </c>
      <c r="F1668" t="str">
        <f t="shared" si="80"/>
        <v>Western Australia</v>
      </c>
      <c r="G1668" t="s">
        <v>28</v>
      </c>
      <c r="H1668">
        <v>6052</v>
      </c>
      <c r="I1668" t="s">
        <v>11</v>
      </c>
      <c r="J1668" t="s">
        <v>121</v>
      </c>
      <c r="K1668" t="s">
        <v>147</v>
      </c>
      <c r="L1668" t="s">
        <v>158</v>
      </c>
      <c r="M1668" s="6">
        <v>233</v>
      </c>
    </row>
    <row r="1669" spans="1:13" x14ac:dyDescent="0.3">
      <c r="A1669" s="2">
        <v>45412</v>
      </c>
      <c r="B1669" s="3">
        <f t="shared" si="78"/>
        <v>2024</v>
      </c>
      <c r="C1669" t="str">
        <f t="shared" si="79"/>
        <v>2023-2024</v>
      </c>
      <c r="D1669" t="s">
        <v>119</v>
      </c>
      <c r="E1669" t="s">
        <v>61</v>
      </c>
      <c r="F1669" t="str">
        <f t="shared" si="80"/>
        <v>Victoria</v>
      </c>
      <c r="G1669" t="s">
        <v>26</v>
      </c>
      <c r="H1669">
        <v>3179</v>
      </c>
      <c r="I1669" t="s">
        <v>11</v>
      </c>
      <c r="J1669" t="s">
        <v>127</v>
      </c>
      <c r="K1669" t="s">
        <v>148</v>
      </c>
      <c r="L1669" t="s">
        <v>159</v>
      </c>
      <c r="M1669" s="6">
        <v>130</v>
      </c>
    </row>
    <row r="1670" spans="1:13" x14ac:dyDescent="0.3">
      <c r="A1670" s="2">
        <v>45639</v>
      </c>
      <c r="B1670" s="3">
        <f t="shared" si="78"/>
        <v>2025</v>
      </c>
      <c r="C1670" t="str">
        <f t="shared" si="79"/>
        <v>2024-2025</v>
      </c>
      <c r="D1670" t="s">
        <v>120</v>
      </c>
      <c r="E1670" t="s">
        <v>59</v>
      </c>
      <c r="F1670" t="str">
        <f t="shared" si="80"/>
        <v>South Australia</v>
      </c>
      <c r="G1670" t="s">
        <v>17</v>
      </c>
      <c r="H1670">
        <v>5011</v>
      </c>
      <c r="I1670" t="s">
        <v>11</v>
      </c>
      <c r="J1670" t="s">
        <v>134</v>
      </c>
      <c r="K1670" t="s">
        <v>148</v>
      </c>
      <c r="L1670" t="s">
        <v>159</v>
      </c>
      <c r="M1670" s="6">
        <v>333</v>
      </c>
    </row>
    <row r="1671" spans="1:13" x14ac:dyDescent="0.3">
      <c r="A1671" s="2">
        <v>45483</v>
      </c>
      <c r="B1671" s="3">
        <f t="shared" si="78"/>
        <v>2025</v>
      </c>
      <c r="C1671" t="str">
        <f t="shared" si="79"/>
        <v>2024-2025</v>
      </c>
      <c r="D1671" t="s">
        <v>119</v>
      </c>
      <c r="E1671" t="s">
        <v>16</v>
      </c>
      <c r="F1671" t="str">
        <f t="shared" si="80"/>
        <v>South Australia</v>
      </c>
      <c r="G1671" t="s">
        <v>17</v>
      </c>
      <c r="H1671">
        <v>5168</v>
      </c>
      <c r="I1671" t="s">
        <v>11</v>
      </c>
      <c r="J1671" t="s">
        <v>134</v>
      </c>
      <c r="K1671" t="s">
        <v>147</v>
      </c>
      <c r="L1671" t="s">
        <v>158</v>
      </c>
      <c r="M1671" s="6">
        <v>747</v>
      </c>
    </row>
    <row r="1672" spans="1:13" x14ac:dyDescent="0.3">
      <c r="A1672" s="2">
        <v>45934</v>
      </c>
      <c r="B1672" s="3">
        <f t="shared" si="78"/>
        <v>2026</v>
      </c>
      <c r="C1672" t="str">
        <f t="shared" si="79"/>
        <v>2025-2026</v>
      </c>
      <c r="D1672" t="s">
        <v>120</v>
      </c>
      <c r="E1672" t="s">
        <v>33</v>
      </c>
      <c r="F1672" t="str">
        <f t="shared" si="80"/>
        <v>Northern Territory</v>
      </c>
      <c r="G1672" t="s">
        <v>15</v>
      </c>
      <c r="H1672">
        <v>870</v>
      </c>
      <c r="I1672" t="s">
        <v>11</v>
      </c>
      <c r="J1672" t="s">
        <v>140</v>
      </c>
      <c r="K1672" t="s">
        <v>144</v>
      </c>
      <c r="L1672" t="s">
        <v>155</v>
      </c>
      <c r="M1672" s="6">
        <v>417</v>
      </c>
    </row>
    <row r="1673" spans="1:13" x14ac:dyDescent="0.3">
      <c r="A1673" s="2">
        <v>45834</v>
      </c>
      <c r="B1673" s="3">
        <f t="shared" si="78"/>
        <v>2025</v>
      </c>
      <c r="C1673" t="str">
        <f t="shared" si="79"/>
        <v>2024-2025</v>
      </c>
      <c r="D1673" t="s">
        <v>120</v>
      </c>
      <c r="E1673" t="s">
        <v>78</v>
      </c>
      <c r="F1673" t="str">
        <f t="shared" si="80"/>
        <v>New South Wales</v>
      </c>
      <c r="G1673" t="s">
        <v>10</v>
      </c>
      <c r="H1673">
        <v>2480</v>
      </c>
      <c r="I1673" t="s">
        <v>11</v>
      </c>
      <c r="J1673" t="s">
        <v>122</v>
      </c>
      <c r="K1673" t="s">
        <v>144</v>
      </c>
      <c r="L1673" t="s">
        <v>155</v>
      </c>
      <c r="M1673" s="6">
        <v>253</v>
      </c>
    </row>
    <row r="1674" spans="1:13" x14ac:dyDescent="0.3">
      <c r="A1674" s="2">
        <v>45983</v>
      </c>
      <c r="B1674" s="3">
        <f t="shared" si="78"/>
        <v>2026</v>
      </c>
      <c r="C1674" t="str">
        <f t="shared" si="79"/>
        <v>2025-2026</v>
      </c>
      <c r="D1674" t="s">
        <v>120</v>
      </c>
      <c r="E1674" t="s">
        <v>9</v>
      </c>
      <c r="F1674" t="str">
        <f t="shared" si="80"/>
        <v>New South Wales</v>
      </c>
      <c r="G1674" t="s">
        <v>10</v>
      </c>
      <c r="H1674">
        <v>2067</v>
      </c>
      <c r="I1674" t="s">
        <v>11</v>
      </c>
      <c r="J1674" t="s">
        <v>126</v>
      </c>
      <c r="K1674" t="s">
        <v>142</v>
      </c>
      <c r="L1674" t="s">
        <v>153</v>
      </c>
      <c r="M1674" s="6">
        <v>161</v>
      </c>
    </row>
    <row r="1675" spans="1:13" x14ac:dyDescent="0.3">
      <c r="A1675" s="2">
        <v>45439</v>
      </c>
      <c r="B1675" s="3">
        <f t="shared" si="78"/>
        <v>2024</v>
      </c>
      <c r="C1675" t="str">
        <f t="shared" si="79"/>
        <v>2023-2024</v>
      </c>
      <c r="D1675" t="s">
        <v>120</v>
      </c>
      <c r="E1675" t="s">
        <v>48</v>
      </c>
      <c r="F1675" t="str">
        <f t="shared" si="80"/>
        <v>Western Australia</v>
      </c>
      <c r="G1675" t="s">
        <v>28</v>
      </c>
      <c r="H1675">
        <v>6450</v>
      </c>
      <c r="I1675" t="s">
        <v>11</v>
      </c>
      <c r="J1675" t="s">
        <v>141</v>
      </c>
      <c r="K1675" t="s">
        <v>150</v>
      </c>
      <c r="L1675" t="s">
        <v>161</v>
      </c>
      <c r="M1675" s="6">
        <v>781</v>
      </c>
    </row>
    <row r="1676" spans="1:13" x14ac:dyDescent="0.3">
      <c r="A1676" s="2">
        <v>45698</v>
      </c>
      <c r="B1676" s="3">
        <f t="shared" si="78"/>
        <v>2025</v>
      </c>
      <c r="C1676" t="str">
        <f t="shared" si="79"/>
        <v>2024-2025</v>
      </c>
      <c r="D1676" t="s">
        <v>120</v>
      </c>
      <c r="E1676" t="s">
        <v>46</v>
      </c>
      <c r="F1676" t="str">
        <f t="shared" si="80"/>
        <v>South Australia</v>
      </c>
      <c r="G1676" t="s">
        <v>17</v>
      </c>
      <c r="H1676">
        <v>5043</v>
      </c>
      <c r="I1676" t="s">
        <v>11</v>
      </c>
      <c r="J1676" t="s">
        <v>134</v>
      </c>
      <c r="K1676" t="s">
        <v>148</v>
      </c>
      <c r="L1676" t="s">
        <v>159</v>
      </c>
      <c r="M1676" s="6">
        <v>424</v>
      </c>
    </row>
    <row r="1677" spans="1:13" x14ac:dyDescent="0.3">
      <c r="A1677" s="2">
        <v>45388</v>
      </c>
      <c r="B1677" s="3">
        <f t="shared" si="78"/>
        <v>2024</v>
      </c>
      <c r="C1677" t="str">
        <f t="shared" si="79"/>
        <v>2023-2024</v>
      </c>
      <c r="D1677" t="s">
        <v>120</v>
      </c>
      <c r="E1677" t="s">
        <v>63</v>
      </c>
      <c r="F1677" t="str">
        <f t="shared" si="80"/>
        <v>Queensland</v>
      </c>
      <c r="G1677" t="s">
        <v>19</v>
      </c>
      <c r="H1677">
        <v>4068</v>
      </c>
      <c r="I1677" t="s">
        <v>11</v>
      </c>
      <c r="J1677" t="s">
        <v>131</v>
      </c>
      <c r="K1677" t="s">
        <v>147</v>
      </c>
      <c r="L1677" t="s">
        <v>158</v>
      </c>
      <c r="M1677" s="6">
        <v>754</v>
      </c>
    </row>
    <row r="1678" spans="1:13" x14ac:dyDescent="0.3">
      <c r="A1678" s="2">
        <v>46001</v>
      </c>
      <c r="B1678" s="3">
        <f t="shared" si="78"/>
        <v>2026</v>
      </c>
      <c r="C1678" t="str">
        <f t="shared" si="79"/>
        <v>2025-2026</v>
      </c>
      <c r="D1678" t="s">
        <v>119</v>
      </c>
      <c r="E1678" t="s">
        <v>98</v>
      </c>
      <c r="F1678" t="str">
        <f t="shared" si="80"/>
        <v>South Australia</v>
      </c>
      <c r="G1678" t="s">
        <v>17</v>
      </c>
      <c r="H1678">
        <v>5290</v>
      </c>
      <c r="I1678" t="s">
        <v>11</v>
      </c>
      <c r="J1678" t="s">
        <v>139</v>
      </c>
      <c r="K1678" t="s">
        <v>144</v>
      </c>
      <c r="L1678" t="s">
        <v>155</v>
      </c>
      <c r="M1678" s="6">
        <v>279</v>
      </c>
    </row>
    <row r="1679" spans="1:13" x14ac:dyDescent="0.3">
      <c r="A1679" s="2">
        <v>45437</v>
      </c>
      <c r="B1679" s="3">
        <f t="shared" si="78"/>
        <v>2024</v>
      </c>
      <c r="C1679" t="str">
        <f t="shared" si="79"/>
        <v>2023-2024</v>
      </c>
      <c r="D1679" t="s">
        <v>119</v>
      </c>
      <c r="E1679" t="s">
        <v>89</v>
      </c>
      <c r="F1679" t="str">
        <f t="shared" si="80"/>
        <v>Queensland</v>
      </c>
      <c r="G1679" t="s">
        <v>19</v>
      </c>
      <c r="H1679">
        <v>4700</v>
      </c>
      <c r="I1679" t="s">
        <v>11</v>
      </c>
      <c r="J1679" t="s">
        <v>138</v>
      </c>
      <c r="K1679" t="s">
        <v>143</v>
      </c>
      <c r="L1679" t="s">
        <v>154</v>
      </c>
      <c r="M1679" s="6">
        <v>624</v>
      </c>
    </row>
    <row r="1680" spans="1:13" x14ac:dyDescent="0.3">
      <c r="A1680" s="2">
        <v>45539</v>
      </c>
      <c r="B1680" s="3">
        <f t="shared" si="78"/>
        <v>2025</v>
      </c>
      <c r="C1680" t="str">
        <f t="shared" si="79"/>
        <v>2024-2025</v>
      </c>
      <c r="D1680" t="s">
        <v>119</v>
      </c>
      <c r="E1680" t="s">
        <v>98</v>
      </c>
      <c r="F1680" t="str">
        <f t="shared" si="80"/>
        <v>South Australia</v>
      </c>
      <c r="G1680" t="s">
        <v>17</v>
      </c>
      <c r="H1680">
        <v>5290</v>
      </c>
      <c r="I1680" t="s">
        <v>11</v>
      </c>
      <c r="J1680" t="s">
        <v>139</v>
      </c>
      <c r="K1680" t="s">
        <v>145</v>
      </c>
      <c r="L1680" t="s">
        <v>156</v>
      </c>
      <c r="M1680" s="6">
        <v>29</v>
      </c>
    </row>
    <row r="1681" spans="1:13" x14ac:dyDescent="0.3">
      <c r="A1681" s="2">
        <v>45422</v>
      </c>
      <c r="B1681" s="3">
        <f t="shared" si="78"/>
        <v>2024</v>
      </c>
      <c r="C1681" t="str">
        <f t="shared" si="79"/>
        <v>2023-2024</v>
      </c>
      <c r="D1681" t="s">
        <v>119</v>
      </c>
      <c r="E1681" t="s">
        <v>12</v>
      </c>
      <c r="F1681" t="str">
        <f t="shared" si="80"/>
        <v>New South Wales</v>
      </c>
      <c r="G1681" t="s">
        <v>10</v>
      </c>
      <c r="H1681">
        <v>2795</v>
      </c>
      <c r="I1681" t="s">
        <v>11</v>
      </c>
      <c r="J1681" t="s">
        <v>132</v>
      </c>
      <c r="K1681" t="s">
        <v>151</v>
      </c>
      <c r="L1681" t="s">
        <v>152</v>
      </c>
      <c r="M1681" s="6">
        <v>642</v>
      </c>
    </row>
    <row r="1682" spans="1:13" x14ac:dyDescent="0.3">
      <c r="A1682" s="2">
        <v>45850</v>
      </c>
      <c r="B1682" s="3">
        <f t="shared" si="78"/>
        <v>2026</v>
      </c>
      <c r="C1682" t="str">
        <f t="shared" si="79"/>
        <v>2025-2026</v>
      </c>
      <c r="D1682" t="s">
        <v>119</v>
      </c>
      <c r="E1682" t="s">
        <v>84</v>
      </c>
      <c r="F1682" t="str">
        <f t="shared" si="80"/>
        <v>Western Australia</v>
      </c>
      <c r="G1682" t="s">
        <v>28</v>
      </c>
      <c r="H1682">
        <v>6280</v>
      </c>
      <c r="I1682" t="s">
        <v>11</v>
      </c>
      <c r="J1682" t="s">
        <v>135</v>
      </c>
      <c r="K1682" t="s">
        <v>144</v>
      </c>
      <c r="L1682" t="s">
        <v>155</v>
      </c>
      <c r="M1682" s="6">
        <v>349</v>
      </c>
    </row>
    <row r="1683" spans="1:13" x14ac:dyDescent="0.3">
      <c r="A1683" s="2">
        <v>45727</v>
      </c>
      <c r="B1683" s="3">
        <f t="shared" si="78"/>
        <v>2025</v>
      </c>
      <c r="C1683" t="str">
        <f t="shared" si="79"/>
        <v>2024-2025</v>
      </c>
      <c r="D1683" t="s">
        <v>120</v>
      </c>
      <c r="E1683" t="s">
        <v>39</v>
      </c>
      <c r="F1683" t="str">
        <f t="shared" si="80"/>
        <v>New South Wales</v>
      </c>
      <c r="G1683" t="s">
        <v>10</v>
      </c>
      <c r="H1683">
        <v>2541</v>
      </c>
      <c r="I1683" t="s">
        <v>11</v>
      </c>
      <c r="J1683" t="s">
        <v>123</v>
      </c>
      <c r="K1683" t="s">
        <v>146</v>
      </c>
      <c r="L1683" t="s">
        <v>157</v>
      </c>
      <c r="M1683" s="6">
        <v>398</v>
      </c>
    </row>
    <row r="1684" spans="1:13" x14ac:dyDescent="0.3">
      <c r="A1684" s="2">
        <v>45413</v>
      </c>
      <c r="B1684" s="3">
        <f t="shared" si="78"/>
        <v>2024</v>
      </c>
      <c r="C1684" t="str">
        <f t="shared" si="79"/>
        <v>2023-2024</v>
      </c>
      <c r="D1684" t="s">
        <v>119</v>
      </c>
      <c r="E1684" t="s">
        <v>24</v>
      </c>
      <c r="F1684" t="str">
        <f t="shared" si="80"/>
        <v>Queensland</v>
      </c>
      <c r="G1684" t="s">
        <v>19</v>
      </c>
      <c r="H1684">
        <v>4053</v>
      </c>
      <c r="I1684" t="s">
        <v>11</v>
      </c>
      <c r="J1684" t="s">
        <v>131</v>
      </c>
      <c r="K1684" t="s">
        <v>148</v>
      </c>
      <c r="L1684" t="s">
        <v>159</v>
      </c>
      <c r="M1684" s="6">
        <v>591</v>
      </c>
    </row>
    <row r="1685" spans="1:13" x14ac:dyDescent="0.3">
      <c r="A1685" s="2">
        <v>46017</v>
      </c>
      <c r="B1685" s="3">
        <f t="shared" si="78"/>
        <v>2026</v>
      </c>
      <c r="C1685" t="str">
        <f t="shared" si="79"/>
        <v>2025-2026</v>
      </c>
      <c r="D1685" t="s">
        <v>119</v>
      </c>
      <c r="E1685" t="s">
        <v>91</v>
      </c>
      <c r="F1685" t="str">
        <f t="shared" si="80"/>
        <v>Western Australia</v>
      </c>
      <c r="G1685" t="s">
        <v>28</v>
      </c>
      <c r="H1685">
        <v>6109</v>
      </c>
      <c r="I1685" t="s">
        <v>11</v>
      </c>
      <c r="J1685" t="s">
        <v>135</v>
      </c>
      <c r="K1685" t="s">
        <v>142</v>
      </c>
      <c r="L1685" t="s">
        <v>153</v>
      </c>
      <c r="M1685" s="6">
        <v>576</v>
      </c>
    </row>
    <row r="1686" spans="1:13" x14ac:dyDescent="0.3">
      <c r="A1686" s="2">
        <v>45313</v>
      </c>
      <c r="B1686" s="3">
        <f t="shared" si="78"/>
        <v>2024</v>
      </c>
      <c r="C1686" t="str">
        <f t="shared" si="79"/>
        <v>2023-2024</v>
      </c>
      <c r="D1686" t="s">
        <v>120</v>
      </c>
      <c r="E1686" t="s">
        <v>106</v>
      </c>
      <c r="F1686" t="str">
        <f t="shared" si="80"/>
        <v>Queensland</v>
      </c>
      <c r="G1686" t="s">
        <v>19</v>
      </c>
      <c r="H1686">
        <v>4558</v>
      </c>
      <c r="I1686" t="s">
        <v>11</v>
      </c>
      <c r="J1686" t="s">
        <v>136</v>
      </c>
      <c r="K1686" t="s">
        <v>142</v>
      </c>
      <c r="L1686" t="s">
        <v>153</v>
      </c>
      <c r="M1686" s="6">
        <v>685</v>
      </c>
    </row>
    <row r="1687" spans="1:13" x14ac:dyDescent="0.3">
      <c r="A1687" s="2">
        <v>45783</v>
      </c>
      <c r="B1687" s="3">
        <f t="shared" si="78"/>
        <v>2025</v>
      </c>
      <c r="C1687" t="str">
        <f t="shared" si="79"/>
        <v>2024-2025</v>
      </c>
      <c r="D1687" t="s">
        <v>120</v>
      </c>
      <c r="E1687" t="s">
        <v>89</v>
      </c>
      <c r="F1687" t="str">
        <f t="shared" si="80"/>
        <v>Queensland</v>
      </c>
      <c r="G1687" t="s">
        <v>19</v>
      </c>
      <c r="H1687">
        <v>4700</v>
      </c>
      <c r="I1687" t="s">
        <v>11</v>
      </c>
      <c r="J1687" t="s">
        <v>138</v>
      </c>
      <c r="K1687" t="s">
        <v>145</v>
      </c>
      <c r="L1687" t="s">
        <v>156</v>
      </c>
      <c r="M1687" s="6">
        <v>658</v>
      </c>
    </row>
    <row r="1688" spans="1:13" x14ac:dyDescent="0.3">
      <c r="A1688" s="2">
        <v>45350</v>
      </c>
      <c r="B1688" s="3">
        <f t="shared" si="78"/>
        <v>2024</v>
      </c>
      <c r="C1688" t="str">
        <f t="shared" si="79"/>
        <v>2023-2024</v>
      </c>
      <c r="D1688" t="s">
        <v>120</v>
      </c>
      <c r="E1688" t="s">
        <v>92</v>
      </c>
      <c r="F1688" t="str">
        <f t="shared" si="80"/>
        <v>New South Wales</v>
      </c>
      <c r="G1688" t="s">
        <v>10</v>
      </c>
      <c r="H1688">
        <v>2015</v>
      </c>
      <c r="I1688" t="s">
        <v>11</v>
      </c>
      <c r="J1688" t="s">
        <v>126</v>
      </c>
      <c r="K1688" t="s">
        <v>151</v>
      </c>
      <c r="L1688" t="s">
        <v>152</v>
      </c>
      <c r="M1688" s="6">
        <v>547</v>
      </c>
    </row>
    <row r="1689" spans="1:13" x14ac:dyDescent="0.3">
      <c r="A1689" s="2">
        <v>45810</v>
      </c>
      <c r="B1689" s="3">
        <f t="shared" si="78"/>
        <v>2025</v>
      </c>
      <c r="C1689" t="str">
        <f t="shared" si="79"/>
        <v>2024-2025</v>
      </c>
      <c r="D1689" t="s">
        <v>119</v>
      </c>
      <c r="E1689" t="s">
        <v>42</v>
      </c>
      <c r="F1689" t="str">
        <f t="shared" si="80"/>
        <v>Tasmania</v>
      </c>
      <c r="G1689" t="s">
        <v>43</v>
      </c>
      <c r="H1689">
        <v>7018</v>
      </c>
      <c r="I1689" t="s">
        <v>11</v>
      </c>
      <c r="J1689" t="s">
        <v>130</v>
      </c>
      <c r="K1689" t="s">
        <v>144</v>
      </c>
      <c r="L1689" t="s">
        <v>155</v>
      </c>
      <c r="M1689" s="6">
        <v>59</v>
      </c>
    </row>
    <row r="1690" spans="1:13" x14ac:dyDescent="0.3">
      <c r="A1690" s="2">
        <v>45547</v>
      </c>
      <c r="B1690" s="3">
        <f t="shared" si="78"/>
        <v>2025</v>
      </c>
      <c r="C1690" t="str">
        <f t="shared" si="79"/>
        <v>2024-2025</v>
      </c>
      <c r="D1690" t="s">
        <v>120</v>
      </c>
      <c r="E1690" t="s">
        <v>59</v>
      </c>
      <c r="F1690" t="str">
        <f t="shared" si="80"/>
        <v>South Australia</v>
      </c>
      <c r="G1690" t="s">
        <v>17</v>
      </c>
      <c r="H1690">
        <v>5011</v>
      </c>
      <c r="I1690" t="s">
        <v>11</v>
      </c>
      <c r="J1690" t="s">
        <v>134</v>
      </c>
      <c r="K1690" t="s">
        <v>144</v>
      </c>
      <c r="L1690" t="s">
        <v>155</v>
      </c>
      <c r="M1690" s="6">
        <v>580</v>
      </c>
    </row>
    <row r="1691" spans="1:13" x14ac:dyDescent="0.3">
      <c r="A1691" s="2">
        <v>45648</v>
      </c>
      <c r="B1691" s="3">
        <f t="shared" si="78"/>
        <v>2025</v>
      </c>
      <c r="C1691" t="str">
        <f t="shared" si="79"/>
        <v>2024-2025</v>
      </c>
      <c r="D1691" t="s">
        <v>119</v>
      </c>
      <c r="E1691" t="s">
        <v>65</v>
      </c>
      <c r="F1691" t="str">
        <f t="shared" si="80"/>
        <v>Victoria</v>
      </c>
      <c r="G1691" t="s">
        <v>26</v>
      </c>
      <c r="H1691">
        <v>3931</v>
      </c>
      <c r="I1691" t="s">
        <v>11</v>
      </c>
      <c r="J1691" t="s">
        <v>137</v>
      </c>
      <c r="K1691" t="s">
        <v>148</v>
      </c>
      <c r="L1691" t="s">
        <v>159</v>
      </c>
      <c r="M1691" s="6">
        <v>770</v>
      </c>
    </row>
    <row r="1692" spans="1:13" x14ac:dyDescent="0.3">
      <c r="A1692" s="2">
        <v>45666</v>
      </c>
      <c r="B1692" s="3">
        <f t="shared" si="78"/>
        <v>2025</v>
      </c>
      <c r="C1692" t="str">
        <f t="shared" si="79"/>
        <v>2024-2025</v>
      </c>
      <c r="D1692" t="s">
        <v>120</v>
      </c>
      <c r="E1692" t="s">
        <v>36</v>
      </c>
      <c r="F1692" t="str">
        <f t="shared" si="80"/>
        <v>New South Wales</v>
      </c>
      <c r="G1692" t="s">
        <v>10</v>
      </c>
      <c r="H1692">
        <v>2539</v>
      </c>
      <c r="I1692" t="s">
        <v>11</v>
      </c>
      <c r="J1692" t="s">
        <v>123</v>
      </c>
      <c r="K1692" t="s">
        <v>144</v>
      </c>
      <c r="L1692" t="s">
        <v>155</v>
      </c>
      <c r="M1692" s="6">
        <v>582</v>
      </c>
    </row>
    <row r="1693" spans="1:13" x14ac:dyDescent="0.3">
      <c r="A1693" s="2">
        <v>45377</v>
      </c>
      <c r="B1693" s="3">
        <f t="shared" si="78"/>
        <v>2024</v>
      </c>
      <c r="C1693" t="str">
        <f t="shared" si="79"/>
        <v>2023-2024</v>
      </c>
      <c r="D1693" t="s">
        <v>120</v>
      </c>
      <c r="E1693" t="s">
        <v>87</v>
      </c>
      <c r="F1693" t="str">
        <f t="shared" si="80"/>
        <v>New South Wales</v>
      </c>
      <c r="G1693" t="s">
        <v>10</v>
      </c>
      <c r="H1693">
        <v>2158</v>
      </c>
      <c r="I1693" t="s">
        <v>11</v>
      </c>
      <c r="J1693" t="s">
        <v>125</v>
      </c>
      <c r="K1693" t="s">
        <v>148</v>
      </c>
      <c r="L1693" t="s">
        <v>159</v>
      </c>
      <c r="M1693" s="6">
        <v>167</v>
      </c>
    </row>
    <row r="1694" spans="1:13" x14ac:dyDescent="0.3">
      <c r="A1694" s="2">
        <v>45990</v>
      </c>
      <c r="B1694" s="3">
        <f t="shared" si="78"/>
        <v>2026</v>
      </c>
      <c r="C1694" t="str">
        <f t="shared" si="79"/>
        <v>2025-2026</v>
      </c>
      <c r="D1694" t="s">
        <v>119</v>
      </c>
      <c r="E1694" t="s">
        <v>31</v>
      </c>
      <c r="F1694" t="str">
        <f t="shared" si="80"/>
        <v>South Australia</v>
      </c>
      <c r="G1694" t="s">
        <v>17</v>
      </c>
      <c r="H1694">
        <v>5082</v>
      </c>
      <c r="I1694" t="s">
        <v>11</v>
      </c>
      <c r="J1694" t="s">
        <v>134</v>
      </c>
      <c r="K1694" t="s">
        <v>142</v>
      </c>
      <c r="L1694" t="s">
        <v>153</v>
      </c>
      <c r="M1694" s="6">
        <v>780</v>
      </c>
    </row>
    <row r="1695" spans="1:13" x14ac:dyDescent="0.3">
      <c r="A1695" s="2">
        <v>45314</v>
      </c>
      <c r="B1695" s="3">
        <f t="shared" si="78"/>
        <v>2024</v>
      </c>
      <c r="C1695" t="str">
        <f t="shared" si="79"/>
        <v>2023-2024</v>
      </c>
      <c r="D1695" t="s">
        <v>120</v>
      </c>
      <c r="E1695" t="s">
        <v>104</v>
      </c>
      <c r="F1695" t="str">
        <f t="shared" si="80"/>
        <v>Victoria</v>
      </c>
      <c r="G1695" t="s">
        <v>26</v>
      </c>
      <c r="H1695">
        <v>3175</v>
      </c>
      <c r="I1695" t="s">
        <v>11</v>
      </c>
      <c r="J1695" t="s">
        <v>127</v>
      </c>
      <c r="K1695" t="s">
        <v>142</v>
      </c>
      <c r="L1695" t="s">
        <v>153</v>
      </c>
      <c r="M1695" s="6">
        <v>221</v>
      </c>
    </row>
    <row r="1696" spans="1:13" x14ac:dyDescent="0.3">
      <c r="A1696" s="2">
        <v>45770</v>
      </c>
      <c r="B1696" s="3">
        <f t="shared" si="78"/>
        <v>2025</v>
      </c>
      <c r="C1696" t="str">
        <f t="shared" si="79"/>
        <v>2024-2025</v>
      </c>
      <c r="D1696" t="s">
        <v>119</v>
      </c>
      <c r="E1696" t="s">
        <v>109</v>
      </c>
      <c r="F1696" t="str">
        <f t="shared" si="80"/>
        <v>Western Australia</v>
      </c>
      <c r="G1696" t="s">
        <v>28</v>
      </c>
      <c r="H1696">
        <v>6052</v>
      </c>
      <c r="I1696" t="s">
        <v>11</v>
      </c>
      <c r="J1696" t="s">
        <v>121</v>
      </c>
      <c r="K1696" t="s">
        <v>148</v>
      </c>
      <c r="L1696" t="s">
        <v>159</v>
      </c>
      <c r="M1696" s="6">
        <v>124</v>
      </c>
    </row>
    <row r="1697" spans="1:13" x14ac:dyDescent="0.3">
      <c r="A1697" s="2">
        <v>45752</v>
      </c>
      <c r="B1697" s="3">
        <f t="shared" si="78"/>
        <v>2025</v>
      </c>
      <c r="C1697" t="str">
        <f t="shared" si="79"/>
        <v>2024-2025</v>
      </c>
      <c r="D1697" t="s">
        <v>119</v>
      </c>
      <c r="E1697" t="s">
        <v>61</v>
      </c>
      <c r="F1697" t="str">
        <f t="shared" si="80"/>
        <v>Victoria</v>
      </c>
      <c r="G1697" t="s">
        <v>26</v>
      </c>
      <c r="H1697">
        <v>3179</v>
      </c>
      <c r="I1697" t="s">
        <v>11</v>
      </c>
      <c r="J1697" t="s">
        <v>127</v>
      </c>
      <c r="K1697" t="s">
        <v>146</v>
      </c>
      <c r="L1697" t="s">
        <v>157</v>
      </c>
      <c r="M1697" s="6">
        <v>679</v>
      </c>
    </row>
    <row r="1698" spans="1:13" x14ac:dyDescent="0.3">
      <c r="A1698" s="2">
        <v>45663</v>
      </c>
      <c r="B1698" s="3">
        <f t="shared" si="78"/>
        <v>2025</v>
      </c>
      <c r="C1698" t="str">
        <f t="shared" si="79"/>
        <v>2024-2025</v>
      </c>
      <c r="D1698" t="s">
        <v>119</v>
      </c>
      <c r="E1698" t="s">
        <v>111</v>
      </c>
      <c r="F1698" t="str">
        <f t="shared" si="80"/>
        <v>New South Wales</v>
      </c>
      <c r="G1698" t="s">
        <v>10</v>
      </c>
      <c r="H1698">
        <v>2154</v>
      </c>
      <c r="I1698" t="s">
        <v>11</v>
      </c>
      <c r="J1698" t="s">
        <v>125</v>
      </c>
      <c r="K1698" t="s">
        <v>142</v>
      </c>
      <c r="L1698" t="s">
        <v>153</v>
      </c>
      <c r="M1698" s="6">
        <v>555</v>
      </c>
    </row>
    <row r="1699" spans="1:13" x14ac:dyDescent="0.3">
      <c r="A1699" s="2">
        <v>45839</v>
      </c>
      <c r="B1699" s="3">
        <f t="shared" si="78"/>
        <v>2026</v>
      </c>
      <c r="C1699" t="str">
        <f t="shared" si="79"/>
        <v>2025-2026</v>
      </c>
      <c r="D1699" t="s">
        <v>120</v>
      </c>
      <c r="E1699" t="s">
        <v>9</v>
      </c>
      <c r="F1699" t="str">
        <f t="shared" si="80"/>
        <v>New South Wales</v>
      </c>
      <c r="G1699" t="s">
        <v>10</v>
      </c>
      <c r="H1699">
        <v>2067</v>
      </c>
      <c r="I1699" t="s">
        <v>11</v>
      </c>
      <c r="J1699" t="s">
        <v>126</v>
      </c>
      <c r="K1699" t="s">
        <v>143</v>
      </c>
      <c r="L1699" t="s">
        <v>154</v>
      </c>
      <c r="M1699" s="6">
        <v>64</v>
      </c>
    </row>
    <row r="1700" spans="1:13" x14ac:dyDescent="0.3">
      <c r="A1700" s="2">
        <v>46017</v>
      </c>
      <c r="B1700" s="3">
        <f t="shared" si="78"/>
        <v>2026</v>
      </c>
      <c r="C1700" t="str">
        <f t="shared" si="79"/>
        <v>2025-2026</v>
      </c>
      <c r="D1700" t="s">
        <v>120</v>
      </c>
      <c r="E1700" t="s">
        <v>9</v>
      </c>
      <c r="F1700" t="str">
        <f t="shared" si="80"/>
        <v>New South Wales</v>
      </c>
      <c r="G1700" t="s">
        <v>10</v>
      </c>
      <c r="H1700">
        <v>2067</v>
      </c>
      <c r="I1700" t="s">
        <v>11</v>
      </c>
      <c r="J1700" t="s">
        <v>126</v>
      </c>
      <c r="K1700" t="s">
        <v>144</v>
      </c>
      <c r="L1700" t="s">
        <v>155</v>
      </c>
      <c r="M1700" s="6">
        <v>224</v>
      </c>
    </row>
    <row r="1701" spans="1:13" x14ac:dyDescent="0.3">
      <c r="A1701" s="2">
        <v>45959</v>
      </c>
      <c r="B1701" s="3">
        <f t="shared" si="78"/>
        <v>2026</v>
      </c>
      <c r="C1701" t="str">
        <f t="shared" si="79"/>
        <v>2025-2026</v>
      </c>
      <c r="D1701" t="s">
        <v>120</v>
      </c>
      <c r="E1701" t="s">
        <v>94</v>
      </c>
      <c r="F1701" t="str">
        <f t="shared" si="80"/>
        <v>Queensland</v>
      </c>
      <c r="G1701" t="s">
        <v>19</v>
      </c>
      <c r="H1701">
        <v>4551</v>
      </c>
      <c r="I1701" t="s">
        <v>11</v>
      </c>
      <c r="J1701" t="s">
        <v>136</v>
      </c>
      <c r="K1701" t="s">
        <v>144</v>
      </c>
      <c r="L1701" t="s">
        <v>155</v>
      </c>
      <c r="M1701" s="6">
        <v>210</v>
      </c>
    </row>
    <row r="1702" spans="1:13" x14ac:dyDescent="0.3">
      <c r="A1702" s="2">
        <v>45503</v>
      </c>
      <c r="B1702" s="3">
        <f t="shared" si="78"/>
        <v>2025</v>
      </c>
      <c r="C1702" t="str">
        <f t="shared" si="79"/>
        <v>2024-2025</v>
      </c>
      <c r="D1702" t="s">
        <v>120</v>
      </c>
      <c r="E1702" t="s">
        <v>87</v>
      </c>
      <c r="F1702" t="str">
        <f t="shared" si="80"/>
        <v>New South Wales</v>
      </c>
      <c r="G1702" t="s">
        <v>10</v>
      </c>
      <c r="H1702">
        <v>2158</v>
      </c>
      <c r="I1702" t="s">
        <v>11</v>
      </c>
      <c r="J1702" t="s">
        <v>125</v>
      </c>
      <c r="K1702" t="s">
        <v>142</v>
      </c>
      <c r="L1702" t="s">
        <v>153</v>
      </c>
      <c r="M1702" s="6">
        <v>169</v>
      </c>
    </row>
    <row r="1703" spans="1:13" x14ac:dyDescent="0.3">
      <c r="A1703" s="2">
        <v>45802</v>
      </c>
      <c r="B1703" s="3">
        <f t="shared" si="78"/>
        <v>2025</v>
      </c>
      <c r="C1703" t="str">
        <f t="shared" si="79"/>
        <v>2024-2025</v>
      </c>
      <c r="D1703" t="s">
        <v>120</v>
      </c>
      <c r="E1703" t="s">
        <v>73</v>
      </c>
      <c r="F1703" t="str">
        <f t="shared" si="80"/>
        <v>Queensland</v>
      </c>
      <c r="G1703" t="s">
        <v>19</v>
      </c>
      <c r="H1703">
        <v>4509</v>
      </c>
      <c r="I1703" t="s">
        <v>11</v>
      </c>
      <c r="J1703" t="s">
        <v>124</v>
      </c>
      <c r="K1703" t="s">
        <v>142</v>
      </c>
      <c r="L1703" t="s">
        <v>153</v>
      </c>
      <c r="M1703" s="6">
        <v>322</v>
      </c>
    </row>
    <row r="1704" spans="1:13" x14ac:dyDescent="0.3">
      <c r="A1704" s="2">
        <v>45431</v>
      </c>
      <c r="B1704" s="3">
        <f t="shared" si="78"/>
        <v>2024</v>
      </c>
      <c r="C1704" t="str">
        <f t="shared" si="79"/>
        <v>2023-2024</v>
      </c>
      <c r="D1704" t="s">
        <v>119</v>
      </c>
      <c r="E1704" t="s">
        <v>35</v>
      </c>
      <c r="F1704" t="str">
        <f t="shared" si="80"/>
        <v>Victoria</v>
      </c>
      <c r="G1704" t="s">
        <v>26</v>
      </c>
      <c r="H1704">
        <v>3280</v>
      </c>
      <c r="I1704" t="s">
        <v>11</v>
      </c>
      <c r="J1704" t="s">
        <v>129</v>
      </c>
      <c r="K1704" t="s">
        <v>150</v>
      </c>
      <c r="L1704" t="s">
        <v>161</v>
      </c>
      <c r="M1704" s="6">
        <v>52</v>
      </c>
    </row>
    <row r="1705" spans="1:13" x14ac:dyDescent="0.3">
      <c r="A1705" s="2">
        <v>45854</v>
      </c>
      <c r="B1705" s="3">
        <f t="shared" si="78"/>
        <v>2026</v>
      </c>
      <c r="C1705" t="str">
        <f t="shared" si="79"/>
        <v>2025-2026</v>
      </c>
      <c r="D1705" t="s">
        <v>119</v>
      </c>
      <c r="E1705" t="s">
        <v>16</v>
      </c>
      <c r="F1705" t="str">
        <f t="shared" si="80"/>
        <v>South Australia</v>
      </c>
      <c r="G1705" t="s">
        <v>17</v>
      </c>
      <c r="H1705">
        <v>5168</v>
      </c>
      <c r="I1705" t="s">
        <v>11</v>
      </c>
      <c r="J1705" t="s">
        <v>134</v>
      </c>
      <c r="K1705" t="s">
        <v>145</v>
      </c>
      <c r="L1705" t="s">
        <v>156</v>
      </c>
      <c r="M1705" s="6">
        <v>436</v>
      </c>
    </row>
    <row r="1706" spans="1:13" x14ac:dyDescent="0.3">
      <c r="A1706" s="2">
        <v>45405</v>
      </c>
      <c r="B1706" s="3">
        <f t="shared" si="78"/>
        <v>2024</v>
      </c>
      <c r="C1706" t="str">
        <f t="shared" si="79"/>
        <v>2023-2024</v>
      </c>
      <c r="D1706" t="s">
        <v>119</v>
      </c>
      <c r="E1706" t="s">
        <v>72</v>
      </c>
      <c r="F1706" t="str">
        <f t="shared" si="80"/>
        <v>Queensland</v>
      </c>
      <c r="G1706" t="s">
        <v>19</v>
      </c>
      <c r="H1706">
        <v>4870</v>
      </c>
      <c r="I1706" t="s">
        <v>11</v>
      </c>
      <c r="J1706" t="s">
        <v>133</v>
      </c>
      <c r="K1706" t="s">
        <v>145</v>
      </c>
      <c r="L1706" t="s">
        <v>156</v>
      </c>
      <c r="M1706" s="6">
        <v>336</v>
      </c>
    </row>
    <row r="1707" spans="1:13" x14ac:dyDescent="0.3">
      <c r="A1707" s="2">
        <v>45609</v>
      </c>
      <c r="B1707" s="3">
        <f t="shared" si="78"/>
        <v>2025</v>
      </c>
      <c r="C1707" t="str">
        <f t="shared" si="79"/>
        <v>2024-2025</v>
      </c>
      <c r="D1707" t="s">
        <v>119</v>
      </c>
      <c r="E1707" t="s">
        <v>71</v>
      </c>
      <c r="F1707" t="str">
        <f t="shared" si="80"/>
        <v>Victoria</v>
      </c>
      <c r="G1707" t="s">
        <v>26</v>
      </c>
      <c r="H1707">
        <v>3131</v>
      </c>
      <c r="I1707" t="s">
        <v>11</v>
      </c>
      <c r="J1707" t="s">
        <v>127</v>
      </c>
      <c r="K1707" t="s">
        <v>145</v>
      </c>
      <c r="L1707" t="s">
        <v>156</v>
      </c>
      <c r="M1707" s="6">
        <v>225</v>
      </c>
    </row>
    <row r="1708" spans="1:13" x14ac:dyDescent="0.3">
      <c r="A1708" s="2">
        <v>45494</v>
      </c>
      <c r="B1708" s="3">
        <f t="shared" si="78"/>
        <v>2025</v>
      </c>
      <c r="C1708" t="str">
        <f t="shared" si="79"/>
        <v>2024-2025</v>
      </c>
      <c r="D1708" t="s">
        <v>120</v>
      </c>
      <c r="E1708" t="s">
        <v>74</v>
      </c>
      <c r="F1708" t="str">
        <f t="shared" si="80"/>
        <v>Victoria</v>
      </c>
      <c r="G1708" t="s">
        <v>26</v>
      </c>
      <c r="H1708">
        <v>3500</v>
      </c>
      <c r="I1708" t="s">
        <v>11</v>
      </c>
      <c r="J1708" t="s">
        <v>129</v>
      </c>
      <c r="K1708" t="s">
        <v>148</v>
      </c>
      <c r="L1708" t="s">
        <v>159</v>
      </c>
      <c r="M1708" s="6">
        <v>166</v>
      </c>
    </row>
    <row r="1709" spans="1:13" x14ac:dyDescent="0.3">
      <c r="A1709" s="2">
        <v>45375</v>
      </c>
      <c r="B1709" s="3">
        <f t="shared" si="78"/>
        <v>2024</v>
      </c>
      <c r="C1709" t="str">
        <f t="shared" si="79"/>
        <v>2023-2024</v>
      </c>
      <c r="D1709" t="s">
        <v>119</v>
      </c>
      <c r="E1709" t="s">
        <v>74</v>
      </c>
      <c r="F1709" t="str">
        <f t="shared" si="80"/>
        <v>Victoria</v>
      </c>
      <c r="G1709" t="s">
        <v>26</v>
      </c>
      <c r="H1709">
        <v>3500</v>
      </c>
      <c r="I1709" t="s">
        <v>11</v>
      </c>
      <c r="J1709" t="s">
        <v>129</v>
      </c>
      <c r="K1709" t="s">
        <v>143</v>
      </c>
      <c r="L1709" t="s">
        <v>154</v>
      </c>
      <c r="M1709" s="6">
        <v>437</v>
      </c>
    </row>
    <row r="1710" spans="1:13" x14ac:dyDescent="0.3">
      <c r="A1710" s="2">
        <v>45808</v>
      </c>
      <c r="B1710" s="3">
        <f t="shared" si="78"/>
        <v>2025</v>
      </c>
      <c r="C1710" t="str">
        <f t="shared" si="79"/>
        <v>2024-2025</v>
      </c>
      <c r="D1710" t="s">
        <v>120</v>
      </c>
      <c r="E1710" t="s">
        <v>54</v>
      </c>
      <c r="F1710" t="str">
        <f t="shared" si="80"/>
        <v>New South Wales</v>
      </c>
      <c r="G1710" t="s">
        <v>10</v>
      </c>
      <c r="H1710">
        <v>2750</v>
      </c>
      <c r="I1710" t="s">
        <v>11</v>
      </c>
      <c r="J1710" t="s">
        <v>132</v>
      </c>
      <c r="K1710" t="s">
        <v>144</v>
      </c>
      <c r="L1710" t="s">
        <v>155</v>
      </c>
      <c r="M1710" s="6">
        <v>743</v>
      </c>
    </row>
    <row r="1711" spans="1:13" x14ac:dyDescent="0.3">
      <c r="A1711" s="2">
        <v>45606</v>
      </c>
      <c r="B1711" s="3">
        <f t="shared" si="78"/>
        <v>2025</v>
      </c>
      <c r="C1711" t="str">
        <f t="shared" si="79"/>
        <v>2024-2025</v>
      </c>
      <c r="D1711" t="s">
        <v>119</v>
      </c>
      <c r="E1711" t="s">
        <v>68</v>
      </c>
      <c r="F1711" t="str">
        <f t="shared" si="80"/>
        <v>Victoria</v>
      </c>
      <c r="G1711" t="s">
        <v>26</v>
      </c>
      <c r="H1711">
        <v>3429</v>
      </c>
      <c r="I1711" t="s">
        <v>11</v>
      </c>
      <c r="J1711" t="s">
        <v>129</v>
      </c>
      <c r="K1711" t="s">
        <v>144</v>
      </c>
      <c r="L1711" t="s">
        <v>155</v>
      </c>
      <c r="M1711" s="6">
        <v>299</v>
      </c>
    </row>
    <row r="1712" spans="1:13" x14ac:dyDescent="0.3">
      <c r="A1712" s="2">
        <v>45981</v>
      </c>
      <c r="B1712" s="3">
        <f t="shared" si="78"/>
        <v>2026</v>
      </c>
      <c r="C1712" t="str">
        <f t="shared" si="79"/>
        <v>2025-2026</v>
      </c>
      <c r="D1712" t="s">
        <v>120</v>
      </c>
      <c r="E1712" t="s">
        <v>94</v>
      </c>
      <c r="F1712" t="str">
        <f t="shared" si="80"/>
        <v>Queensland</v>
      </c>
      <c r="G1712" t="s">
        <v>19</v>
      </c>
      <c r="H1712">
        <v>4551</v>
      </c>
      <c r="I1712" t="s">
        <v>11</v>
      </c>
      <c r="J1712" t="s">
        <v>136</v>
      </c>
      <c r="K1712" t="s">
        <v>150</v>
      </c>
      <c r="L1712" t="s">
        <v>161</v>
      </c>
      <c r="M1712" s="6">
        <v>280</v>
      </c>
    </row>
    <row r="1713" spans="1:13" x14ac:dyDescent="0.3">
      <c r="A1713" s="2">
        <v>45562</v>
      </c>
      <c r="B1713" s="3">
        <f t="shared" si="78"/>
        <v>2025</v>
      </c>
      <c r="C1713" t="str">
        <f t="shared" si="79"/>
        <v>2024-2025</v>
      </c>
      <c r="D1713" t="s">
        <v>120</v>
      </c>
      <c r="E1713" t="s">
        <v>48</v>
      </c>
      <c r="F1713" t="str">
        <f t="shared" si="80"/>
        <v>Western Australia</v>
      </c>
      <c r="G1713" t="s">
        <v>28</v>
      </c>
      <c r="H1713">
        <v>6450</v>
      </c>
      <c r="I1713" t="s">
        <v>11</v>
      </c>
      <c r="J1713" t="s">
        <v>141</v>
      </c>
      <c r="K1713" t="s">
        <v>150</v>
      </c>
      <c r="L1713" t="s">
        <v>161</v>
      </c>
      <c r="M1713" s="6">
        <v>493</v>
      </c>
    </row>
    <row r="1714" spans="1:13" x14ac:dyDescent="0.3">
      <c r="A1714" s="2">
        <v>45485</v>
      </c>
      <c r="B1714" s="3">
        <f t="shared" si="78"/>
        <v>2025</v>
      </c>
      <c r="C1714" t="str">
        <f t="shared" si="79"/>
        <v>2024-2025</v>
      </c>
      <c r="D1714" t="s">
        <v>120</v>
      </c>
      <c r="E1714" t="s">
        <v>22</v>
      </c>
      <c r="F1714" t="str">
        <f t="shared" si="80"/>
        <v>New South Wales</v>
      </c>
      <c r="G1714" t="s">
        <v>10</v>
      </c>
      <c r="H1714">
        <v>2116</v>
      </c>
      <c r="I1714" t="s">
        <v>11</v>
      </c>
      <c r="J1714" t="s">
        <v>125</v>
      </c>
      <c r="K1714" t="s">
        <v>142</v>
      </c>
      <c r="L1714" t="s">
        <v>153</v>
      </c>
      <c r="M1714" s="6">
        <v>163</v>
      </c>
    </row>
    <row r="1715" spans="1:13" x14ac:dyDescent="0.3">
      <c r="A1715" s="2">
        <v>45940</v>
      </c>
      <c r="B1715" s="3">
        <f t="shared" si="78"/>
        <v>2026</v>
      </c>
      <c r="C1715" t="str">
        <f t="shared" si="79"/>
        <v>2025-2026</v>
      </c>
      <c r="D1715" t="s">
        <v>119</v>
      </c>
      <c r="E1715" t="s">
        <v>80</v>
      </c>
      <c r="F1715" t="str">
        <f t="shared" si="80"/>
        <v>New South Wales</v>
      </c>
      <c r="G1715" t="s">
        <v>10</v>
      </c>
      <c r="H1715">
        <v>2120</v>
      </c>
      <c r="I1715" t="s">
        <v>11</v>
      </c>
      <c r="J1715" t="s">
        <v>125</v>
      </c>
      <c r="K1715" t="s">
        <v>144</v>
      </c>
      <c r="L1715" t="s">
        <v>155</v>
      </c>
      <c r="M1715" s="6">
        <v>535</v>
      </c>
    </row>
    <row r="1716" spans="1:13" x14ac:dyDescent="0.3">
      <c r="A1716" s="2">
        <v>45732</v>
      </c>
      <c r="B1716" s="3">
        <f t="shared" si="78"/>
        <v>2025</v>
      </c>
      <c r="C1716" t="str">
        <f t="shared" si="79"/>
        <v>2024-2025</v>
      </c>
      <c r="D1716" t="s">
        <v>120</v>
      </c>
      <c r="E1716" t="s">
        <v>45</v>
      </c>
      <c r="F1716" t="str">
        <f t="shared" si="80"/>
        <v>Victoria</v>
      </c>
      <c r="G1716" t="s">
        <v>26</v>
      </c>
      <c r="H1716">
        <v>3136</v>
      </c>
      <c r="I1716" t="s">
        <v>11</v>
      </c>
      <c r="J1716" t="s">
        <v>127</v>
      </c>
      <c r="K1716" t="s">
        <v>144</v>
      </c>
      <c r="L1716" t="s">
        <v>155</v>
      </c>
      <c r="M1716" s="6">
        <v>753</v>
      </c>
    </row>
    <row r="1717" spans="1:13" x14ac:dyDescent="0.3">
      <c r="A1717" s="2">
        <v>45988</v>
      </c>
      <c r="B1717" s="3">
        <f t="shared" si="78"/>
        <v>2026</v>
      </c>
      <c r="C1717" t="str">
        <f t="shared" si="79"/>
        <v>2025-2026</v>
      </c>
      <c r="D1717" t="s">
        <v>119</v>
      </c>
      <c r="E1717" t="s">
        <v>55</v>
      </c>
      <c r="F1717" t="str">
        <f t="shared" si="80"/>
        <v>Queensland</v>
      </c>
      <c r="G1717" t="s">
        <v>19</v>
      </c>
      <c r="H1717">
        <v>4740</v>
      </c>
      <c r="I1717" t="s">
        <v>11</v>
      </c>
      <c r="J1717" t="s">
        <v>138</v>
      </c>
      <c r="K1717" t="s">
        <v>145</v>
      </c>
      <c r="L1717" t="s">
        <v>156</v>
      </c>
      <c r="M1717" s="6">
        <v>460</v>
      </c>
    </row>
    <row r="1718" spans="1:13" x14ac:dyDescent="0.3">
      <c r="A1718" s="2">
        <v>45940</v>
      </c>
      <c r="B1718" s="3">
        <f t="shared" si="78"/>
        <v>2026</v>
      </c>
      <c r="C1718" t="str">
        <f t="shared" si="79"/>
        <v>2025-2026</v>
      </c>
      <c r="D1718" t="s">
        <v>120</v>
      </c>
      <c r="E1718" t="s">
        <v>9</v>
      </c>
      <c r="F1718" t="str">
        <f t="shared" si="80"/>
        <v>New South Wales</v>
      </c>
      <c r="G1718" t="s">
        <v>10</v>
      </c>
      <c r="H1718">
        <v>2067</v>
      </c>
      <c r="I1718" t="s">
        <v>11</v>
      </c>
      <c r="J1718" t="s">
        <v>126</v>
      </c>
      <c r="K1718" t="s">
        <v>143</v>
      </c>
      <c r="L1718" t="s">
        <v>154</v>
      </c>
      <c r="M1718" s="6">
        <v>102</v>
      </c>
    </row>
    <row r="1719" spans="1:13" x14ac:dyDescent="0.3">
      <c r="A1719" s="2">
        <v>45784</v>
      </c>
      <c r="B1719" s="3">
        <f t="shared" si="78"/>
        <v>2025</v>
      </c>
      <c r="C1719" t="str">
        <f t="shared" si="79"/>
        <v>2024-2025</v>
      </c>
      <c r="D1719" t="s">
        <v>120</v>
      </c>
      <c r="E1719" t="s">
        <v>77</v>
      </c>
      <c r="F1719" t="str">
        <f t="shared" si="80"/>
        <v>Victoria</v>
      </c>
      <c r="G1719" t="s">
        <v>26</v>
      </c>
      <c r="H1719">
        <v>3018</v>
      </c>
      <c r="I1719" t="s">
        <v>11</v>
      </c>
      <c r="J1719" t="s">
        <v>128</v>
      </c>
      <c r="K1719" t="s">
        <v>151</v>
      </c>
      <c r="L1719" t="s">
        <v>152</v>
      </c>
      <c r="M1719" s="6">
        <v>624</v>
      </c>
    </row>
    <row r="1720" spans="1:13" x14ac:dyDescent="0.3">
      <c r="A1720" s="2">
        <v>45508</v>
      </c>
      <c r="B1720" s="3">
        <f t="shared" si="78"/>
        <v>2025</v>
      </c>
      <c r="C1720" t="str">
        <f t="shared" si="79"/>
        <v>2024-2025</v>
      </c>
      <c r="D1720" t="s">
        <v>120</v>
      </c>
      <c r="E1720" t="s">
        <v>44</v>
      </c>
      <c r="F1720" t="str">
        <f t="shared" si="80"/>
        <v>Western Australia</v>
      </c>
      <c r="G1720" t="s">
        <v>28</v>
      </c>
      <c r="H1720">
        <v>6010</v>
      </c>
      <c r="I1720" t="s">
        <v>11</v>
      </c>
      <c r="J1720" t="s">
        <v>121</v>
      </c>
      <c r="K1720" t="s">
        <v>151</v>
      </c>
      <c r="L1720" t="s">
        <v>152</v>
      </c>
      <c r="M1720" s="6">
        <v>492</v>
      </c>
    </row>
    <row r="1721" spans="1:13" x14ac:dyDescent="0.3">
      <c r="A1721" s="2">
        <v>45941</v>
      </c>
      <c r="B1721" s="3">
        <f t="shared" si="78"/>
        <v>2026</v>
      </c>
      <c r="C1721" t="str">
        <f t="shared" si="79"/>
        <v>2025-2026</v>
      </c>
      <c r="D1721" t="s">
        <v>119</v>
      </c>
      <c r="E1721" t="s">
        <v>75</v>
      </c>
      <c r="F1721" t="str">
        <f t="shared" si="80"/>
        <v>Victoria</v>
      </c>
      <c r="G1721" t="s">
        <v>26</v>
      </c>
      <c r="H1721">
        <v>3915</v>
      </c>
      <c r="I1721" t="s">
        <v>11</v>
      </c>
      <c r="J1721" t="s">
        <v>137</v>
      </c>
      <c r="K1721" t="s">
        <v>145</v>
      </c>
      <c r="L1721" t="s">
        <v>156</v>
      </c>
      <c r="M1721" s="6">
        <v>246</v>
      </c>
    </row>
    <row r="1722" spans="1:13" x14ac:dyDescent="0.3">
      <c r="A1722" s="2">
        <v>45778</v>
      </c>
      <c r="B1722" s="3">
        <f t="shared" si="78"/>
        <v>2025</v>
      </c>
      <c r="C1722" t="str">
        <f t="shared" si="79"/>
        <v>2024-2025</v>
      </c>
      <c r="D1722" t="s">
        <v>120</v>
      </c>
      <c r="E1722" t="s">
        <v>96</v>
      </c>
      <c r="F1722" t="str">
        <f t="shared" si="80"/>
        <v>Western Australia</v>
      </c>
      <c r="G1722" t="s">
        <v>28</v>
      </c>
      <c r="H1722">
        <v>6027</v>
      </c>
      <c r="I1722" t="s">
        <v>11</v>
      </c>
      <c r="J1722" t="s">
        <v>121</v>
      </c>
      <c r="K1722" t="s">
        <v>151</v>
      </c>
      <c r="L1722" t="s">
        <v>152</v>
      </c>
      <c r="M1722" s="6">
        <v>232</v>
      </c>
    </row>
    <row r="1723" spans="1:13" x14ac:dyDescent="0.3">
      <c r="A1723" s="2">
        <v>45528</v>
      </c>
      <c r="B1723" s="3">
        <f t="shared" si="78"/>
        <v>2025</v>
      </c>
      <c r="C1723" t="str">
        <f t="shared" si="79"/>
        <v>2024-2025</v>
      </c>
      <c r="D1723" t="s">
        <v>119</v>
      </c>
      <c r="E1723" t="s">
        <v>39</v>
      </c>
      <c r="F1723" t="str">
        <f t="shared" si="80"/>
        <v>New South Wales</v>
      </c>
      <c r="G1723" t="s">
        <v>10</v>
      </c>
      <c r="H1723">
        <v>2541</v>
      </c>
      <c r="I1723" t="s">
        <v>11</v>
      </c>
      <c r="J1723" t="s">
        <v>123</v>
      </c>
      <c r="K1723" t="s">
        <v>151</v>
      </c>
      <c r="L1723" t="s">
        <v>152</v>
      </c>
      <c r="M1723" s="6">
        <v>384</v>
      </c>
    </row>
    <row r="1724" spans="1:13" x14ac:dyDescent="0.3">
      <c r="A1724" s="2">
        <v>45989</v>
      </c>
      <c r="B1724" s="3">
        <f t="shared" si="78"/>
        <v>2026</v>
      </c>
      <c r="C1724" t="str">
        <f t="shared" si="79"/>
        <v>2025-2026</v>
      </c>
      <c r="D1724" t="s">
        <v>119</v>
      </c>
      <c r="E1724" t="s">
        <v>80</v>
      </c>
      <c r="F1724" t="str">
        <f t="shared" si="80"/>
        <v>New South Wales</v>
      </c>
      <c r="G1724" t="s">
        <v>10</v>
      </c>
      <c r="H1724">
        <v>2120</v>
      </c>
      <c r="I1724" t="s">
        <v>11</v>
      </c>
      <c r="J1724" t="s">
        <v>125</v>
      </c>
      <c r="K1724" t="s">
        <v>144</v>
      </c>
      <c r="L1724" t="s">
        <v>155</v>
      </c>
      <c r="M1724" s="6">
        <v>724</v>
      </c>
    </row>
    <row r="1725" spans="1:13" x14ac:dyDescent="0.3">
      <c r="A1725" s="2">
        <v>45761</v>
      </c>
      <c r="B1725" s="3">
        <f t="shared" si="78"/>
        <v>2025</v>
      </c>
      <c r="C1725" t="str">
        <f t="shared" si="79"/>
        <v>2024-2025</v>
      </c>
      <c r="D1725" t="s">
        <v>119</v>
      </c>
      <c r="E1725" t="s">
        <v>29</v>
      </c>
      <c r="F1725" t="str">
        <f t="shared" si="80"/>
        <v>Queensland</v>
      </c>
      <c r="G1725" t="s">
        <v>19</v>
      </c>
      <c r="H1725">
        <v>4703</v>
      </c>
      <c r="I1725" t="s">
        <v>11</v>
      </c>
      <c r="J1725" t="s">
        <v>138</v>
      </c>
      <c r="K1725" t="s">
        <v>151</v>
      </c>
      <c r="L1725" t="s">
        <v>152</v>
      </c>
      <c r="M1725" s="6">
        <v>29</v>
      </c>
    </row>
    <row r="1726" spans="1:13" x14ac:dyDescent="0.3">
      <c r="A1726" s="2">
        <v>45716</v>
      </c>
      <c r="B1726" s="3">
        <f t="shared" si="78"/>
        <v>2025</v>
      </c>
      <c r="C1726" t="str">
        <f t="shared" si="79"/>
        <v>2024-2025</v>
      </c>
      <c r="D1726" t="s">
        <v>119</v>
      </c>
      <c r="E1726" t="s">
        <v>102</v>
      </c>
      <c r="F1726" t="str">
        <f t="shared" si="80"/>
        <v>Queensland</v>
      </c>
      <c r="G1726" t="s">
        <v>19</v>
      </c>
      <c r="H1726">
        <v>4825</v>
      </c>
      <c r="I1726" t="s">
        <v>11</v>
      </c>
      <c r="J1726" t="s">
        <v>133</v>
      </c>
      <c r="K1726" t="s">
        <v>148</v>
      </c>
      <c r="L1726" t="s">
        <v>159</v>
      </c>
      <c r="M1726" s="6">
        <v>754</v>
      </c>
    </row>
    <row r="1727" spans="1:13" x14ac:dyDescent="0.3">
      <c r="A1727" s="2">
        <v>45933</v>
      </c>
      <c r="B1727" s="3">
        <f t="shared" si="78"/>
        <v>2026</v>
      </c>
      <c r="C1727" t="str">
        <f t="shared" si="79"/>
        <v>2025-2026</v>
      </c>
      <c r="D1727" t="s">
        <v>119</v>
      </c>
      <c r="E1727" t="s">
        <v>81</v>
      </c>
      <c r="F1727" t="str">
        <f t="shared" si="80"/>
        <v>Victoria</v>
      </c>
      <c r="G1727" t="s">
        <v>26</v>
      </c>
      <c r="H1727">
        <v>3076</v>
      </c>
      <c r="I1727" t="s">
        <v>11</v>
      </c>
      <c r="J1727" t="s">
        <v>128</v>
      </c>
      <c r="K1727" t="s">
        <v>144</v>
      </c>
      <c r="L1727" t="s">
        <v>155</v>
      </c>
      <c r="M1727" s="6">
        <v>650</v>
      </c>
    </row>
    <row r="1728" spans="1:13" x14ac:dyDescent="0.3">
      <c r="A1728" s="2">
        <v>45464</v>
      </c>
      <c r="B1728" s="3">
        <f t="shared" si="78"/>
        <v>2024</v>
      </c>
      <c r="C1728" t="str">
        <f t="shared" si="79"/>
        <v>2023-2024</v>
      </c>
      <c r="D1728" t="s">
        <v>119</v>
      </c>
      <c r="E1728" t="s">
        <v>46</v>
      </c>
      <c r="F1728" t="str">
        <f t="shared" si="80"/>
        <v>South Australia</v>
      </c>
      <c r="G1728" t="s">
        <v>17</v>
      </c>
      <c r="H1728">
        <v>5043</v>
      </c>
      <c r="I1728" t="s">
        <v>11</v>
      </c>
      <c r="J1728" t="s">
        <v>134</v>
      </c>
      <c r="K1728" t="s">
        <v>142</v>
      </c>
      <c r="L1728" t="s">
        <v>153</v>
      </c>
      <c r="M1728" s="6">
        <v>565</v>
      </c>
    </row>
    <row r="1729" spans="1:13" x14ac:dyDescent="0.3">
      <c r="A1729" s="2">
        <v>45500</v>
      </c>
      <c r="B1729" s="3">
        <f t="shared" si="78"/>
        <v>2025</v>
      </c>
      <c r="C1729" t="str">
        <f t="shared" si="79"/>
        <v>2024-2025</v>
      </c>
      <c r="D1729" t="s">
        <v>120</v>
      </c>
      <c r="E1729" t="s">
        <v>25</v>
      </c>
      <c r="F1729" t="str">
        <f t="shared" si="80"/>
        <v>Victoria</v>
      </c>
      <c r="G1729" t="s">
        <v>26</v>
      </c>
      <c r="H1729">
        <v>3066</v>
      </c>
      <c r="I1729" t="s">
        <v>11</v>
      </c>
      <c r="J1729" t="s">
        <v>128</v>
      </c>
      <c r="K1729" t="s">
        <v>144</v>
      </c>
      <c r="L1729" t="s">
        <v>155</v>
      </c>
      <c r="M1729" s="6">
        <v>245</v>
      </c>
    </row>
    <row r="1730" spans="1:13" x14ac:dyDescent="0.3">
      <c r="A1730" s="2">
        <v>45697</v>
      </c>
      <c r="B1730" s="3">
        <f t="shared" ref="B1730:B1793" si="81">IF(MONTH(A1730)&gt;=7,YEAR(A1730)+1,YEAR(A1730))</f>
        <v>2025</v>
      </c>
      <c r="C1730" t="str">
        <f t="shared" ref="C1730:C1793" si="82">IF(MONTH(A1730) &gt;= 7, YEAR(A1730) &amp; "-" &amp; YEAR(A1730) + 1, YEAR(A1730) - 1 &amp; "-" &amp; YEAR(A1730))</f>
        <v>2024-2025</v>
      </c>
      <c r="D1730" t="s">
        <v>119</v>
      </c>
      <c r="E1730" t="s">
        <v>24</v>
      </c>
      <c r="F1730" t="str">
        <f t="shared" ref="F1730:F1793" si="83">IF(G1730="WA","Western Australia",
IF(G1730="NSW","New South Wales",
IF(G1730="QLD","Queensland",
IF(G1730="VIC","Victoria",
IF(G1730="TAS","Tasmania",
IF(G1730="SA","South Australia",
IF(G1730="NT","Northern Territory",
IF(G1730="ACT","Australian Capital Territory",G1730))))))))</f>
        <v>Queensland</v>
      </c>
      <c r="G1730" t="s">
        <v>19</v>
      </c>
      <c r="H1730">
        <v>4053</v>
      </c>
      <c r="I1730" t="s">
        <v>11</v>
      </c>
      <c r="J1730" t="s">
        <v>131</v>
      </c>
      <c r="K1730" t="s">
        <v>144</v>
      </c>
      <c r="L1730" t="s">
        <v>155</v>
      </c>
      <c r="M1730" s="6">
        <v>309</v>
      </c>
    </row>
    <row r="1731" spans="1:13" x14ac:dyDescent="0.3">
      <c r="A1731" s="2">
        <v>45416</v>
      </c>
      <c r="B1731" s="3">
        <f t="shared" si="81"/>
        <v>2024</v>
      </c>
      <c r="C1731" t="str">
        <f t="shared" si="82"/>
        <v>2023-2024</v>
      </c>
      <c r="D1731" t="s">
        <v>119</v>
      </c>
      <c r="E1731" t="s">
        <v>85</v>
      </c>
      <c r="F1731" t="str">
        <f t="shared" si="83"/>
        <v>Western Australia</v>
      </c>
      <c r="G1731" t="s">
        <v>28</v>
      </c>
      <c r="H1731">
        <v>6725</v>
      </c>
      <c r="I1731" t="s">
        <v>11</v>
      </c>
      <c r="J1731" t="s">
        <v>141</v>
      </c>
      <c r="K1731" t="s">
        <v>142</v>
      </c>
      <c r="L1731" t="s">
        <v>153</v>
      </c>
      <c r="M1731" s="6">
        <v>598</v>
      </c>
    </row>
    <row r="1732" spans="1:13" x14ac:dyDescent="0.3">
      <c r="A1732" s="2">
        <v>45431</v>
      </c>
      <c r="B1732" s="3">
        <f t="shared" si="81"/>
        <v>2024</v>
      </c>
      <c r="C1732" t="str">
        <f t="shared" si="82"/>
        <v>2023-2024</v>
      </c>
      <c r="D1732" t="s">
        <v>120</v>
      </c>
      <c r="E1732" t="s">
        <v>14</v>
      </c>
      <c r="F1732" t="str">
        <f t="shared" si="83"/>
        <v>Northern Territory</v>
      </c>
      <c r="G1732" t="s">
        <v>15</v>
      </c>
      <c r="H1732">
        <v>800</v>
      </c>
      <c r="I1732" t="s">
        <v>11</v>
      </c>
      <c r="J1732" t="s">
        <v>140</v>
      </c>
      <c r="K1732" t="s">
        <v>144</v>
      </c>
      <c r="L1732" t="s">
        <v>155</v>
      </c>
      <c r="M1732" s="6">
        <v>27</v>
      </c>
    </row>
    <row r="1733" spans="1:13" x14ac:dyDescent="0.3">
      <c r="A1733" s="2">
        <v>45807</v>
      </c>
      <c r="B1733" s="3">
        <f t="shared" si="81"/>
        <v>2025</v>
      </c>
      <c r="C1733" t="str">
        <f t="shared" si="82"/>
        <v>2024-2025</v>
      </c>
      <c r="D1733" t="s">
        <v>119</v>
      </c>
      <c r="E1733" t="s">
        <v>13</v>
      </c>
      <c r="F1733" t="str">
        <f t="shared" si="83"/>
        <v>New South Wales</v>
      </c>
      <c r="G1733" t="s">
        <v>10</v>
      </c>
      <c r="H1733">
        <v>2141</v>
      </c>
      <c r="I1733" t="s">
        <v>11</v>
      </c>
      <c r="J1733" t="s">
        <v>125</v>
      </c>
      <c r="K1733" t="s">
        <v>146</v>
      </c>
      <c r="L1733" t="s">
        <v>157</v>
      </c>
      <c r="M1733" s="6">
        <v>389</v>
      </c>
    </row>
    <row r="1734" spans="1:13" x14ac:dyDescent="0.3">
      <c r="A1734" s="2">
        <v>45395</v>
      </c>
      <c r="B1734" s="3">
        <f t="shared" si="81"/>
        <v>2024</v>
      </c>
      <c r="C1734" t="str">
        <f t="shared" si="82"/>
        <v>2023-2024</v>
      </c>
      <c r="D1734" t="s">
        <v>120</v>
      </c>
      <c r="E1734" t="s">
        <v>59</v>
      </c>
      <c r="F1734" t="str">
        <f t="shared" si="83"/>
        <v>South Australia</v>
      </c>
      <c r="G1734" t="s">
        <v>17</v>
      </c>
      <c r="H1734">
        <v>5011</v>
      </c>
      <c r="I1734" t="s">
        <v>11</v>
      </c>
      <c r="J1734" t="s">
        <v>134</v>
      </c>
      <c r="K1734" t="s">
        <v>142</v>
      </c>
      <c r="L1734" t="s">
        <v>153</v>
      </c>
      <c r="M1734" s="6">
        <v>541</v>
      </c>
    </row>
    <row r="1735" spans="1:13" x14ac:dyDescent="0.3">
      <c r="A1735" s="2">
        <v>45739</v>
      </c>
      <c r="B1735" s="3">
        <f t="shared" si="81"/>
        <v>2025</v>
      </c>
      <c r="C1735" t="str">
        <f t="shared" si="82"/>
        <v>2024-2025</v>
      </c>
      <c r="D1735" t="s">
        <v>119</v>
      </c>
      <c r="E1735" t="s">
        <v>36</v>
      </c>
      <c r="F1735" t="str">
        <f t="shared" si="83"/>
        <v>New South Wales</v>
      </c>
      <c r="G1735" t="s">
        <v>10</v>
      </c>
      <c r="H1735">
        <v>2539</v>
      </c>
      <c r="I1735" t="s">
        <v>11</v>
      </c>
      <c r="J1735" t="s">
        <v>123</v>
      </c>
      <c r="K1735" t="s">
        <v>145</v>
      </c>
      <c r="L1735" t="s">
        <v>156</v>
      </c>
      <c r="M1735" s="6">
        <v>556</v>
      </c>
    </row>
    <row r="1736" spans="1:13" x14ac:dyDescent="0.3">
      <c r="A1736" s="2">
        <v>45842</v>
      </c>
      <c r="B1736" s="3">
        <f t="shared" si="81"/>
        <v>2026</v>
      </c>
      <c r="C1736" t="str">
        <f t="shared" si="82"/>
        <v>2025-2026</v>
      </c>
      <c r="D1736" t="s">
        <v>119</v>
      </c>
      <c r="E1736" t="s">
        <v>69</v>
      </c>
      <c r="F1736" t="str">
        <f t="shared" si="83"/>
        <v>Victoria</v>
      </c>
      <c r="G1736" t="s">
        <v>26</v>
      </c>
      <c r="H1736">
        <v>3148</v>
      </c>
      <c r="I1736" t="s">
        <v>11</v>
      </c>
      <c r="J1736" t="s">
        <v>127</v>
      </c>
      <c r="K1736" t="s">
        <v>149</v>
      </c>
      <c r="L1736" t="s">
        <v>160</v>
      </c>
      <c r="M1736" s="6">
        <v>694</v>
      </c>
    </row>
    <row r="1737" spans="1:13" x14ac:dyDescent="0.3">
      <c r="A1737" s="2">
        <v>45873</v>
      </c>
      <c r="B1737" s="3">
        <f t="shared" si="81"/>
        <v>2026</v>
      </c>
      <c r="C1737" t="str">
        <f t="shared" si="82"/>
        <v>2025-2026</v>
      </c>
      <c r="D1737" t="s">
        <v>119</v>
      </c>
      <c r="E1737" t="s">
        <v>35</v>
      </c>
      <c r="F1737" t="str">
        <f t="shared" si="83"/>
        <v>Victoria</v>
      </c>
      <c r="G1737" t="s">
        <v>26</v>
      </c>
      <c r="H1737">
        <v>3280</v>
      </c>
      <c r="I1737" t="s">
        <v>11</v>
      </c>
      <c r="J1737" t="s">
        <v>129</v>
      </c>
      <c r="K1737" t="s">
        <v>145</v>
      </c>
      <c r="L1737" t="s">
        <v>156</v>
      </c>
      <c r="M1737" s="6">
        <v>98</v>
      </c>
    </row>
    <row r="1738" spans="1:13" x14ac:dyDescent="0.3">
      <c r="A1738" s="2">
        <v>45336</v>
      </c>
      <c r="B1738" s="3">
        <f t="shared" si="81"/>
        <v>2024</v>
      </c>
      <c r="C1738" t="str">
        <f t="shared" si="82"/>
        <v>2023-2024</v>
      </c>
      <c r="D1738" t="s">
        <v>120</v>
      </c>
      <c r="E1738" t="s">
        <v>83</v>
      </c>
      <c r="F1738" t="str">
        <f t="shared" si="83"/>
        <v>Victoria</v>
      </c>
      <c r="G1738" t="s">
        <v>26</v>
      </c>
      <c r="H1738">
        <v>3551</v>
      </c>
      <c r="I1738" t="s">
        <v>11</v>
      </c>
      <c r="J1738" t="s">
        <v>129</v>
      </c>
      <c r="K1738" t="s">
        <v>144</v>
      </c>
      <c r="L1738" t="s">
        <v>155</v>
      </c>
      <c r="M1738" s="6">
        <v>454</v>
      </c>
    </row>
    <row r="1739" spans="1:13" x14ac:dyDescent="0.3">
      <c r="A1739" s="2">
        <v>45637</v>
      </c>
      <c r="B1739" s="3">
        <f t="shared" si="81"/>
        <v>2025</v>
      </c>
      <c r="C1739" t="str">
        <f t="shared" si="82"/>
        <v>2024-2025</v>
      </c>
      <c r="D1739" t="s">
        <v>120</v>
      </c>
      <c r="E1739" t="s">
        <v>95</v>
      </c>
      <c r="F1739" t="str">
        <f t="shared" si="83"/>
        <v>New South Wales</v>
      </c>
      <c r="G1739" t="s">
        <v>10</v>
      </c>
      <c r="H1739">
        <v>2131</v>
      </c>
      <c r="I1739" t="s">
        <v>11</v>
      </c>
      <c r="J1739" t="s">
        <v>125</v>
      </c>
      <c r="K1739" t="s">
        <v>143</v>
      </c>
      <c r="L1739" t="s">
        <v>154</v>
      </c>
      <c r="M1739" s="6">
        <v>566</v>
      </c>
    </row>
    <row r="1740" spans="1:13" x14ac:dyDescent="0.3">
      <c r="A1740" s="2">
        <v>45936</v>
      </c>
      <c r="B1740" s="3">
        <f t="shared" si="81"/>
        <v>2026</v>
      </c>
      <c r="C1740" t="str">
        <f t="shared" si="82"/>
        <v>2025-2026</v>
      </c>
      <c r="D1740" t="s">
        <v>120</v>
      </c>
      <c r="E1740" t="s">
        <v>77</v>
      </c>
      <c r="F1740" t="str">
        <f t="shared" si="83"/>
        <v>Victoria</v>
      </c>
      <c r="G1740" t="s">
        <v>26</v>
      </c>
      <c r="H1740">
        <v>3018</v>
      </c>
      <c r="I1740" t="s">
        <v>11</v>
      </c>
      <c r="J1740" t="s">
        <v>128</v>
      </c>
      <c r="K1740" t="s">
        <v>149</v>
      </c>
      <c r="L1740" t="s">
        <v>160</v>
      </c>
      <c r="M1740" s="6">
        <v>278</v>
      </c>
    </row>
    <row r="1741" spans="1:13" x14ac:dyDescent="0.3">
      <c r="A1741" s="2">
        <v>45360</v>
      </c>
      <c r="B1741" s="3">
        <f t="shared" si="81"/>
        <v>2024</v>
      </c>
      <c r="C1741" t="str">
        <f t="shared" si="82"/>
        <v>2023-2024</v>
      </c>
      <c r="D1741" t="s">
        <v>119</v>
      </c>
      <c r="E1741" t="s">
        <v>98</v>
      </c>
      <c r="F1741" t="str">
        <f t="shared" si="83"/>
        <v>South Australia</v>
      </c>
      <c r="G1741" t="s">
        <v>17</v>
      </c>
      <c r="H1741">
        <v>5290</v>
      </c>
      <c r="I1741" t="s">
        <v>11</v>
      </c>
      <c r="J1741" t="s">
        <v>139</v>
      </c>
      <c r="K1741" t="s">
        <v>143</v>
      </c>
      <c r="L1741" t="s">
        <v>154</v>
      </c>
      <c r="M1741" s="6">
        <v>650</v>
      </c>
    </row>
    <row r="1742" spans="1:13" x14ac:dyDescent="0.3">
      <c r="A1742" s="2">
        <v>45559</v>
      </c>
      <c r="B1742" s="3">
        <f t="shared" si="81"/>
        <v>2025</v>
      </c>
      <c r="C1742" t="str">
        <f t="shared" si="82"/>
        <v>2024-2025</v>
      </c>
      <c r="D1742" t="s">
        <v>120</v>
      </c>
      <c r="E1742" t="s">
        <v>47</v>
      </c>
      <c r="F1742" t="str">
        <f t="shared" si="83"/>
        <v>Victoria</v>
      </c>
      <c r="G1742" t="s">
        <v>26</v>
      </c>
      <c r="H1742">
        <v>3630</v>
      </c>
      <c r="I1742" t="s">
        <v>11</v>
      </c>
      <c r="J1742" t="s">
        <v>137</v>
      </c>
      <c r="K1742" t="s">
        <v>145</v>
      </c>
      <c r="L1742" t="s">
        <v>156</v>
      </c>
      <c r="M1742" s="6">
        <v>722</v>
      </c>
    </row>
    <row r="1743" spans="1:13" x14ac:dyDescent="0.3">
      <c r="A1743" s="2">
        <v>45740</v>
      </c>
      <c r="B1743" s="3">
        <f t="shared" si="81"/>
        <v>2025</v>
      </c>
      <c r="C1743" t="str">
        <f t="shared" si="82"/>
        <v>2024-2025</v>
      </c>
      <c r="D1743" t="s">
        <v>120</v>
      </c>
      <c r="E1743" t="s">
        <v>9</v>
      </c>
      <c r="F1743" t="str">
        <f t="shared" si="83"/>
        <v>New South Wales</v>
      </c>
      <c r="G1743" t="s">
        <v>10</v>
      </c>
      <c r="H1743">
        <v>2067</v>
      </c>
      <c r="I1743" t="s">
        <v>11</v>
      </c>
      <c r="J1743" t="s">
        <v>126</v>
      </c>
      <c r="K1743" t="s">
        <v>144</v>
      </c>
      <c r="L1743" t="s">
        <v>155</v>
      </c>
      <c r="M1743" s="6">
        <v>241</v>
      </c>
    </row>
    <row r="1744" spans="1:13" x14ac:dyDescent="0.3">
      <c r="A1744" s="2">
        <v>45770</v>
      </c>
      <c r="B1744" s="3">
        <f t="shared" si="81"/>
        <v>2025</v>
      </c>
      <c r="C1744" t="str">
        <f t="shared" si="82"/>
        <v>2024-2025</v>
      </c>
      <c r="D1744" t="s">
        <v>120</v>
      </c>
      <c r="E1744" t="s">
        <v>50</v>
      </c>
      <c r="F1744" t="str">
        <f t="shared" si="83"/>
        <v>Australian Capital Territory</v>
      </c>
      <c r="G1744" t="s">
        <v>51</v>
      </c>
      <c r="H1744">
        <v>2617</v>
      </c>
      <c r="I1744" t="s">
        <v>11</v>
      </c>
      <c r="J1744" t="s">
        <v>123</v>
      </c>
      <c r="K1744" t="s">
        <v>151</v>
      </c>
      <c r="L1744" t="s">
        <v>152</v>
      </c>
      <c r="M1744" s="6">
        <v>776</v>
      </c>
    </row>
    <row r="1745" spans="1:13" x14ac:dyDescent="0.3">
      <c r="A1745" s="2">
        <v>45599</v>
      </c>
      <c r="B1745" s="3">
        <f t="shared" si="81"/>
        <v>2025</v>
      </c>
      <c r="C1745" t="str">
        <f t="shared" si="82"/>
        <v>2024-2025</v>
      </c>
      <c r="D1745" t="s">
        <v>119</v>
      </c>
      <c r="E1745" t="s">
        <v>61</v>
      </c>
      <c r="F1745" t="str">
        <f t="shared" si="83"/>
        <v>Victoria</v>
      </c>
      <c r="G1745" t="s">
        <v>26</v>
      </c>
      <c r="H1745">
        <v>3179</v>
      </c>
      <c r="I1745" t="s">
        <v>11</v>
      </c>
      <c r="J1745" t="s">
        <v>127</v>
      </c>
      <c r="K1745" t="s">
        <v>145</v>
      </c>
      <c r="L1745" t="s">
        <v>156</v>
      </c>
      <c r="M1745" s="6">
        <v>694</v>
      </c>
    </row>
    <row r="1746" spans="1:13" x14ac:dyDescent="0.3">
      <c r="A1746" s="2">
        <v>45474</v>
      </c>
      <c r="B1746" s="3">
        <f t="shared" si="81"/>
        <v>2025</v>
      </c>
      <c r="C1746" t="str">
        <f t="shared" si="82"/>
        <v>2024-2025</v>
      </c>
      <c r="D1746" t="s">
        <v>120</v>
      </c>
      <c r="E1746" t="s">
        <v>50</v>
      </c>
      <c r="F1746" t="str">
        <f t="shared" si="83"/>
        <v>Australian Capital Territory</v>
      </c>
      <c r="G1746" t="s">
        <v>51</v>
      </c>
      <c r="H1746">
        <v>2617</v>
      </c>
      <c r="I1746" t="s">
        <v>11</v>
      </c>
      <c r="J1746" t="s">
        <v>123</v>
      </c>
      <c r="K1746" t="s">
        <v>145</v>
      </c>
      <c r="L1746" t="s">
        <v>156</v>
      </c>
      <c r="M1746" s="6">
        <v>319</v>
      </c>
    </row>
    <row r="1747" spans="1:13" x14ac:dyDescent="0.3">
      <c r="A1747" s="2">
        <v>45567</v>
      </c>
      <c r="B1747" s="3">
        <f t="shared" si="81"/>
        <v>2025</v>
      </c>
      <c r="C1747" t="str">
        <f t="shared" si="82"/>
        <v>2024-2025</v>
      </c>
      <c r="D1747" t="s">
        <v>119</v>
      </c>
      <c r="E1747" t="s">
        <v>60</v>
      </c>
      <c r="F1747" t="str">
        <f t="shared" si="83"/>
        <v>Queensland</v>
      </c>
      <c r="G1747" t="s">
        <v>19</v>
      </c>
      <c r="H1747">
        <v>4655</v>
      </c>
      <c r="I1747" t="s">
        <v>11</v>
      </c>
      <c r="J1747" t="s">
        <v>138</v>
      </c>
      <c r="K1747" t="s">
        <v>148</v>
      </c>
      <c r="L1747" t="s">
        <v>159</v>
      </c>
      <c r="M1747" s="6">
        <v>238</v>
      </c>
    </row>
    <row r="1748" spans="1:13" x14ac:dyDescent="0.3">
      <c r="A1748" s="2">
        <v>45642</v>
      </c>
      <c r="B1748" s="3">
        <f t="shared" si="81"/>
        <v>2025</v>
      </c>
      <c r="C1748" t="str">
        <f t="shared" si="82"/>
        <v>2024-2025</v>
      </c>
      <c r="D1748" t="s">
        <v>120</v>
      </c>
      <c r="E1748" t="s">
        <v>76</v>
      </c>
      <c r="F1748" t="str">
        <f t="shared" si="83"/>
        <v>Queensland</v>
      </c>
      <c r="G1748" t="s">
        <v>19</v>
      </c>
      <c r="H1748">
        <v>4220</v>
      </c>
      <c r="I1748" t="s">
        <v>11</v>
      </c>
      <c r="J1748" t="s">
        <v>124</v>
      </c>
      <c r="K1748" t="s">
        <v>148</v>
      </c>
      <c r="L1748" t="s">
        <v>159</v>
      </c>
      <c r="M1748" s="6">
        <v>298</v>
      </c>
    </row>
    <row r="1749" spans="1:13" x14ac:dyDescent="0.3">
      <c r="A1749" s="2">
        <v>45515</v>
      </c>
      <c r="B1749" s="3">
        <f t="shared" si="81"/>
        <v>2025</v>
      </c>
      <c r="C1749" t="str">
        <f t="shared" si="82"/>
        <v>2024-2025</v>
      </c>
      <c r="D1749" t="s">
        <v>119</v>
      </c>
      <c r="E1749" t="s">
        <v>71</v>
      </c>
      <c r="F1749" t="str">
        <f t="shared" si="83"/>
        <v>Victoria</v>
      </c>
      <c r="G1749" t="s">
        <v>26</v>
      </c>
      <c r="H1749">
        <v>3131</v>
      </c>
      <c r="I1749" t="s">
        <v>11</v>
      </c>
      <c r="J1749" t="s">
        <v>127</v>
      </c>
      <c r="K1749" t="s">
        <v>148</v>
      </c>
      <c r="L1749" t="s">
        <v>159</v>
      </c>
      <c r="M1749" s="6">
        <v>318</v>
      </c>
    </row>
    <row r="1750" spans="1:13" x14ac:dyDescent="0.3">
      <c r="A1750" s="2">
        <v>45987</v>
      </c>
      <c r="B1750" s="3">
        <f t="shared" si="81"/>
        <v>2026</v>
      </c>
      <c r="C1750" t="str">
        <f t="shared" si="82"/>
        <v>2025-2026</v>
      </c>
      <c r="D1750" t="s">
        <v>120</v>
      </c>
      <c r="E1750" t="s">
        <v>89</v>
      </c>
      <c r="F1750" t="str">
        <f t="shared" si="83"/>
        <v>Queensland</v>
      </c>
      <c r="G1750" t="s">
        <v>19</v>
      </c>
      <c r="H1750">
        <v>4700</v>
      </c>
      <c r="I1750" t="s">
        <v>11</v>
      </c>
      <c r="J1750" t="s">
        <v>138</v>
      </c>
      <c r="K1750" t="s">
        <v>144</v>
      </c>
      <c r="L1750" t="s">
        <v>155</v>
      </c>
      <c r="M1750" s="6">
        <v>735</v>
      </c>
    </row>
    <row r="1751" spans="1:13" x14ac:dyDescent="0.3">
      <c r="A1751" s="2">
        <v>45871</v>
      </c>
      <c r="B1751" s="3">
        <f t="shared" si="81"/>
        <v>2026</v>
      </c>
      <c r="C1751" t="str">
        <f t="shared" si="82"/>
        <v>2025-2026</v>
      </c>
      <c r="D1751" t="s">
        <v>120</v>
      </c>
      <c r="E1751" t="s">
        <v>23</v>
      </c>
      <c r="F1751" t="str">
        <f t="shared" si="83"/>
        <v>New South Wales</v>
      </c>
      <c r="G1751" t="s">
        <v>10</v>
      </c>
      <c r="H1751">
        <v>2830</v>
      </c>
      <c r="I1751" t="s">
        <v>11</v>
      </c>
      <c r="J1751" t="s">
        <v>132</v>
      </c>
      <c r="K1751" t="s">
        <v>146</v>
      </c>
      <c r="L1751" t="s">
        <v>157</v>
      </c>
      <c r="M1751" s="6">
        <v>192</v>
      </c>
    </row>
    <row r="1752" spans="1:13" x14ac:dyDescent="0.3">
      <c r="A1752" s="2">
        <v>45620</v>
      </c>
      <c r="B1752" s="3">
        <f t="shared" si="81"/>
        <v>2025</v>
      </c>
      <c r="C1752" t="str">
        <f t="shared" si="82"/>
        <v>2024-2025</v>
      </c>
      <c r="D1752" t="s">
        <v>120</v>
      </c>
      <c r="E1752" t="s">
        <v>38</v>
      </c>
      <c r="F1752" t="str">
        <f t="shared" si="83"/>
        <v>Victoria</v>
      </c>
      <c r="G1752" t="s">
        <v>26</v>
      </c>
      <c r="H1752">
        <v>3199</v>
      </c>
      <c r="I1752" t="s">
        <v>11</v>
      </c>
      <c r="J1752" t="s">
        <v>127</v>
      </c>
      <c r="K1752" t="s">
        <v>146</v>
      </c>
      <c r="L1752" t="s">
        <v>157</v>
      </c>
      <c r="M1752" s="6">
        <v>257</v>
      </c>
    </row>
    <row r="1753" spans="1:13" x14ac:dyDescent="0.3">
      <c r="A1753" s="2">
        <v>45800</v>
      </c>
      <c r="B1753" s="3">
        <f t="shared" si="81"/>
        <v>2025</v>
      </c>
      <c r="C1753" t="str">
        <f t="shared" si="82"/>
        <v>2024-2025</v>
      </c>
      <c r="D1753" t="s">
        <v>119</v>
      </c>
      <c r="E1753" t="s">
        <v>29</v>
      </c>
      <c r="F1753" t="str">
        <f t="shared" si="83"/>
        <v>Queensland</v>
      </c>
      <c r="G1753" t="s">
        <v>19</v>
      </c>
      <c r="H1753">
        <v>4703</v>
      </c>
      <c r="I1753" t="s">
        <v>11</v>
      </c>
      <c r="J1753" t="s">
        <v>138</v>
      </c>
      <c r="K1753" t="s">
        <v>144</v>
      </c>
      <c r="L1753" t="s">
        <v>155</v>
      </c>
      <c r="M1753" s="6">
        <v>141</v>
      </c>
    </row>
    <row r="1754" spans="1:13" x14ac:dyDescent="0.3">
      <c r="A1754" s="2">
        <v>45934</v>
      </c>
      <c r="B1754" s="3">
        <f t="shared" si="81"/>
        <v>2026</v>
      </c>
      <c r="C1754" t="str">
        <f t="shared" si="82"/>
        <v>2025-2026</v>
      </c>
      <c r="D1754" t="s">
        <v>119</v>
      </c>
      <c r="E1754" t="s">
        <v>32</v>
      </c>
      <c r="F1754" t="str">
        <f t="shared" si="83"/>
        <v>Victoria</v>
      </c>
      <c r="G1754" t="s">
        <v>26</v>
      </c>
      <c r="H1754">
        <v>3977</v>
      </c>
      <c r="I1754" t="s">
        <v>11</v>
      </c>
      <c r="J1754" t="s">
        <v>137</v>
      </c>
      <c r="K1754" t="s">
        <v>144</v>
      </c>
      <c r="L1754" t="s">
        <v>155</v>
      </c>
      <c r="M1754" s="6">
        <v>522</v>
      </c>
    </row>
    <row r="1755" spans="1:13" x14ac:dyDescent="0.3">
      <c r="A1755" s="2">
        <v>45492</v>
      </c>
      <c r="B1755" s="3">
        <f t="shared" si="81"/>
        <v>2025</v>
      </c>
      <c r="C1755" t="str">
        <f t="shared" si="82"/>
        <v>2024-2025</v>
      </c>
      <c r="D1755" t="s">
        <v>120</v>
      </c>
      <c r="E1755" t="s">
        <v>21</v>
      </c>
      <c r="F1755" t="str">
        <f t="shared" si="83"/>
        <v>South Australia</v>
      </c>
      <c r="G1755" t="s">
        <v>17</v>
      </c>
      <c r="H1755">
        <v>5343</v>
      </c>
      <c r="I1755" t="s">
        <v>11</v>
      </c>
      <c r="J1755" t="s">
        <v>139</v>
      </c>
      <c r="K1755" t="s">
        <v>146</v>
      </c>
      <c r="L1755" t="s">
        <v>157</v>
      </c>
      <c r="M1755" s="6">
        <v>469</v>
      </c>
    </row>
    <row r="1756" spans="1:13" x14ac:dyDescent="0.3">
      <c r="A1756" s="2">
        <v>45708</v>
      </c>
      <c r="B1756" s="3">
        <f t="shared" si="81"/>
        <v>2025</v>
      </c>
      <c r="C1756" t="str">
        <f t="shared" si="82"/>
        <v>2024-2025</v>
      </c>
      <c r="D1756" t="s">
        <v>119</v>
      </c>
      <c r="E1756" t="s">
        <v>68</v>
      </c>
      <c r="F1756" t="str">
        <f t="shared" si="83"/>
        <v>Victoria</v>
      </c>
      <c r="G1756" t="s">
        <v>26</v>
      </c>
      <c r="H1756">
        <v>3429</v>
      </c>
      <c r="I1756" t="s">
        <v>11</v>
      </c>
      <c r="J1756" t="s">
        <v>129</v>
      </c>
      <c r="K1756" t="s">
        <v>142</v>
      </c>
      <c r="L1756" t="s">
        <v>153</v>
      </c>
      <c r="M1756" s="6">
        <v>742</v>
      </c>
    </row>
    <row r="1757" spans="1:13" x14ac:dyDescent="0.3">
      <c r="A1757" s="2">
        <v>45417</v>
      </c>
      <c r="B1757" s="3">
        <f t="shared" si="81"/>
        <v>2024</v>
      </c>
      <c r="C1757" t="str">
        <f t="shared" si="82"/>
        <v>2023-2024</v>
      </c>
      <c r="D1757" t="s">
        <v>119</v>
      </c>
      <c r="E1757" t="s">
        <v>102</v>
      </c>
      <c r="F1757" t="str">
        <f t="shared" si="83"/>
        <v>Queensland</v>
      </c>
      <c r="G1757" t="s">
        <v>19</v>
      </c>
      <c r="H1757">
        <v>4825</v>
      </c>
      <c r="I1757" t="s">
        <v>11</v>
      </c>
      <c r="J1757" t="s">
        <v>133</v>
      </c>
      <c r="K1757" t="s">
        <v>151</v>
      </c>
      <c r="L1757" t="s">
        <v>152</v>
      </c>
      <c r="M1757" s="6">
        <v>199</v>
      </c>
    </row>
    <row r="1758" spans="1:13" x14ac:dyDescent="0.3">
      <c r="A1758" s="2">
        <v>45786</v>
      </c>
      <c r="B1758" s="3">
        <f t="shared" si="81"/>
        <v>2025</v>
      </c>
      <c r="C1758" t="str">
        <f t="shared" si="82"/>
        <v>2024-2025</v>
      </c>
      <c r="D1758" t="s">
        <v>119</v>
      </c>
      <c r="E1758" t="s">
        <v>70</v>
      </c>
      <c r="F1758" t="str">
        <f t="shared" si="83"/>
        <v>Western Australia</v>
      </c>
      <c r="G1758" t="s">
        <v>28</v>
      </c>
      <c r="H1758">
        <v>6021</v>
      </c>
      <c r="I1758" t="s">
        <v>11</v>
      </c>
      <c r="J1758" t="s">
        <v>121</v>
      </c>
      <c r="K1758" t="s">
        <v>148</v>
      </c>
      <c r="L1758" t="s">
        <v>159</v>
      </c>
      <c r="M1758" s="6">
        <v>137</v>
      </c>
    </row>
    <row r="1759" spans="1:13" x14ac:dyDescent="0.3">
      <c r="A1759" s="2">
        <v>45568</v>
      </c>
      <c r="B1759" s="3">
        <f t="shared" si="81"/>
        <v>2025</v>
      </c>
      <c r="C1759" t="str">
        <f t="shared" si="82"/>
        <v>2024-2025</v>
      </c>
      <c r="D1759" t="s">
        <v>119</v>
      </c>
      <c r="E1759" t="s">
        <v>16</v>
      </c>
      <c r="F1759" t="str">
        <f t="shared" si="83"/>
        <v>South Australia</v>
      </c>
      <c r="G1759" t="s">
        <v>17</v>
      </c>
      <c r="H1759">
        <v>5168</v>
      </c>
      <c r="I1759" t="s">
        <v>11</v>
      </c>
      <c r="J1759" t="s">
        <v>134</v>
      </c>
      <c r="K1759" t="s">
        <v>143</v>
      </c>
      <c r="L1759" t="s">
        <v>154</v>
      </c>
      <c r="M1759" s="6">
        <v>60</v>
      </c>
    </row>
    <row r="1760" spans="1:13" x14ac:dyDescent="0.3">
      <c r="A1760" s="2">
        <v>45665</v>
      </c>
      <c r="B1760" s="3">
        <f t="shared" si="81"/>
        <v>2025</v>
      </c>
      <c r="C1760" t="str">
        <f t="shared" si="82"/>
        <v>2024-2025</v>
      </c>
      <c r="D1760" t="s">
        <v>119</v>
      </c>
      <c r="E1760" t="s">
        <v>86</v>
      </c>
      <c r="F1760" t="str">
        <f t="shared" si="83"/>
        <v>Queensland</v>
      </c>
      <c r="G1760" t="s">
        <v>19</v>
      </c>
      <c r="H1760">
        <v>4119</v>
      </c>
      <c r="I1760" t="s">
        <v>11</v>
      </c>
      <c r="J1760" t="s">
        <v>131</v>
      </c>
      <c r="K1760" t="s">
        <v>145</v>
      </c>
      <c r="L1760" t="s">
        <v>156</v>
      </c>
      <c r="M1760" s="6">
        <v>517</v>
      </c>
    </row>
    <row r="1761" spans="1:13" x14ac:dyDescent="0.3">
      <c r="A1761" s="2">
        <v>45758</v>
      </c>
      <c r="B1761" s="3">
        <f t="shared" si="81"/>
        <v>2025</v>
      </c>
      <c r="C1761" t="str">
        <f t="shared" si="82"/>
        <v>2024-2025</v>
      </c>
      <c r="D1761" t="s">
        <v>119</v>
      </c>
      <c r="E1761" t="s">
        <v>76</v>
      </c>
      <c r="F1761" t="str">
        <f t="shared" si="83"/>
        <v>Queensland</v>
      </c>
      <c r="G1761" t="s">
        <v>19</v>
      </c>
      <c r="H1761">
        <v>4220</v>
      </c>
      <c r="I1761" t="s">
        <v>11</v>
      </c>
      <c r="J1761" t="s">
        <v>124</v>
      </c>
      <c r="K1761" t="s">
        <v>150</v>
      </c>
      <c r="L1761" t="s">
        <v>161</v>
      </c>
      <c r="M1761" s="6">
        <v>354</v>
      </c>
    </row>
    <row r="1762" spans="1:13" x14ac:dyDescent="0.3">
      <c r="A1762" s="2">
        <v>46021</v>
      </c>
      <c r="B1762" s="3">
        <f t="shared" si="81"/>
        <v>2026</v>
      </c>
      <c r="C1762" t="str">
        <f t="shared" si="82"/>
        <v>2025-2026</v>
      </c>
      <c r="D1762" t="s">
        <v>119</v>
      </c>
      <c r="E1762" t="s">
        <v>86</v>
      </c>
      <c r="F1762" t="str">
        <f t="shared" si="83"/>
        <v>Queensland</v>
      </c>
      <c r="G1762" t="s">
        <v>19</v>
      </c>
      <c r="H1762">
        <v>4119</v>
      </c>
      <c r="I1762" t="s">
        <v>11</v>
      </c>
      <c r="J1762" t="s">
        <v>131</v>
      </c>
      <c r="K1762" t="s">
        <v>149</v>
      </c>
      <c r="L1762" t="s">
        <v>160</v>
      </c>
      <c r="M1762" s="6">
        <v>332</v>
      </c>
    </row>
    <row r="1763" spans="1:13" x14ac:dyDescent="0.3">
      <c r="A1763" s="2">
        <v>45498</v>
      </c>
      <c r="B1763" s="3">
        <f t="shared" si="81"/>
        <v>2025</v>
      </c>
      <c r="C1763" t="str">
        <f t="shared" si="82"/>
        <v>2024-2025</v>
      </c>
      <c r="D1763" t="s">
        <v>119</v>
      </c>
      <c r="E1763" t="s">
        <v>30</v>
      </c>
      <c r="F1763" t="str">
        <f t="shared" si="83"/>
        <v>Victoria</v>
      </c>
      <c r="G1763" t="s">
        <v>26</v>
      </c>
      <c r="H1763">
        <v>3030</v>
      </c>
      <c r="I1763" t="s">
        <v>11</v>
      </c>
      <c r="J1763" t="s">
        <v>128</v>
      </c>
      <c r="K1763" t="s">
        <v>148</v>
      </c>
      <c r="L1763" t="s">
        <v>159</v>
      </c>
      <c r="M1763" s="6">
        <v>797</v>
      </c>
    </row>
    <row r="1764" spans="1:13" x14ac:dyDescent="0.3">
      <c r="A1764" s="2">
        <v>45438</v>
      </c>
      <c r="B1764" s="3">
        <f t="shared" si="81"/>
        <v>2024</v>
      </c>
      <c r="C1764" t="str">
        <f t="shared" si="82"/>
        <v>2023-2024</v>
      </c>
      <c r="D1764" t="s">
        <v>119</v>
      </c>
      <c r="E1764" t="s">
        <v>106</v>
      </c>
      <c r="F1764" t="str">
        <f t="shared" si="83"/>
        <v>Queensland</v>
      </c>
      <c r="G1764" t="s">
        <v>19</v>
      </c>
      <c r="H1764">
        <v>4558</v>
      </c>
      <c r="I1764" t="s">
        <v>11</v>
      </c>
      <c r="J1764" t="s">
        <v>136</v>
      </c>
      <c r="K1764" t="s">
        <v>144</v>
      </c>
      <c r="L1764" t="s">
        <v>155</v>
      </c>
      <c r="M1764" s="6">
        <v>369</v>
      </c>
    </row>
    <row r="1765" spans="1:13" x14ac:dyDescent="0.3">
      <c r="A1765" s="2">
        <v>45726</v>
      </c>
      <c r="B1765" s="3">
        <f t="shared" si="81"/>
        <v>2025</v>
      </c>
      <c r="C1765" t="str">
        <f t="shared" si="82"/>
        <v>2024-2025</v>
      </c>
      <c r="D1765" t="s">
        <v>120</v>
      </c>
      <c r="E1765" t="s">
        <v>95</v>
      </c>
      <c r="F1765" t="str">
        <f t="shared" si="83"/>
        <v>New South Wales</v>
      </c>
      <c r="G1765" t="s">
        <v>10</v>
      </c>
      <c r="H1765">
        <v>2131</v>
      </c>
      <c r="I1765" t="s">
        <v>11</v>
      </c>
      <c r="J1765" t="s">
        <v>125</v>
      </c>
      <c r="K1765" t="s">
        <v>143</v>
      </c>
      <c r="L1765" t="s">
        <v>154</v>
      </c>
      <c r="M1765" s="6">
        <v>395</v>
      </c>
    </row>
    <row r="1766" spans="1:13" x14ac:dyDescent="0.3">
      <c r="A1766" s="2">
        <v>45728</v>
      </c>
      <c r="B1766" s="3">
        <f t="shared" si="81"/>
        <v>2025</v>
      </c>
      <c r="C1766" t="str">
        <f t="shared" si="82"/>
        <v>2024-2025</v>
      </c>
      <c r="D1766" t="s">
        <v>119</v>
      </c>
      <c r="E1766" t="s">
        <v>80</v>
      </c>
      <c r="F1766" t="str">
        <f t="shared" si="83"/>
        <v>New South Wales</v>
      </c>
      <c r="G1766" t="s">
        <v>10</v>
      </c>
      <c r="H1766">
        <v>2120</v>
      </c>
      <c r="I1766" t="s">
        <v>11</v>
      </c>
      <c r="J1766" t="s">
        <v>125</v>
      </c>
      <c r="K1766" t="s">
        <v>146</v>
      </c>
      <c r="L1766" t="s">
        <v>157</v>
      </c>
      <c r="M1766" s="6">
        <v>621</v>
      </c>
    </row>
    <row r="1767" spans="1:13" x14ac:dyDescent="0.3">
      <c r="A1767" s="2">
        <v>45494</v>
      </c>
      <c r="B1767" s="3">
        <f t="shared" si="81"/>
        <v>2025</v>
      </c>
      <c r="C1767" t="str">
        <f t="shared" si="82"/>
        <v>2024-2025</v>
      </c>
      <c r="D1767" t="s">
        <v>120</v>
      </c>
      <c r="E1767" t="s">
        <v>25</v>
      </c>
      <c r="F1767" t="str">
        <f t="shared" si="83"/>
        <v>Victoria</v>
      </c>
      <c r="G1767" t="s">
        <v>26</v>
      </c>
      <c r="H1767">
        <v>3066</v>
      </c>
      <c r="I1767" t="s">
        <v>11</v>
      </c>
      <c r="J1767" t="s">
        <v>128</v>
      </c>
      <c r="K1767" t="s">
        <v>147</v>
      </c>
      <c r="L1767" t="s">
        <v>158</v>
      </c>
      <c r="M1767" s="6">
        <v>91</v>
      </c>
    </row>
    <row r="1768" spans="1:13" x14ac:dyDescent="0.3">
      <c r="A1768" s="2">
        <v>45422</v>
      </c>
      <c r="B1768" s="3">
        <f t="shared" si="81"/>
        <v>2024</v>
      </c>
      <c r="C1768" t="str">
        <f t="shared" si="82"/>
        <v>2023-2024</v>
      </c>
      <c r="D1768" t="s">
        <v>119</v>
      </c>
      <c r="E1768" t="s">
        <v>58</v>
      </c>
      <c r="F1768" t="str">
        <f t="shared" si="83"/>
        <v>New South Wales</v>
      </c>
      <c r="G1768" t="s">
        <v>10</v>
      </c>
      <c r="H1768">
        <v>2790</v>
      </c>
      <c r="I1768" t="s">
        <v>11</v>
      </c>
      <c r="J1768" t="s">
        <v>132</v>
      </c>
      <c r="K1768" t="s">
        <v>147</v>
      </c>
      <c r="L1768" t="s">
        <v>158</v>
      </c>
      <c r="M1768" s="6">
        <v>601</v>
      </c>
    </row>
    <row r="1769" spans="1:13" x14ac:dyDescent="0.3">
      <c r="A1769" s="2">
        <v>45367</v>
      </c>
      <c r="B1769" s="3">
        <f t="shared" si="81"/>
        <v>2024</v>
      </c>
      <c r="C1769" t="str">
        <f t="shared" si="82"/>
        <v>2023-2024</v>
      </c>
      <c r="D1769" t="s">
        <v>119</v>
      </c>
      <c r="E1769" t="s">
        <v>106</v>
      </c>
      <c r="F1769" t="str">
        <f t="shared" si="83"/>
        <v>Queensland</v>
      </c>
      <c r="G1769" t="s">
        <v>19</v>
      </c>
      <c r="H1769">
        <v>4558</v>
      </c>
      <c r="I1769" t="s">
        <v>11</v>
      </c>
      <c r="J1769" t="s">
        <v>136</v>
      </c>
      <c r="K1769" t="s">
        <v>147</v>
      </c>
      <c r="L1769" t="s">
        <v>158</v>
      </c>
      <c r="M1769" s="6">
        <v>51</v>
      </c>
    </row>
    <row r="1770" spans="1:13" x14ac:dyDescent="0.3">
      <c r="A1770" s="2">
        <v>45675</v>
      </c>
      <c r="B1770" s="3">
        <f t="shared" si="81"/>
        <v>2025</v>
      </c>
      <c r="C1770" t="str">
        <f t="shared" si="82"/>
        <v>2024-2025</v>
      </c>
      <c r="D1770" t="s">
        <v>120</v>
      </c>
      <c r="E1770" t="s">
        <v>37</v>
      </c>
      <c r="F1770" t="str">
        <f t="shared" si="83"/>
        <v>Victoria</v>
      </c>
      <c r="G1770" t="s">
        <v>26</v>
      </c>
      <c r="H1770">
        <v>3134</v>
      </c>
      <c r="I1770" t="s">
        <v>11</v>
      </c>
      <c r="J1770" t="s">
        <v>127</v>
      </c>
      <c r="K1770" t="s">
        <v>146</v>
      </c>
      <c r="L1770" t="s">
        <v>157</v>
      </c>
      <c r="M1770" s="6">
        <v>521</v>
      </c>
    </row>
    <row r="1771" spans="1:13" x14ac:dyDescent="0.3">
      <c r="A1771" s="2">
        <v>45775</v>
      </c>
      <c r="B1771" s="3">
        <f t="shared" si="81"/>
        <v>2025</v>
      </c>
      <c r="C1771" t="str">
        <f t="shared" si="82"/>
        <v>2024-2025</v>
      </c>
      <c r="D1771" t="s">
        <v>119</v>
      </c>
      <c r="E1771" t="s">
        <v>30</v>
      </c>
      <c r="F1771" t="str">
        <f t="shared" si="83"/>
        <v>Victoria</v>
      </c>
      <c r="G1771" t="s">
        <v>26</v>
      </c>
      <c r="H1771">
        <v>3030</v>
      </c>
      <c r="I1771" t="s">
        <v>11</v>
      </c>
      <c r="J1771" t="s">
        <v>128</v>
      </c>
      <c r="K1771" t="s">
        <v>145</v>
      </c>
      <c r="L1771" t="s">
        <v>156</v>
      </c>
      <c r="M1771" s="6">
        <v>491</v>
      </c>
    </row>
    <row r="1772" spans="1:13" x14ac:dyDescent="0.3">
      <c r="A1772" s="2">
        <v>45846</v>
      </c>
      <c r="B1772" s="3">
        <f t="shared" si="81"/>
        <v>2026</v>
      </c>
      <c r="C1772" t="str">
        <f t="shared" si="82"/>
        <v>2025-2026</v>
      </c>
      <c r="D1772" t="s">
        <v>119</v>
      </c>
      <c r="E1772" t="s">
        <v>88</v>
      </c>
      <c r="F1772" t="str">
        <f t="shared" si="83"/>
        <v>Queensland</v>
      </c>
      <c r="G1772" t="s">
        <v>19</v>
      </c>
      <c r="H1772">
        <v>4570</v>
      </c>
      <c r="I1772" t="s">
        <v>11</v>
      </c>
      <c r="J1772" t="s">
        <v>136</v>
      </c>
      <c r="K1772" t="s">
        <v>142</v>
      </c>
      <c r="L1772" t="s">
        <v>153</v>
      </c>
      <c r="M1772" s="6">
        <v>216</v>
      </c>
    </row>
    <row r="1773" spans="1:13" x14ac:dyDescent="0.3">
      <c r="A1773" s="2">
        <v>45754</v>
      </c>
      <c r="B1773" s="3">
        <f t="shared" si="81"/>
        <v>2025</v>
      </c>
      <c r="C1773" t="str">
        <f t="shared" si="82"/>
        <v>2024-2025</v>
      </c>
      <c r="D1773" t="s">
        <v>119</v>
      </c>
      <c r="E1773" t="s">
        <v>103</v>
      </c>
      <c r="F1773" t="str">
        <f t="shared" si="83"/>
        <v>Victoria</v>
      </c>
      <c r="G1773" t="s">
        <v>26</v>
      </c>
      <c r="H1773">
        <v>3550</v>
      </c>
      <c r="I1773" t="s">
        <v>11</v>
      </c>
      <c r="J1773" t="s">
        <v>129</v>
      </c>
      <c r="K1773" t="s">
        <v>142</v>
      </c>
      <c r="L1773" t="s">
        <v>153</v>
      </c>
      <c r="M1773" s="6">
        <v>95</v>
      </c>
    </row>
    <row r="1774" spans="1:13" x14ac:dyDescent="0.3">
      <c r="A1774" s="2">
        <v>45492</v>
      </c>
      <c r="B1774" s="3">
        <f t="shared" si="81"/>
        <v>2025</v>
      </c>
      <c r="C1774" t="str">
        <f t="shared" si="82"/>
        <v>2024-2025</v>
      </c>
      <c r="D1774" t="s">
        <v>120</v>
      </c>
      <c r="E1774" t="s">
        <v>105</v>
      </c>
      <c r="F1774" t="str">
        <f t="shared" si="83"/>
        <v>New South Wales</v>
      </c>
      <c r="G1774" t="s">
        <v>10</v>
      </c>
      <c r="H1774">
        <v>2031</v>
      </c>
      <c r="I1774" t="s">
        <v>11</v>
      </c>
      <c r="J1774" t="s">
        <v>126</v>
      </c>
      <c r="K1774" t="s">
        <v>142</v>
      </c>
      <c r="L1774" t="s">
        <v>153</v>
      </c>
      <c r="M1774" s="6">
        <v>476</v>
      </c>
    </row>
    <row r="1775" spans="1:13" x14ac:dyDescent="0.3">
      <c r="A1775" s="2">
        <v>45919</v>
      </c>
      <c r="B1775" s="3">
        <f t="shared" si="81"/>
        <v>2026</v>
      </c>
      <c r="C1775" t="str">
        <f t="shared" si="82"/>
        <v>2025-2026</v>
      </c>
      <c r="D1775" t="s">
        <v>119</v>
      </c>
      <c r="E1775" t="s">
        <v>88</v>
      </c>
      <c r="F1775" t="str">
        <f t="shared" si="83"/>
        <v>Queensland</v>
      </c>
      <c r="G1775" t="s">
        <v>19</v>
      </c>
      <c r="H1775">
        <v>4570</v>
      </c>
      <c r="I1775" t="s">
        <v>11</v>
      </c>
      <c r="J1775" t="s">
        <v>136</v>
      </c>
      <c r="K1775" t="s">
        <v>144</v>
      </c>
      <c r="L1775" t="s">
        <v>155</v>
      </c>
      <c r="M1775" s="6">
        <v>280</v>
      </c>
    </row>
    <row r="1776" spans="1:13" x14ac:dyDescent="0.3">
      <c r="A1776" s="2">
        <v>45307</v>
      </c>
      <c r="B1776" s="3">
        <f t="shared" si="81"/>
        <v>2024</v>
      </c>
      <c r="C1776" t="str">
        <f t="shared" si="82"/>
        <v>2023-2024</v>
      </c>
      <c r="D1776" t="s">
        <v>120</v>
      </c>
      <c r="E1776" t="s">
        <v>88</v>
      </c>
      <c r="F1776" t="str">
        <f t="shared" si="83"/>
        <v>Queensland</v>
      </c>
      <c r="G1776" t="s">
        <v>19</v>
      </c>
      <c r="H1776">
        <v>4570</v>
      </c>
      <c r="I1776" t="s">
        <v>11</v>
      </c>
      <c r="J1776" t="s">
        <v>136</v>
      </c>
      <c r="K1776" t="s">
        <v>144</v>
      </c>
      <c r="L1776" t="s">
        <v>155</v>
      </c>
      <c r="M1776" s="6">
        <v>691</v>
      </c>
    </row>
    <row r="1777" spans="1:13" x14ac:dyDescent="0.3">
      <c r="A1777" s="2">
        <v>45709</v>
      </c>
      <c r="B1777" s="3">
        <f t="shared" si="81"/>
        <v>2025</v>
      </c>
      <c r="C1777" t="str">
        <f t="shared" si="82"/>
        <v>2024-2025</v>
      </c>
      <c r="D1777" t="s">
        <v>119</v>
      </c>
      <c r="E1777" t="s">
        <v>13</v>
      </c>
      <c r="F1777" t="str">
        <f t="shared" si="83"/>
        <v>New South Wales</v>
      </c>
      <c r="G1777" t="s">
        <v>10</v>
      </c>
      <c r="H1777">
        <v>2141</v>
      </c>
      <c r="I1777" t="s">
        <v>11</v>
      </c>
      <c r="J1777" t="s">
        <v>125</v>
      </c>
      <c r="K1777" t="s">
        <v>148</v>
      </c>
      <c r="L1777" t="s">
        <v>159</v>
      </c>
      <c r="M1777" s="6">
        <v>540</v>
      </c>
    </row>
    <row r="1778" spans="1:13" x14ac:dyDescent="0.3">
      <c r="A1778" s="2">
        <v>45297</v>
      </c>
      <c r="B1778" s="3">
        <f t="shared" si="81"/>
        <v>2024</v>
      </c>
      <c r="C1778" t="str">
        <f t="shared" si="82"/>
        <v>2023-2024</v>
      </c>
      <c r="D1778" t="s">
        <v>119</v>
      </c>
      <c r="E1778" t="s">
        <v>42</v>
      </c>
      <c r="F1778" t="str">
        <f t="shared" si="83"/>
        <v>Tasmania</v>
      </c>
      <c r="G1778" t="s">
        <v>43</v>
      </c>
      <c r="H1778">
        <v>7018</v>
      </c>
      <c r="I1778" t="s">
        <v>11</v>
      </c>
      <c r="J1778" t="s">
        <v>130</v>
      </c>
      <c r="K1778" t="s">
        <v>146</v>
      </c>
      <c r="L1778" t="s">
        <v>157</v>
      </c>
      <c r="M1778" s="6">
        <v>616</v>
      </c>
    </row>
    <row r="1779" spans="1:13" x14ac:dyDescent="0.3">
      <c r="A1779" s="2">
        <v>45739</v>
      </c>
      <c r="B1779" s="3">
        <f t="shared" si="81"/>
        <v>2025</v>
      </c>
      <c r="C1779" t="str">
        <f t="shared" si="82"/>
        <v>2024-2025</v>
      </c>
      <c r="D1779" t="s">
        <v>119</v>
      </c>
      <c r="E1779" t="s">
        <v>65</v>
      </c>
      <c r="F1779" t="str">
        <f t="shared" si="83"/>
        <v>Victoria</v>
      </c>
      <c r="G1779" t="s">
        <v>26</v>
      </c>
      <c r="H1779">
        <v>3931</v>
      </c>
      <c r="I1779" t="s">
        <v>11</v>
      </c>
      <c r="J1779" t="s">
        <v>137</v>
      </c>
      <c r="K1779" t="s">
        <v>145</v>
      </c>
      <c r="L1779" t="s">
        <v>156</v>
      </c>
      <c r="M1779" s="6">
        <v>761</v>
      </c>
    </row>
    <row r="1780" spans="1:13" x14ac:dyDescent="0.3">
      <c r="A1780" s="2">
        <v>45594</v>
      </c>
      <c r="B1780" s="3">
        <f t="shared" si="81"/>
        <v>2025</v>
      </c>
      <c r="C1780" t="str">
        <f t="shared" si="82"/>
        <v>2024-2025</v>
      </c>
      <c r="D1780" t="s">
        <v>119</v>
      </c>
      <c r="E1780" t="s">
        <v>111</v>
      </c>
      <c r="F1780" t="str">
        <f t="shared" si="83"/>
        <v>New South Wales</v>
      </c>
      <c r="G1780" t="s">
        <v>10</v>
      </c>
      <c r="H1780">
        <v>2154</v>
      </c>
      <c r="I1780" t="s">
        <v>11</v>
      </c>
      <c r="J1780" t="s">
        <v>125</v>
      </c>
      <c r="K1780" t="s">
        <v>144</v>
      </c>
      <c r="L1780" t="s">
        <v>155</v>
      </c>
      <c r="M1780" s="6">
        <v>377</v>
      </c>
    </row>
    <row r="1781" spans="1:13" x14ac:dyDescent="0.3">
      <c r="A1781" s="2">
        <v>45904</v>
      </c>
      <c r="B1781" s="3">
        <f t="shared" si="81"/>
        <v>2026</v>
      </c>
      <c r="C1781" t="str">
        <f t="shared" si="82"/>
        <v>2025-2026</v>
      </c>
      <c r="D1781" t="s">
        <v>119</v>
      </c>
      <c r="E1781" t="s">
        <v>52</v>
      </c>
      <c r="F1781" t="str">
        <f t="shared" si="83"/>
        <v>New South Wales</v>
      </c>
      <c r="G1781" t="s">
        <v>10</v>
      </c>
      <c r="H1781">
        <v>2485</v>
      </c>
      <c r="I1781" t="s">
        <v>11</v>
      </c>
      <c r="J1781" t="s">
        <v>122</v>
      </c>
      <c r="K1781" t="s">
        <v>145</v>
      </c>
      <c r="L1781" t="s">
        <v>156</v>
      </c>
      <c r="M1781" s="6">
        <v>106</v>
      </c>
    </row>
    <row r="1782" spans="1:13" x14ac:dyDescent="0.3">
      <c r="A1782" s="2">
        <v>45810</v>
      </c>
      <c r="B1782" s="3">
        <f t="shared" si="81"/>
        <v>2025</v>
      </c>
      <c r="C1782" t="str">
        <f t="shared" si="82"/>
        <v>2024-2025</v>
      </c>
      <c r="D1782" t="s">
        <v>119</v>
      </c>
      <c r="E1782" t="s">
        <v>27</v>
      </c>
      <c r="F1782" t="str">
        <f t="shared" si="83"/>
        <v>Western Australia</v>
      </c>
      <c r="G1782" t="s">
        <v>28</v>
      </c>
      <c r="H1782">
        <v>6030</v>
      </c>
      <c r="I1782" t="s">
        <v>11</v>
      </c>
      <c r="J1782" t="s">
        <v>121</v>
      </c>
      <c r="K1782" t="s">
        <v>144</v>
      </c>
      <c r="L1782" t="s">
        <v>155</v>
      </c>
      <c r="M1782" s="6">
        <v>740</v>
      </c>
    </row>
    <row r="1783" spans="1:13" x14ac:dyDescent="0.3">
      <c r="A1783" s="2">
        <v>45371</v>
      </c>
      <c r="B1783" s="3">
        <f t="shared" si="81"/>
        <v>2024</v>
      </c>
      <c r="C1783" t="str">
        <f t="shared" si="82"/>
        <v>2023-2024</v>
      </c>
      <c r="D1783" t="s">
        <v>120</v>
      </c>
      <c r="E1783" t="s">
        <v>24</v>
      </c>
      <c r="F1783" t="str">
        <f t="shared" si="83"/>
        <v>Queensland</v>
      </c>
      <c r="G1783" t="s">
        <v>19</v>
      </c>
      <c r="H1783">
        <v>4053</v>
      </c>
      <c r="I1783" t="s">
        <v>11</v>
      </c>
      <c r="J1783" t="s">
        <v>131</v>
      </c>
      <c r="K1783" t="s">
        <v>151</v>
      </c>
      <c r="L1783" t="s">
        <v>152</v>
      </c>
      <c r="M1783" s="6">
        <v>679</v>
      </c>
    </row>
    <row r="1784" spans="1:13" x14ac:dyDescent="0.3">
      <c r="A1784" s="2">
        <v>45747</v>
      </c>
      <c r="B1784" s="3">
        <f t="shared" si="81"/>
        <v>2025</v>
      </c>
      <c r="C1784" t="str">
        <f t="shared" si="82"/>
        <v>2024-2025</v>
      </c>
      <c r="D1784" t="s">
        <v>120</v>
      </c>
      <c r="E1784" t="s">
        <v>106</v>
      </c>
      <c r="F1784" t="str">
        <f t="shared" si="83"/>
        <v>Queensland</v>
      </c>
      <c r="G1784" t="s">
        <v>19</v>
      </c>
      <c r="H1784">
        <v>4558</v>
      </c>
      <c r="I1784" t="s">
        <v>11</v>
      </c>
      <c r="J1784" t="s">
        <v>136</v>
      </c>
      <c r="K1784" t="s">
        <v>151</v>
      </c>
      <c r="L1784" t="s">
        <v>152</v>
      </c>
      <c r="M1784" s="6">
        <v>494</v>
      </c>
    </row>
    <row r="1785" spans="1:13" x14ac:dyDescent="0.3">
      <c r="A1785" s="2">
        <v>45926</v>
      </c>
      <c r="B1785" s="3">
        <f t="shared" si="81"/>
        <v>2026</v>
      </c>
      <c r="C1785" t="str">
        <f t="shared" si="82"/>
        <v>2025-2026</v>
      </c>
      <c r="D1785" t="s">
        <v>119</v>
      </c>
      <c r="E1785" t="s">
        <v>16</v>
      </c>
      <c r="F1785" t="str">
        <f t="shared" si="83"/>
        <v>South Australia</v>
      </c>
      <c r="G1785" t="s">
        <v>17</v>
      </c>
      <c r="H1785">
        <v>5168</v>
      </c>
      <c r="I1785" t="s">
        <v>11</v>
      </c>
      <c r="J1785" t="s">
        <v>134</v>
      </c>
      <c r="K1785" t="s">
        <v>144</v>
      </c>
      <c r="L1785" t="s">
        <v>155</v>
      </c>
      <c r="M1785" s="6">
        <v>509</v>
      </c>
    </row>
    <row r="1786" spans="1:13" x14ac:dyDescent="0.3">
      <c r="A1786" s="2">
        <v>45980</v>
      </c>
      <c r="B1786" s="3">
        <f t="shared" si="81"/>
        <v>2026</v>
      </c>
      <c r="C1786" t="str">
        <f t="shared" si="82"/>
        <v>2025-2026</v>
      </c>
      <c r="D1786" t="s">
        <v>119</v>
      </c>
      <c r="E1786" t="s">
        <v>107</v>
      </c>
      <c r="F1786" t="str">
        <f t="shared" si="83"/>
        <v>New South Wales</v>
      </c>
      <c r="G1786" t="s">
        <v>10</v>
      </c>
      <c r="H1786">
        <v>2020</v>
      </c>
      <c r="I1786" t="s">
        <v>11</v>
      </c>
      <c r="J1786" t="s">
        <v>126</v>
      </c>
      <c r="K1786" t="s">
        <v>147</v>
      </c>
      <c r="L1786" t="s">
        <v>158</v>
      </c>
      <c r="M1786" s="6">
        <v>160</v>
      </c>
    </row>
    <row r="1787" spans="1:13" x14ac:dyDescent="0.3">
      <c r="A1787" s="2">
        <v>45368</v>
      </c>
      <c r="B1787" s="3">
        <f t="shared" si="81"/>
        <v>2024</v>
      </c>
      <c r="C1787" t="str">
        <f t="shared" si="82"/>
        <v>2023-2024</v>
      </c>
      <c r="D1787" t="s">
        <v>120</v>
      </c>
      <c r="E1787" t="s">
        <v>81</v>
      </c>
      <c r="F1787" t="str">
        <f t="shared" si="83"/>
        <v>Victoria</v>
      </c>
      <c r="G1787" t="s">
        <v>26</v>
      </c>
      <c r="H1787">
        <v>3076</v>
      </c>
      <c r="I1787" t="s">
        <v>11</v>
      </c>
      <c r="J1787" t="s">
        <v>128</v>
      </c>
      <c r="K1787" t="s">
        <v>150</v>
      </c>
      <c r="L1787" t="s">
        <v>161</v>
      </c>
      <c r="M1787" s="6">
        <v>248</v>
      </c>
    </row>
    <row r="1788" spans="1:13" x14ac:dyDescent="0.3">
      <c r="A1788" s="2">
        <v>45629</v>
      </c>
      <c r="B1788" s="3">
        <f t="shared" si="81"/>
        <v>2025</v>
      </c>
      <c r="C1788" t="str">
        <f t="shared" si="82"/>
        <v>2024-2025</v>
      </c>
      <c r="D1788" t="s">
        <v>120</v>
      </c>
      <c r="E1788" t="s">
        <v>25</v>
      </c>
      <c r="F1788" t="str">
        <f t="shared" si="83"/>
        <v>Victoria</v>
      </c>
      <c r="G1788" t="s">
        <v>26</v>
      </c>
      <c r="H1788">
        <v>3066</v>
      </c>
      <c r="I1788" t="s">
        <v>11</v>
      </c>
      <c r="J1788" t="s">
        <v>128</v>
      </c>
      <c r="K1788" t="s">
        <v>143</v>
      </c>
      <c r="L1788" t="s">
        <v>154</v>
      </c>
      <c r="M1788" s="6">
        <v>21</v>
      </c>
    </row>
    <row r="1789" spans="1:13" x14ac:dyDescent="0.3">
      <c r="A1789" s="2">
        <v>45478</v>
      </c>
      <c r="B1789" s="3">
        <f t="shared" si="81"/>
        <v>2025</v>
      </c>
      <c r="C1789" t="str">
        <f t="shared" si="82"/>
        <v>2024-2025</v>
      </c>
      <c r="D1789" t="s">
        <v>119</v>
      </c>
      <c r="E1789" t="s">
        <v>65</v>
      </c>
      <c r="F1789" t="str">
        <f t="shared" si="83"/>
        <v>Victoria</v>
      </c>
      <c r="G1789" t="s">
        <v>26</v>
      </c>
      <c r="H1789">
        <v>3931</v>
      </c>
      <c r="I1789" t="s">
        <v>11</v>
      </c>
      <c r="J1789" t="s">
        <v>137</v>
      </c>
      <c r="K1789" t="s">
        <v>143</v>
      </c>
      <c r="L1789" t="s">
        <v>154</v>
      </c>
      <c r="M1789" s="6">
        <v>571</v>
      </c>
    </row>
    <row r="1790" spans="1:13" x14ac:dyDescent="0.3">
      <c r="A1790" s="2">
        <v>45600</v>
      </c>
      <c r="B1790" s="3">
        <f t="shared" si="81"/>
        <v>2025</v>
      </c>
      <c r="C1790" t="str">
        <f t="shared" si="82"/>
        <v>2024-2025</v>
      </c>
      <c r="D1790" t="s">
        <v>120</v>
      </c>
      <c r="E1790" t="s">
        <v>114</v>
      </c>
      <c r="F1790" t="str">
        <f t="shared" si="83"/>
        <v>Victoria</v>
      </c>
      <c r="G1790" t="s">
        <v>26</v>
      </c>
      <c r="H1790">
        <v>3353</v>
      </c>
      <c r="I1790" t="s">
        <v>11</v>
      </c>
      <c r="J1790" t="s">
        <v>129</v>
      </c>
      <c r="K1790" t="s">
        <v>147</v>
      </c>
      <c r="L1790" t="s">
        <v>158</v>
      </c>
      <c r="M1790" s="6">
        <v>151</v>
      </c>
    </row>
    <row r="1791" spans="1:13" x14ac:dyDescent="0.3">
      <c r="A1791" s="2">
        <v>45927</v>
      </c>
      <c r="B1791" s="3">
        <f t="shared" si="81"/>
        <v>2026</v>
      </c>
      <c r="C1791" t="str">
        <f t="shared" si="82"/>
        <v>2025-2026</v>
      </c>
      <c r="D1791" t="s">
        <v>119</v>
      </c>
      <c r="E1791" t="s">
        <v>31</v>
      </c>
      <c r="F1791" t="str">
        <f t="shared" si="83"/>
        <v>South Australia</v>
      </c>
      <c r="G1791" t="s">
        <v>17</v>
      </c>
      <c r="H1791">
        <v>5082</v>
      </c>
      <c r="I1791" t="s">
        <v>11</v>
      </c>
      <c r="J1791" t="s">
        <v>134</v>
      </c>
      <c r="K1791" t="s">
        <v>143</v>
      </c>
      <c r="L1791" t="s">
        <v>154</v>
      </c>
      <c r="M1791" s="6">
        <v>30</v>
      </c>
    </row>
    <row r="1792" spans="1:13" x14ac:dyDescent="0.3">
      <c r="A1792" s="2">
        <v>45386</v>
      </c>
      <c r="B1792" s="3">
        <f t="shared" si="81"/>
        <v>2024</v>
      </c>
      <c r="C1792" t="str">
        <f t="shared" si="82"/>
        <v>2023-2024</v>
      </c>
      <c r="D1792" t="s">
        <v>120</v>
      </c>
      <c r="E1792" t="s">
        <v>82</v>
      </c>
      <c r="F1792" t="str">
        <f t="shared" si="83"/>
        <v>Queensland</v>
      </c>
      <c r="G1792" t="s">
        <v>19</v>
      </c>
      <c r="H1792">
        <v>4215</v>
      </c>
      <c r="I1792" t="s">
        <v>11</v>
      </c>
      <c r="J1792" t="s">
        <v>124</v>
      </c>
      <c r="K1792" t="s">
        <v>142</v>
      </c>
      <c r="L1792" t="s">
        <v>153</v>
      </c>
      <c r="M1792" s="6">
        <v>205</v>
      </c>
    </row>
    <row r="1793" spans="1:13" x14ac:dyDescent="0.3">
      <c r="A1793" s="2">
        <v>45373</v>
      </c>
      <c r="B1793" s="3">
        <f t="shared" si="81"/>
        <v>2024</v>
      </c>
      <c r="C1793" t="str">
        <f t="shared" si="82"/>
        <v>2023-2024</v>
      </c>
      <c r="D1793" t="s">
        <v>119</v>
      </c>
      <c r="E1793" t="s">
        <v>61</v>
      </c>
      <c r="F1793" t="str">
        <f t="shared" si="83"/>
        <v>Victoria</v>
      </c>
      <c r="G1793" t="s">
        <v>26</v>
      </c>
      <c r="H1793">
        <v>3179</v>
      </c>
      <c r="I1793" t="s">
        <v>11</v>
      </c>
      <c r="J1793" t="s">
        <v>127</v>
      </c>
      <c r="K1793" t="s">
        <v>144</v>
      </c>
      <c r="L1793" t="s">
        <v>155</v>
      </c>
      <c r="M1793" s="6">
        <v>208</v>
      </c>
    </row>
    <row r="1794" spans="1:13" x14ac:dyDescent="0.3">
      <c r="A1794" s="2">
        <v>45779</v>
      </c>
      <c r="B1794" s="3">
        <f t="shared" ref="B1794:B1857" si="84">IF(MONTH(A1794)&gt;=7,YEAR(A1794)+1,YEAR(A1794))</f>
        <v>2025</v>
      </c>
      <c r="C1794" t="str">
        <f t="shared" ref="C1794:C1857" si="85">IF(MONTH(A1794) &gt;= 7, YEAR(A1794) &amp; "-" &amp; YEAR(A1794) + 1, YEAR(A1794) - 1 &amp; "-" &amp; YEAR(A1794))</f>
        <v>2024-2025</v>
      </c>
      <c r="D1794" t="s">
        <v>119</v>
      </c>
      <c r="E1794" t="s">
        <v>102</v>
      </c>
      <c r="F1794" t="str">
        <f t="shared" ref="F1794:F1857" si="86">IF(G1794="WA","Western Australia",
IF(G1794="NSW","New South Wales",
IF(G1794="QLD","Queensland",
IF(G1794="VIC","Victoria",
IF(G1794="TAS","Tasmania",
IF(G1794="SA","South Australia",
IF(G1794="NT","Northern Territory",
IF(G1794="ACT","Australian Capital Territory",G1794))))))))</f>
        <v>Queensland</v>
      </c>
      <c r="G1794" t="s">
        <v>19</v>
      </c>
      <c r="H1794">
        <v>4825</v>
      </c>
      <c r="I1794" t="s">
        <v>11</v>
      </c>
      <c r="J1794" t="s">
        <v>133</v>
      </c>
      <c r="K1794" t="s">
        <v>143</v>
      </c>
      <c r="L1794" t="s">
        <v>154</v>
      </c>
      <c r="M1794" s="6">
        <v>533</v>
      </c>
    </row>
    <row r="1795" spans="1:13" x14ac:dyDescent="0.3">
      <c r="A1795" s="2">
        <v>45635</v>
      </c>
      <c r="B1795" s="3">
        <f t="shared" si="84"/>
        <v>2025</v>
      </c>
      <c r="C1795" t="str">
        <f t="shared" si="85"/>
        <v>2024-2025</v>
      </c>
      <c r="D1795" t="s">
        <v>119</v>
      </c>
      <c r="E1795" t="s">
        <v>65</v>
      </c>
      <c r="F1795" t="str">
        <f t="shared" si="86"/>
        <v>Victoria</v>
      </c>
      <c r="G1795" t="s">
        <v>26</v>
      </c>
      <c r="H1795">
        <v>3931</v>
      </c>
      <c r="I1795" t="s">
        <v>11</v>
      </c>
      <c r="J1795" t="s">
        <v>137</v>
      </c>
      <c r="K1795" t="s">
        <v>148</v>
      </c>
      <c r="L1795" t="s">
        <v>159</v>
      </c>
      <c r="M1795" s="6">
        <v>165</v>
      </c>
    </row>
    <row r="1796" spans="1:13" x14ac:dyDescent="0.3">
      <c r="A1796" s="2">
        <v>45812</v>
      </c>
      <c r="B1796" s="3">
        <f t="shared" si="84"/>
        <v>2025</v>
      </c>
      <c r="C1796" t="str">
        <f t="shared" si="85"/>
        <v>2024-2025</v>
      </c>
      <c r="D1796" t="s">
        <v>119</v>
      </c>
      <c r="E1796" t="s">
        <v>62</v>
      </c>
      <c r="F1796" t="str">
        <f t="shared" si="86"/>
        <v>Victoria</v>
      </c>
      <c r="G1796" t="s">
        <v>26</v>
      </c>
      <c r="H1796">
        <v>3690</v>
      </c>
      <c r="I1796" t="s">
        <v>11</v>
      </c>
      <c r="J1796" t="s">
        <v>137</v>
      </c>
      <c r="K1796" t="s">
        <v>144</v>
      </c>
      <c r="L1796" t="s">
        <v>155</v>
      </c>
      <c r="M1796" s="6">
        <v>265</v>
      </c>
    </row>
    <row r="1797" spans="1:13" x14ac:dyDescent="0.3">
      <c r="A1797" s="2">
        <v>45966</v>
      </c>
      <c r="B1797" s="3">
        <f t="shared" si="84"/>
        <v>2026</v>
      </c>
      <c r="C1797" t="str">
        <f t="shared" si="85"/>
        <v>2025-2026</v>
      </c>
      <c r="D1797" t="s">
        <v>120</v>
      </c>
      <c r="E1797" t="s">
        <v>38</v>
      </c>
      <c r="F1797" t="str">
        <f t="shared" si="86"/>
        <v>Victoria</v>
      </c>
      <c r="G1797" t="s">
        <v>26</v>
      </c>
      <c r="H1797">
        <v>3199</v>
      </c>
      <c r="I1797" t="s">
        <v>11</v>
      </c>
      <c r="J1797" t="s">
        <v>127</v>
      </c>
      <c r="K1797" t="s">
        <v>145</v>
      </c>
      <c r="L1797" t="s">
        <v>156</v>
      </c>
      <c r="M1797" s="6">
        <v>190</v>
      </c>
    </row>
    <row r="1798" spans="1:13" x14ac:dyDescent="0.3">
      <c r="A1798" s="2">
        <v>45545</v>
      </c>
      <c r="B1798" s="3">
        <f t="shared" si="84"/>
        <v>2025</v>
      </c>
      <c r="C1798" t="str">
        <f t="shared" si="85"/>
        <v>2024-2025</v>
      </c>
      <c r="D1798" t="s">
        <v>120</v>
      </c>
      <c r="E1798" t="s">
        <v>66</v>
      </c>
      <c r="F1798" t="str">
        <f t="shared" si="86"/>
        <v>Western Australia</v>
      </c>
      <c r="G1798" t="s">
        <v>28</v>
      </c>
      <c r="H1798">
        <v>6330</v>
      </c>
      <c r="I1798" t="s">
        <v>11</v>
      </c>
      <c r="J1798" t="s">
        <v>135</v>
      </c>
      <c r="K1798" t="s">
        <v>142</v>
      </c>
      <c r="L1798" t="s">
        <v>153</v>
      </c>
      <c r="M1798" s="6">
        <v>548</v>
      </c>
    </row>
    <row r="1799" spans="1:13" x14ac:dyDescent="0.3">
      <c r="A1799" s="2">
        <v>45634</v>
      </c>
      <c r="B1799" s="3">
        <f t="shared" si="84"/>
        <v>2025</v>
      </c>
      <c r="C1799" t="str">
        <f t="shared" si="85"/>
        <v>2024-2025</v>
      </c>
      <c r="D1799" t="s">
        <v>119</v>
      </c>
      <c r="E1799" t="s">
        <v>75</v>
      </c>
      <c r="F1799" t="str">
        <f t="shared" si="86"/>
        <v>Victoria</v>
      </c>
      <c r="G1799" t="s">
        <v>26</v>
      </c>
      <c r="H1799">
        <v>3915</v>
      </c>
      <c r="I1799" t="s">
        <v>11</v>
      </c>
      <c r="J1799" t="s">
        <v>137</v>
      </c>
      <c r="K1799" t="s">
        <v>151</v>
      </c>
      <c r="L1799" t="s">
        <v>152</v>
      </c>
      <c r="M1799" s="6">
        <v>313</v>
      </c>
    </row>
    <row r="1800" spans="1:13" x14ac:dyDescent="0.3">
      <c r="A1800" s="2">
        <v>45918</v>
      </c>
      <c r="B1800" s="3">
        <f t="shared" si="84"/>
        <v>2026</v>
      </c>
      <c r="C1800" t="str">
        <f t="shared" si="85"/>
        <v>2025-2026</v>
      </c>
      <c r="D1800" t="s">
        <v>119</v>
      </c>
      <c r="E1800" t="s">
        <v>65</v>
      </c>
      <c r="F1800" t="str">
        <f t="shared" si="86"/>
        <v>Victoria</v>
      </c>
      <c r="G1800" t="s">
        <v>26</v>
      </c>
      <c r="H1800">
        <v>3931</v>
      </c>
      <c r="I1800" t="s">
        <v>11</v>
      </c>
      <c r="J1800" t="s">
        <v>137</v>
      </c>
      <c r="K1800" t="s">
        <v>143</v>
      </c>
      <c r="L1800" t="s">
        <v>154</v>
      </c>
      <c r="M1800" s="6">
        <v>413</v>
      </c>
    </row>
    <row r="1801" spans="1:13" x14ac:dyDescent="0.3">
      <c r="A1801" s="2">
        <v>45696</v>
      </c>
      <c r="B1801" s="3">
        <f t="shared" si="84"/>
        <v>2025</v>
      </c>
      <c r="C1801" t="str">
        <f t="shared" si="85"/>
        <v>2024-2025</v>
      </c>
      <c r="D1801" t="s">
        <v>119</v>
      </c>
      <c r="E1801" t="s">
        <v>93</v>
      </c>
      <c r="F1801" t="str">
        <f t="shared" si="86"/>
        <v>Victoria</v>
      </c>
      <c r="G1801" t="s">
        <v>26</v>
      </c>
      <c r="H1801">
        <v>3400</v>
      </c>
      <c r="I1801" t="s">
        <v>11</v>
      </c>
      <c r="J1801" t="s">
        <v>129</v>
      </c>
      <c r="K1801" t="s">
        <v>146</v>
      </c>
      <c r="L1801" t="s">
        <v>157</v>
      </c>
      <c r="M1801" s="6">
        <v>543</v>
      </c>
    </row>
    <row r="1802" spans="1:13" x14ac:dyDescent="0.3">
      <c r="A1802" s="2">
        <v>45413</v>
      </c>
      <c r="B1802" s="3">
        <f t="shared" si="84"/>
        <v>2024</v>
      </c>
      <c r="C1802" t="str">
        <f t="shared" si="85"/>
        <v>2023-2024</v>
      </c>
      <c r="D1802" t="s">
        <v>120</v>
      </c>
      <c r="E1802" t="s">
        <v>62</v>
      </c>
      <c r="F1802" t="str">
        <f t="shared" si="86"/>
        <v>Victoria</v>
      </c>
      <c r="G1802" t="s">
        <v>26</v>
      </c>
      <c r="H1802">
        <v>3690</v>
      </c>
      <c r="I1802" t="s">
        <v>11</v>
      </c>
      <c r="J1802" t="s">
        <v>137</v>
      </c>
      <c r="K1802" t="s">
        <v>144</v>
      </c>
      <c r="L1802" t="s">
        <v>155</v>
      </c>
      <c r="M1802" s="6">
        <v>448</v>
      </c>
    </row>
    <row r="1803" spans="1:13" x14ac:dyDescent="0.3">
      <c r="A1803" s="2">
        <v>45354</v>
      </c>
      <c r="B1803" s="3">
        <f t="shared" si="84"/>
        <v>2024</v>
      </c>
      <c r="C1803" t="str">
        <f t="shared" si="85"/>
        <v>2023-2024</v>
      </c>
      <c r="D1803" t="s">
        <v>120</v>
      </c>
      <c r="E1803" t="s">
        <v>85</v>
      </c>
      <c r="F1803" t="str">
        <f t="shared" si="86"/>
        <v>Western Australia</v>
      </c>
      <c r="G1803" t="s">
        <v>28</v>
      </c>
      <c r="H1803">
        <v>6725</v>
      </c>
      <c r="I1803" t="s">
        <v>11</v>
      </c>
      <c r="J1803" t="s">
        <v>141</v>
      </c>
      <c r="K1803" t="s">
        <v>144</v>
      </c>
      <c r="L1803" t="s">
        <v>155</v>
      </c>
      <c r="M1803" s="6">
        <v>593</v>
      </c>
    </row>
    <row r="1804" spans="1:13" x14ac:dyDescent="0.3">
      <c r="A1804" s="2">
        <v>45678</v>
      </c>
      <c r="B1804" s="3">
        <f t="shared" si="84"/>
        <v>2025</v>
      </c>
      <c r="C1804" t="str">
        <f t="shared" si="85"/>
        <v>2024-2025</v>
      </c>
      <c r="D1804" t="s">
        <v>119</v>
      </c>
      <c r="E1804" t="s">
        <v>12</v>
      </c>
      <c r="F1804" t="str">
        <f t="shared" si="86"/>
        <v>New South Wales</v>
      </c>
      <c r="G1804" t="s">
        <v>10</v>
      </c>
      <c r="H1804">
        <v>2795</v>
      </c>
      <c r="I1804" t="s">
        <v>11</v>
      </c>
      <c r="J1804" t="s">
        <v>132</v>
      </c>
      <c r="K1804" t="s">
        <v>147</v>
      </c>
      <c r="L1804" t="s">
        <v>158</v>
      </c>
      <c r="M1804" s="6">
        <v>798</v>
      </c>
    </row>
    <row r="1805" spans="1:13" x14ac:dyDescent="0.3">
      <c r="A1805" s="2">
        <v>45939</v>
      </c>
      <c r="B1805" s="3">
        <f t="shared" si="84"/>
        <v>2026</v>
      </c>
      <c r="C1805" t="str">
        <f t="shared" si="85"/>
        <v>2025-2026</v>
      </c>
      <c r="D1805" t="s">
        <v>120</v>
      </c>
      <c r="E1805" t="s">
        <v>95</v>
      </c>
      <c r="F1805" t="str">
        <f t="shared" si="86"/>
        <v>New South Wales</v>
      </c>
      <c r="G1805" t="s">
        <v>10</v>
      </c>
      <c r="H1805">
        <v>2131</v>
      </c>
      <c r="I1805" t="s">
        <v>11</v>
      </c>
      <c r="J1805" t="s">
        <v>125</v>
      </c>
      <c r="K1805" t="s">
        <v>145</v>
      </c>
      <c r="L1805" t="s">
        <v>156</v>
      </c>
      <c r="M1805" s="6">
        <v>675</v>
      </c>
    </row>
    <row r="1806" spans="1:13" x14ac:dyDescent="0.3">
      <c r="A1806" s="2">
        <v>45515</v>
      </c>
      <c r="B1806" s="3">
        <f t="shared" si="84"/>
        <v>2025</v>
      </c>
      <c r="C1806" t="str">
        <f t="shared" si="85"/>
        <v>2024-2025</v>
      </c>
      <c r="D1806" t="s">
        <v>120</v>
      </c>
      <c r="E1806" t="s">
        <v>105</v>
      </c>
      <c r="F1806" t="str">
        <f t="shared" si="86"/>
        <v>New South Wales</v>
      </c>
      <c r="G1806" t="s">
        <v>10</v>
      </c>
      <c r="H1806">
        <v>2031</v>
      </c>
      <c r="I1806" t="s">
        <v>11</v>
      </c>
      <c r="J1806" t="s">
        <v>126</v>
      </c>
      <c r="K1806" t="s">
        <v>146</v>
      </c>
      <c r="L1806" t="s">
        <v>157</v>
      </c>
      <c r="M1806" s="6">
        <v>34</v>
      </c>
    </row>
    <row r="1807" spans="1:13" x14ac:dyDescent="0.3">
      <c r="A1807" s="2">
        <v>45469</v>
      </c>
      <c r="B1807" s="3">
        <f t="shared" si="84"/>
        <v>2024</v>
      </c>
      <c r="C1807" t="str">
        <f t="shared" si="85"/>
        <v>2023-2024</v>
      </c>
      <c r="D1807" t="s">
        <v>120</v>
      </c>
      <c r="E1807" t="s">
        <v>9</v>
      </c>
      <c r="F1807" t="str">
        <f t="shared" si="86"/>
        <v>New South Wales</v>
      </c>
      <c r="G1807" t="s">
        <v>10</v>
      </c>
      <c r="H1807">
        <v>2067</v>
      </c>
      <c r="I1807" t="s">
        <v>11</v>
      </c>
      <c r="J1807" t="s">
        <v>126</v>
      </c>
      <c r="K1807" t="s">
        <v>142</v>
      </c>
      <c r="L1807" t="s">
        <v>153</v>
      </c>
      <c r="M1807" s="6">
        <v>700</v>
      </c>
    </row>
    <row r="1808" spans="1:13" x14ac:dyDescent="0.3">
      <c r="A1808" s="2">
        <v>45821</v>
      </c>
      <c r="B1808" s="3">
        <f t="shared" si="84"/>
        <v>2025</v>
      </c>
      <c r="C1808" t="str">
        <f t="shared" si="85"/>
        <v>2024-2025</v>
      </c>
      <c r="D1808" t="s">
        <v>119</v>
      </c>
      <c r="E1808" t="s">
        <v>113</v>
      </c>
      <c r="F1808" t="str">
        <f t="shared" si="86"/>
        <v>New South Wales</v>
      </c>
      <c r="G1808" t="s">
        <v>10</v>
      </c>
      <c r="H1808">
        <v>2101</v>
      </c>
      <c r="I1808" t="s">
        <v>11</v>
      </c>
      <c r="J1808" t="s">
        <v>125</v>
      </c>
      <c r="K1808" t="s">
        <v>142</v>
      </c>
      <c r="L1808" t="s">
        <v>153</v>
      </c>
      <c r="M1808" s="6">
        <v>488</v>
      </c>
    </row>
    <row r="1809" spans="1:13" x14ac:dyDescent="0.3">
      <c r="A1809" s="2">
        <v>45604</v>
      </c>
      <c r="B1809" s="3">
        <f t="shared" si="84"/>
        <v>2025</v>
      </c>
      <c r="C1809" t="str">
        <f t="shared" si="85"/>
        <v>2024-2025</v>
      </c>
      <c r="D1809" t="s">
        <v>120</v>
      </c>
      <c r="E1809" t="s">
        <v>114</v>
      </c>
      <c r="F1809" t="str">
        <f t="shared" si="86"/>
        <v>Victoria</v>
      </c>
      <c r="G1809" t="s">
        <v>26</v>
      </c>
      <c r="H1809">
        <v>3353</v>
      </c>
      <c r="I1809" t="s">
        <v>11</v>
      </c>
      <c r="J1809" t="s">
        <v>129</v>
      </c>
      <c r="K1809" t="s">
        <v>145</v>
      </c>
      <c r="L1809" t="s">
        <v>156</v>
      </c>
      <c r="M1809" s="6">
        <v>304</v>
      </c>
    </row>
    <row r="1810" spans="1:13" x14ac:dyDescent="0.3">
      <c r="A1810" s="2">
        <v>45531</v>
      </c>
      <c r="B1810" s="3">
        <f t="shared" si="84"/>
        <v>2025</v>
      </c>
      <c r="C1810" t="str">
        <f t="shared" si="85"/>
        <v>2024-2025</v>
      </c>
      <c r="D1810" t="s">
        <v>120</v>
      </c>
      <c r="E1810" t="s">
        <v>112</v>
      </c>
      <c r="F1810" t="str">
        <f t="shared" si="86"/>
        <v>Queensland</v>
      </c>
      <c r="G1810" t="s">
        <v>19</v>
      </c>
      <c r="H1810">
        <v>4566</v>
      </c>
      <c r="I1810" t="s">
        <v>11</v>
      </c>
      <c r="J1810" t="s">
        <v>136</v>
      </c>
      <c r="K1810" t="s">
        <v>142</v>
      </c>
      <c r="L1810" t="s">
        <v>153</v>
      </c>
      <c r="M1810" s="6">
        <v>719</v>
      </c>
    </row>
    <row r="1811" spans="1:13" x14ac:dyDescent="0.3">
      <c r="A1811" s="2">
        <v>45716</v>
      </c>
      <c r="B1811" s="3">
        <f t="shared" si="84"/>
        <v>2025</v>
      </c>
      <c r="C1811" t="str">
        <f t="shared" si="85"/>
        <v>2024-2025</v>
      </c>
      <c r="D1811" t="s">
        <v>120</v>
      </c>
      <c r="E1811" t="s">
        <v>49</v>
      </c>
      <c r="F1811" t="str">
        <f t="shared" si="86"/>
        <v>New South Wales</v>
      </c>
      <c r="G1811" t="s">
        <v>10</v>
      </c>
      <c r="H1811">
        <v>2350</v>
      </c>
      <c r="I1811" t="s">
        <v>11</v>
      </c>
      <c r="J1811" t="s">
        <v>122</v>
      </c>
      <c r="K1811" t="s">
        <v>149</v>
      </c>
      <c r="L1811" t="s">
        <v>160</v>
      </c>
      <c r="M1811" s="6">
        <v>450</v>
      </c>
    </row>
    <row r="1812" spans="1:13" x14ac:dyDescent="0.3">
      <c r="A1812" s="2">
        <v>45933</v>
      </c>
      <c r="B1812" s="3">
        <f t="shared" si="84"/>
        <v>2026</v>
      </c>
      <c r="C1812" t="str">
        <f t="shared" si="85"/>
        <v>2025-2026</v>
      </c>
      <c r="D1812" t="s">
        <v>120</v>
      </c>
      <c r="E1812" t="s">
        <v>21</v>
      </c>
      <c r="F1812" t="str">
        <f t="shared" si="86"/>
        <v>South Australia</v>
      </c>
      <c r="G1812" t="s">
        <v>17</v>
      </c>
      <c r="H1812">
        <v>5343</v>
      </c>
      <c r="I1812" t="s">
        <v>11</v>
      </c>
      <c r="J1812" t="s">
        <v>139</v>
      </c>
      <c r="K1812" t="s">
        <v>144</v>
      </c>
      <c r="L1812" t="s">
        <v>155</v>
      </c>
      <c r="M1812" s="6">
        <v>579</v>
      </c>
    </row>
    <row r="1813" spans="1:13" x14ac:dyDescent="0.3">
      <c r="A1813" s="2">
        <v>45416</v>
      </c>
      <c r="B1813" s="3">
        <f t="shared" si="84"/>
        <v>2024</v>
      </c>
      <c r="C1813" t="str">
        <f t="shared" si="85"/>
        <v>2023-2024</v>
      </c>
      <c r="D1813" t="s">
        <v>120</v>
      </c>
      <c r="E1813" t="s">
        <v>38</v>
      </c>
      <c r="F1813" t="str">
        <f t="shared" si="86"/>
        <v>Victoria</v>
      </c>
      <c r="G1813" t="s">
        <v>26</v>
      </c>
      <c r="H1813">
        <v>3199</v>
      </c>
      <c r="I1813" t="s">
        <v>11</v>
      </c>
      <c r="J1813" t="s">
        <v>127</v>
      </c>
      <c r="K1813" t="s">
        <v>149</v>
      </c>
      <c r="L1813" t="s">
        <v>160</v>
      </c>
      <c r="M1813" s="6">
        <v>688</v>
      </c>
    </row>
    <row r="1814" spans="1:13" x14ac:dyDescent="0.3">
      <c r="A1814" s="2">
        <v>45688</v>
      </c>
      <c r="B1814" s="3">
        <f t="shared" si="84"/>
        <v>2025</v>
      </c>
      <c r="C1814" t="str">
        <f t="shared" si="85"/>
        <v>2024-2025</v>
      </c>
      <c r="D1814" t="s">
        <v>120</v>
      </c>
      <c r="E1814" t="s">
        <v>84</v>
      </c>
      <c r="F1814" t="str">
        <f t="shared" si="86"/>
        <v>Western Australia</v>
      </c>
      <c r="G1814" t="s">
        <v>28</v>
      </c>
      <c r="H1814">
        <v>6280</v>
      </c>
      <c r="I1814" t="s">
        <v>11</v>
      </c>
      <c r="J1814" t="s">
        <v>135</v>
      </c>
      <c r="K1814" t="s">
        <v>148</v>
      </c>
      <c r="L1814" t="s">
        <v>159</v>
      </c>
      <c r="M1814" s="6">
        <v>581</v>
      </c>
    </row>
    <row r="1815" spans="1:13" x14ac:dyDescent="0.3">
      <c r="A1815" s="2">
        <v>45955</v>
      </c>
      <c r="B1815" s="3">
        <f t="shared" si="84"/>
        <v>2026</v>
      </c>
      <c r="C1815" t="str">
        <f t="shared" si="85"/>
        <v>2025-2026</v>
      </c>
      <c r="D1815" t="s">
        <v>119</v>
      </c>
      <c r="E1815" t="s">
        <v>107</v>
      </c>
      <c r="F1815" t="str">
        <f t="shared" si="86"/>
        <v>New South Wales</v>
      </c>
      <c r="G1815" t="s">
        <v>10</v>
      </c>
      <c r="H1815">
        <v>2020</v>
      </c>
      <c r="I1815" t="s">
        <v>11</v>
      </c>
      <c r="J1815" t="s">
        <v>126</v>
      </c>
      <c r="K1815" t="s">
        <v>145</v>
      </c>
      <c r="L1815" t="s">
        <v>156</v>
      </c>
      <c r="M1815" s="6">
        <v>372</v>
      </c>
    </row>
    <row r="1816" spans="1:13" x14ac:dyDescent="0.3">
      <c r="A1816" s="2">
        <v>45951</v>
      </c>
      <c r="B1816" s="3">
        <f t="shared" si="84"/>
        <v>2026</v>
      </c>
      <c r="C1816" t="str">
        <f t="shared" si="85"/>
        <v>2025-2026</v>
      </c>
      <c r="D1816" t="s">
        <v>119</v>
      </c>
      <c r="E1816" t="s">
        <v>24</v>
      </c>
      <c r="F1816" t="str">
        <f t="shared" si="86"/>
        <v>Queensland</v>
      </c>
      <c r="G1816" t="s">
        <v>19</v>
      </c>
      <c r="H1816">
        <v>4053</v>
      </c>
      <c r="I1816" t="s">
        <v>11</v>
      </c>
      <c r="J1816" t="s">
        <v>131</v>
      </c>
      <c r="K1816" t="s">
        <v>142</v>
      </c>
      <c r="L1816" t="s">
        <v>153</v>
      </c>
      <c r="M1816" s="6">
        <v>738</v>
      </c>
    </row>
    <row r="1817" spans="1:13" x14ac:dyDescent="0.3">
      <c r="A1817" s="2">
        <v>45999</v>
      </c>
      <c r="B1817" s="3">
        <f t="shared" si="84"/>
        <v>2026</v>
      </c>
      <c r="C1817" t="str">
        <f t="shared" si="85"/>
        <v>2025-2026</v>
      </c>
      <c r="D1817" t="s">
        <v>120</v>
      </c>
      <c r="E1817" t="s">
        <v>31</v>
      </c>
      <c r="F1817" t="str">
        <f t="shared" si="86"/>
        <v>South Australia</v>
      </c>
      <c r="G1817" t="s">
        <v>17</v>
      </c>
      <c r="H1817">
        <v>5082</v>
      </c>
      <c r="I1817" t="s">
        <v>11</v>
      </c>
      <c r="J1817" t="s">
        <v>134</v>
      </c>
      <c r="K1817" t="s">
        <v>147</v>
      </c>
      <c r="L1817" t="s">
        <v>158</v>
      </c>
      <c r="M1817" s="6">
        <v>159</v>
      </c>
    </row>
    <row r="1818" spans="1:13" x14ac:dyDescent="0.3">
      <c r="A1818" s="2">
        <v>45978</v>
      </c>
      <c r="B1818" s="3">
        <f t="shared" si="84"/>
        <v>2026</v>
      </c>
      <c r="C1818" t="str">
        <f t="shared" si="85"/>
        <v>2025-2026</v>
      </c>
      <c r="D1818" t="s">
        <v>120</v>
      </c>
      <c r="E1818" t="s">
        <v>53</v>
      </c>
      <c r="F1818" t="str">
        <f t="shared" si="86"/>
        <v>Queensland</v>
      </c>
      <c r="G1818" t="s">
        <v>19</v>
      </c>
      <c r="H1818">
        <v>4012</v>
      </c>
      <c r="I1818" t="s">
        <v>11</v>
      </c>
      <c r="J1818" t="s">
        <v>131</v>
      </c>
      <c r="K1818" t="s">
        <v>143</v>
      </c>
      <c r="L1818" t="s">
        <v>154</v>
      </c>
      <c r="M1818" s="6">
        <v>652</v>
      </c>
    </row>
    <row r="1819" spans="1:13" x14ac:dyDescent="0.3">
      <c r="A1819" s="2">
        <v>45893</v>
      </c>
      <c r="B1819" s="3">
        <f t="shared" si="84"/>
        <v>2026</v>
      </c>
      <c r="C1819" t="str">
        <f t="shared" si="85"/>
        <v>2025-2026</v>
      </c>
      <c r="D1819" t="s">
        <v>119</v>
      </c>
      <c r="E1819" t="s">
        <v>106</v>
      </c>
      <c r="F1819" t="str">
        <f t="shared" si="86"/>
        <v>Queensland</v>
      </c>
      <c r="G1819" t="s">
        <v>19</v>
      </c>
      <c r="H1819">
        <v>4558</v>
      </c>
      <c r="I1819" t="s">
        <v>11</v>
      </c>
      <c r="J1819" t="s">
        <v>136</v>
      </c>
      <c r="K1819" t="s">
        <v>150</v>
      </c>
      <c r="L1819" t="s">
        <v>161</v>
      </c>
      <c r="M1819" s="6">
        <v>288</v>
      </c>
    </row>
    <row r="1820" spans="1:13" x14ac:dyDescent="0.3">
      <c r="A1820" s="2">
        <v>45548</v>
      </c>
      <c r="B1820" s="3">
        <f t="shared" si="84"/>
        <v>2025</v>
      </c>
      <c r="C1820" t="str">
        <f t="shared" si="85"/>
        <v>2024-2025</v>
      </c>
      <c r="D1820" t="s">
        <v>120</v>
      </c>
      <c r="E1820" t="s">
        <v>45</v>
      </c>
      <c r="F1820" t="str">
        <f t="shared" si="86"/>
        <v>Victoria</v>
      </c>
      <c r="G1820" t="s">
        <v>26</v>
      </c>
      <c r="H1820">
        <v>3136</v>
      </c>
      <c r="I1820" t="s">
        <v>11</v>
      </c>
      <c r="J1820" t="s">
        <v>127</v>
      </c>
      <c r="K1820" t="s">
        <v>144</v>
      </c>
      <c r="L1820" t="s">
        <v>155</v>
      </c>
      <c r="M1820" s="6">
        <v>338</v>
      </c>
    </row>
    <row r="1821" spans="1:13" x14ac:dyDescent="0.3">
      <c r="A1821" s="2">
        <v>45511</v>
      </c>
      <c r="B1821" s="3">
        <f t="shared" si="84"/>
        <v>2025</v>
      </c>
      <c r="C1821" t="str">
        <f t="shared" si="85"/>
        <v>2024-2025</v>
      </c>
      <c r="D1821" t="s">
        <v>119</v>
      </c>
      <c r="E1821" t="s">
        <v>80</v>
      </c>
      <c r="F1821" t="str">
        <f t="shared" si="86"/>
        <v>New South Wales</v>
      </c>
      <c r="G1821" t="s">
        <v>10</v>
      </c>
      <c r="H1821">
        <v>2120</v>
      </c>
      <c r="I1821" t="s">
        <v>11</v>
      </c>
      <c r="J1821" t="s">
        <v>125</v>
      </c>
      <c r="K1821" t="s">
        <v>147</v>
      </c>
      <c r="L1821" t="s">
        <v>158</v>
      </c>
      <c r="M1821" s="6">
        <v>478</v>
      </c>
    </row>
    <row r="1822" spans="1:13" x14ac:dyDescent="0.3">
      <c r="A1822" s="2">
        <v>45323</v>
      </c>
      <c r="B1822" s="3">
        <f t="shared" si="84"/>
        <v>2024</v>
      </c>
      <c r="C1822" t="str">
        <f t="shared" si="85"/>
        <v>2023-2024</v>
      </c>
      <c r="D1822" t="s">
        <v>120</v>
      </c>
      <c r="E1822" t="s">
        <v>80</v>
      </c>
      <c r="F1822" t="str">
        <f t="shared" si="86"/>
        <v>New South Wales</v>
      </c>
      <c r="G1822" t="s">
        <v>10</v>
      </c>
      <c r="H1822">
        <v>2120</v>
      </c>
      <c r="I1822" t="s">
        <v>11</v>
      </c>
      <c r="J1822" t="s">
        <v>125</v>
      </c>
      <c r="K1822" t="s">
        <v>143</v>
      </c>
      <c r="L1822" t="s">
        <v>154</v>
      </c>
      <c r="M1822" s="6">
        <v>564</v>
      </c>
    </row>
    <row r="1823" spans="1:13" x14ac:dyDescent="0.3">
      <c r="A1823" s="2">
        <v>45891</v>
      </c>
      <c r="B1823" s="3">
        <f t="shared" si="84"/>
        <v>2026</v>
      </c>
      <c r="C1823" t="str">
        <f t="shared" si="85"/>
        <v>2025-2026</v>
      </c>
      <c r="D1823" t="s">
        <v>119</v>
      </c>
      <c r="E1823" t="s">
        <v>91</v>
      </c>
      <c r="F1823" t="str">
        <f t="shared" si="86"/>
        <v>Western Australia</v>
      </c>
      <c r="G1823" t="s">
        <v>28</v>
      </c>
      <c r="H1823">
        <v>6109</v>
      </c>
      <c r="I1823" t="s">
        <v>11</v>
      </c>
      <c r="J1823" t="s">
        <v>135</v>
      </c>
      <c r="K1823" t="s">
        <v>151</v>
      </c>
      <c r="L1823" t="s">
        <v>152</v>
      </c>
      <c r="M1823" s="6">
        <v>566</v>
      </c>
    </row>
    <row r="1824" spans="1:13" x14ac:dyDescent="0.3">
      <c r="A1824" s="2">
        <v>45455</v>
      </c>
      <c r="B1824" s="3">
        <f t="shared" si="84"/>
        <v>2024</v>
      </c>
      <c r="C1824" t="str">
        <f t="shared" si="85"/>
        <v>2023-2024</v>
      </c>
      <c r="D1824" t="s">
        <v>120</v>
      </c>
      <c r="E1824" t="s">
        <v>67</v>
      </c>
      <c r="F1824" t="str">
        <f t="shared" si="86"/>
        <v>Tasmania</v>
      </c>
      <c r="G1824" t="s">
        <v>43</v>
      </c>
      <c r="H1824">
        <v>7250</v>
      </c>
      <c r="I1824" t="s">
        <v>11</v>
      </c>
      <c r="J1824" t="s">
        <v>130</v>
      </c>
      <c r="K1824" t="s">
        <v>143</v>
      </c>
      <c r="L1824" t="s">
        <v>154</v>
      </c>
      <c r="M1824" s="6">
        <v>417</v>
      </c>
    </row>
    <row r="1825" spans="1:13" x14ac:dyDescent="0.3">
      <c r="A1825" s="2">
        <v>45436</v>
      </c>
      <c r="B1825" s="3">
        <f t="shared" si="84"/>
        <v>2024</v>
      </c>
      <c r="C1825" t="str">
        <f t="shared" si="85"/>
        <v>2023-2024</v>
      </c>
      <c r="D1825" t="s">
        <v>120</v>
      </c>
      <c r="E1825" t="s">
        <v>97</v>
      </c>
      <c r="F1825" t="str">
        <f t="shared" si="86"/>
        <v>Tasmania</v>
      </c>
      <c r="G1825" t="s">
        <v>43</v>
      </c>
      <c r="H1825">
        <v>7010</v>
      </c>
      <c r="I1825" t="s">
        <v>11</v>
      </c>
      <c r="J1825" t="s">
        <v>130</v>
      </c>
      <c r="K1825" t="s">
        <v>145</v>
      </c>
      <c r="L1825" t="s">
        <v>156</v>
      </c>
      <c r="M1825" s="6">
        <v>779</v>
      </c>
    </row>
    <row r="1826" spans="1:13" x14ac:dyDescent="0.3">
      <c r="A1826" s="2">
        <v>45373</v>
      </c>
      <c r="B1826" s="3">
        <f t="shared" si="84"/>
        <v>2024</v>
      </c>
      <c r="C1826" t="str">
        <f t="shared" si="85"/>
        <v>2023-2024</v>
      </c>
      <c r="D1826" t="s">
        <v>120</v>
      </c>
      <c r="E1826" t="s">
        <v>31</v>
      </c>
      <c r="F1826" t="str">
        <f t="shared" si="86"/>
        <v>South Australia</v>
      </c>
      <c r="G1826" t="s">
        <v>17</v>
      </c>
      <c r="H1826">
        <v>5082</v>
      </c>
      <c r="I1826" t="s">
        <v>11</v>
      </c>
      <c r="J1826" t="s">
        <v>134</v>
      </c>
      <c r="K1826" t="s">
        <v>144</v>
      </c>
      <c r="L1826" t="s">
        <v>155</v>
      </c>
      <c r="M1826" s="6">
        <v>652</v>
      </c>
    </row>
    <row r="1827" spans="1:13" x14ac:dyDescent="0.3">
      <c r="A1827" s="2">
        <v>46001</v>
      </c>
      <c r="B1827" s="3">
        <f t="shared" si="84"/>
        <v>2026</v>
      </c>
      <c r="C1827" t="str">
        <f t="shared" si="85"/>
        <v>2025-2026</v>
      </c>
      <c r="D1827" t="s">
        <v>120</v>
      </c>
      <c r="E1827" t="s">
        <v>53</v>
      </c>
      <c r="F1827" t="str">
        <f t="shared" si="86"/>
        <v>Queensland</v>
      </c>
      <c r="G1827" t="s">
        <v>19</v>
      </c>
      <c r="H1827">
        <v>4012</v>
      </c>
      <c r="I1827" t="s">
        <v>11</v>
      </c>
      <c r="J1827" t="s">
        <v>131</v>
      </c>
      <c r="K1827" t="s">
        <v>151</v>
      </c>
      <c r="L1827" t="s">
        <v>152</v>
      </c>
      <c r="M1827" s="6">
        <v>135</v>
      </c>
    </row>
    <row r="1828" spans="1:13" x14ac:dyDescent="0.3">
      <c r="A1828" s="2">
        <v>45337</v>
      </c>
      <c r="B1828" s="3">
        <f t="shared" si="84"/>
        <v>2024</v>
      </c>
      <c r="C1828" t="str">
        <f t="shared" si="85"/>
        <v>2023-2024</v>
      </c>
      <c r="D1828" t="s">
        <v>120</v>
      </c>
      <c r="E1828" t="s">
        <v>73</v>
      </c>
      <c r="F1828" t="str">
        <f t="shared" si="86"/>
        <v>Queensland</v>
      </c>
      <c r="G1828" t="s">
        <v>19</v>
      </c>
      <c r="H1828">
        <v>4509</v>
      </c>
      <c r="I1828" t="s">
        <v>11</v>
      </c>
      <c r="J1828" t="s">
        <v>124</v>
      </c>
      <c r="K1828" t="s">
        <v>142</v>
      </c>
      <c r="L1828" t="s">
        <v>153</v>
      </c>
      <c r="M1828" s="6">
        <v>81</v>
      </c>
    </row>
    <row r="1829" spans="1:13" x14ac:dyDescent="0.3">
      <c r="A1829" s="2">
        <v>45754</v>
      </c>
      <c r="B1829" s="3">
        <f t="shared" si="84"/>
        <v>2025</v>
      </c>
      <c r="C1829" t="str">
        <f t="shared" si="85"/>
        <v>2024-2025</v>
      </c>
      <c r="D1829" t="s">
        <v>120</v>
      </c>
      <c r="E1829" t="s">
        <v>22</v>
      </c>
      <c r="F1829" t="str">
        <f t="shared" si="86"/>
        <v>New South Wales</v>
      </c>
      <c r="G1829" t="s">
        <v>10</v>
      </c>
      <c r="H1829">
        <v>2116</v>
      </c>
      <c r="I1829" t="s">
        <v>11</v>
      </c>
      <c r="J1829" t="s">
        <v>125</v>
      </c>
      <c r="K1829" t="s">
        <v>151</v>
      </c>
      <c r="L1829" t="s">
        <v>152</v>
      </c>
      <c r="M1829" s="6">
        <v>285</v>
      </c>
    </row>
    <row r="1830" spans="1:13" x14ac:dyDescent="0.3">
      <c r="A1830" s="2">
        <v>45341</v>
      </c>
      <c r="B1830" s="3">
        <f t="shared" si="84"/>
        <v>2024</v>
      </c>
      <c r="C1830" t="str">
        <f t="shared" si="85"/>
        <v>2023-2024</v>
      </c>
      <c r="D1830" t="s">
        <v>119</v>
      </c>
      <c r="E1830" t="s">
        <v>112</v>
      </c>
      <c r="F1830" t="str">
        <f t="shared" si="86"/>
        <v>Queensland</v>
      </c>
      <c r="G1830" t="s">
        <v>19</v>
      </c>
      <c r="H1830">
        <v>4566</v>
      </c>
      <c r="I1830" t="s">
        <v>11</v>
      </c>
      <c r="J1830" t="s">
        <v>136</v>
      </c>
      <c r="K1830" t="s">
        <v>147</v>
      </c>
      <c r="L1830" t="s">
        <v>158</v>
      </c>
      <c r="M1830" s="6">
        <v>322</v>
      </c>
    </row>
    <row r="1831" spans="1:13" x14ac:dyDescent="0.3">
      <c r="A1831" s="2">
        <v>45872</v>
      </c>
      <c r="B1831" s="3">
        <f t="shared" si="84"/>
        <v>2026</v>
      </c>
      <c r="C1831" t="str">
        <f t="shared" si="85"/>
        <v>2025-2026</v>
      </c>
      <c r="D1831" t="s">
        <v>119</v>
      </c>
      <c r="E1831" t="s">
        <v>93</v>
      </c>
      <c r="F1831" t="str">
        <f t="shared" si="86"/>
        <v>Victoria</v>
      </c>
      <c r="G1831" t="s">
        <v>26</v>
      </c>
      <c r="H1831">
        <v>3400</v>
      </c>
      <c r="I1831" t="s">
        <v>11</v>
      </c>
      <c r="J1831" t="s">
        <v>129</v>
      </c>
      <c r="K1831" t="s">
        <v>148</v>
      </c>
      <c r="L1831" t="s">
        <v>159</v>
      </c>
      <c r="M1831" s="6">
        <v>172</v>
      </c>
    </row>
    <row r="1832" spans="1:13" x14ac:dyDescent="0.3">
      <c r="A1832" s="2">
        <v>45708</v>
      </c>
      <c r="B1832" s="3">
        <f t="shared" si="84"/>
        <v>2025</v>
      </c>
      <c r="C1832" t="str">
        <f t="shared" si="85"/>
        <v>2024-2025</v>
      </c>
      <c r="D1832" t="s">
        <v>119</v>
      </c>
      <c r="E1832" t="s">
        <v>75</v>
      </c>
      <c r="F1832" t="str">
        <f t="shared" si="86"/>
        <v>Victoria</v>
      </c>
      <c r="G1832" t="s">
        <v>26</v>
      </c>
      <c r="H1832">
        <v>3915</v>
      </c>
      <c r="I1832" t="s">
        <v>11</v>
      </c>
      <c r="J1832" t="s">
        <v>137</v>
      </c>
      <c r="K1832" t="s">
        <v>144</v>
      </c>
      <c r="L1832" t="s">
        <v>155</v>
      </c>
      <c r="M1832" s="6">
        <v>725</v>
      </c>
    </row>
    <row r="1833" spans="1:13" x14ac:dyDescent="0.3">
      <c r="A1833" s="2">
        <v>45831</v>
      </c>
      <c r="B1833" s="3">
        <f t="shared" si="84"/>
        <v>2025</v>
      </c>
      <c r="C1833" t="str">
        <f t="shared" si="85"/>
        <v>2024-2025</v>
      </c>
      <c r="D1833" t="s">
        <v>120</v>
      </c>
      <c r="E1833" t="s">
        <v>16</v>
      </c>
      <c r="F1833" t="str">
        <f t="shared" si="86"/>
        <v>South Australia</v>
      </c>
      <c r="G1833" t="s">
        <v>17</v>
      </c>
      <c r="H1833">
        <v>5168</v>
      </c>
      <c r="I1833" t="s">
        <v>11</v>
      </c>
      <c r="J1833" t="s">
        <v>134</v>
      </c>
      <c r="K1833" t="s">
        <v>151</v>
      </c>
      <c r="L1833" t="s">
        <v>152</v>
      </c>
      <c r="M1833" s="6">
        <v>177</v>
      </c>
    </row>
    <row r="1834" spans="1:13" x14ac:dyDescent="0.3">
      <c r="A1834" s="2">
        <v>45749</v>
      </c>
      <c r="B1834" s="3">
        <f t="shared" si="84"/>
        <v>2025</v>
      </c>
      <c r="C1834" t="str">
        <f t="shared" si="85"/>
        <v>2024-2025</v>
      </c>
      <c r="D1834" t="s">
        <v>119</v>
      </c>
      <c r="E1834" t="s">
        <v>61</v>
      </c>
      <c r="F1834" t="str">
        <f t="shared" si="86"/>
        <v>Victoria</v>
      </c>
      <c r="G1834" t="s">
        <v>26</v>
      </c>
      <c r="H1834">
        <v>3179</v>
      </c>
      <c r="I1834" t="s">
        <v>11</v>
      </c>
      <c r="J1834" t="s">
        <v>127</v>
      </c>
      <c r="K1834" t="s">
        <v>144</v>
      </c>
      <c r="L1834" t="s">
        <v>155</v>
      </c>
      <c r="M1834" s="6">
        <v>452</v>
      </c>
    </row>
    <row r="1835" spans="1:13" x14ac:dyDescent="0.3">
      <c r="A1835" s="2">
        <v>45433</v>
      </c>
      <c r="B1835" s="3">
        <f t="shared" si="84"/>
        <v>2024</v>
      </c>
      <c r="C1835" t="str">
        <f t="shared" si="85"/>
        <v>2023-2024</v>
      </c>
      <c r="D1835" t="s">
        <v>119</v>
      </c>
      <c r="E1835" t="s">
        <v>86</v>
      </c>
      <c r="F1835" t="str">
        <f t="shared" si="86"/>
        <v>Queensland</v>
      </c>
      <c r="G1835" t="s">
        <v>19</v>
      </c>
      <c r="H1835">
        <v>4119</v>
      </c>
      <c r="I1835" t="s">
        <v>11</v>
      </c>
      <c r="J1835" t="s">
        <v>131</v>
      </c>
      <c r="K1835" t="s">
        <v>151</v>
      </c>
      <c r="L1835" t="s">
        <v>152</v>
      </c>
      <c r="M1835" s="6">
        <v>639</v>
      </c>
    </row>
    <row r="1836" spans="1:13" x14ac:dyDescent="0.3">
      <c r="A1836" s="2">
        <v>45623</v>
      </c>
      <c r="B1836" s="3">
        <f t="shared" si="84"/>
        <v>2025</v>
      </c>
      <c r="C1836" t="str">
        <f t="shared" si="85"/>
        <v>2024-2025</v>
      </c>
      <c r="D1836" t="s">
        <v>119</v>
      </c>
      <c r="E1836" t="s">
        <v>16</v>
      </c>
      <c r="F1836" t="str">
        <f t="shared" si="86"/>
        <v>South Australia</v>
      </c>
      <c r="G1836" t="s">
        <v>17</v>
      </c>
      <c r="H1836">
        <v>5168</v>
      </c>
      <c r="I1836" t="s">
        <v>11</v>
      </c>
      <c r="J1836" t="s">
        <v>134</v>
      </c>
      <c r="K1836" t="s">
        <v>144</v>
      </c>
      <c r="L1836" t="s">
        <v>155</v>
      </c>
      <c r="M1836" s="6">
        <v>793</v>
      </c>
    </row>
    <row r="1837" spans="1:13" x14ac:dyDescent="0.3">
      <c r="A1837" s="2">
        <v>45682</v>
      </c>
      <c r="B1837" s="3">
        <f t="shared" si="84"/>
        <v>2025</v>
      </c>
      <c r="C1837" t="str">
        <f t="shared" si="85"/>
        <v>2024-2025</v>
      </c>
      <c r="D1837" t="s">
        <v>119</v>
      </c>
      <c r="E1837" t="s">
        <v>61</v>
      </c>
      <c r="F1837" t="str">
        <f t="shared" si="86"/>
        <v>Victoria</v>
      </c>
      <c r="G1837" t="s">
        <v>26</v>
      </c>
      <c r="H1837">
        <v>3179</v>
      </c>
      <c r="I1837" t="s">
        <v>11</v>
      </c>
      <c r="J1837" t="s">
        <v>127</v>
      </c>
      <c r="K1837" t="s">
        <v>148</v>
      </c>
      <c r="L1837" t="s">
        <v>159</v>
      </c>
      <c r="M1837" s="6">
        <v>616</v>
      </c>
    </row>
    <row r="1838" spans="1:13" x14ac:dyDescent="0.3">
      <c r="A1838" s="2">
        <v>45630</v>
      </c>
      <c r="B1838" s="3">
        <f t="shared" si="84"/>
        <v>2025</v>
      </c>
      <c r="C1838" t="str">
        <f t="shared" si="85"/>
        <v>2024-2025</v>
      </c>
      <c r="D1838" t="s">
        <v>120</v>
      </c>
      <c r="E1838" t="s">
        <v>78</v>
      </c>
      <c r="F1838" t="str">
        <f t="shared" si="86"/>
        <v>New South Wales</v>
      </c>
      <c r="G1838" t="s">
        <v>10</v>
      </c>
      <c r="H1838">
        <v>2480</v>
      </c>
      <c r="I1838" t="s">
        <v>11</v>
      </c>
      <c r="J1838" t="s">
        <v>122</v>
      </c>
      <c r="K1838" t="s">
        <v>145</v>
      </c>
      <c r="L1838" t="s">
        <v>156</v>
      </c>
      <c r="M1838" s="6">
        <v>209</v>
      </c>
    </row>
    <row r="1839" spans="1:13" x14ac:dyDescent="0.3">
      <c r="A1839" s="2">
        <v>45759</v>
      </c>
      <c r="B1839" s="3">
        <f t="shared" si="84"/>
        <v>2025</v>
      </c>
      <c r="C1839" t="str">
        <f t="shared" si="85"/>
        <v>2024-2025</v>
      </c>
      <c r="D1839" t="s">
        <v>120</v>
      </c>
      <c r="E1839" t="s">
        <v>94</v>
      </c>
      <c r="F1839" t="str">
        <f t="shared" si="86"/>
        <v>Queensland</v>
      </c>
      <c r="G1839" t="s">
        <v>19</v>
      </c>
      <c r="H1839">
        <v>4551</v>
      </c>
      <c r="I1839" t="s">
        <v>11</v>
      </c>
      <c r="J1839" t="s">
        <v>136</v>
      </c>
      <c r="K1839" t="s">
        <v>149</v>
      </c>
      <c r="L1839" t="s">
        <v>160</v>
      </c>
      <c r="M1839" s="6">
        <v>95</v>
      </c>
    </row>
    <row r="1840" spans="1:13" x14ac:dyDescent="0.3">
      <c r="A1840" s="2">
        <v>45976</v>
      </c>
      <c r="B1840" s="3">
        <f t="shared" si="84"/>
        <v>2026</v>
      </c>
      <c r="C1840" t="str">
        <f t="shared" si="85"/>
        <v>2025-2026</v>
      </c>
      <c r="D1840" t="s">
        <v>119</v>
      </c>
      <c r="E1840" t="s">
        <v>91</v>
      </c>
      <c r="F1840" t="str">
        <f t="shared" si="86"/>
        <v>Western Australia</v>
      </c>
      <c r="G1840" t="s">
        <v>28</v>
      </c>
      <c r="H1840">
        <v>6109</v>
      </c>
      <c r="I1840" t="s">
        <v>11</v>
      </c>
      <c r="J1840" t="s">
        <v>135</v>
      </c>
      <c r="K1840" t="s">
        <v>142</v>
      </c>
      <c r="L1840" t="s">
        <v>153</v>
      </c>
      <c r="M1840" s="6">
        <v>396</v>
      </c>
    </row>
    <row r="1841" spans="1:13" x14ac:dyDescent="0.3">
      <c r="A1841" s="2">
        <v>45402</v>
      </c>
      <c r="B1841" s="3">
        <f t="shared" si="84"/>
        <v>2024</v>
      </c>
      <c r="C1841" t="str">
        <f t="shared" si="85"/>
        <v>2023-2024</v>
      </c>
      <c r="D1841" t="s">
        <v>120</v>
      </c>
      <c r="E1841" t="s">
        <v>107</v>
      </c>
      <c r="F1841" t="str">
        <f t="shared" si="86"/>
        <v>New South Wales</v>
      </c>
      <c r="G1841" t="s">
        <v>10</v>
      </c>
      <c r="H1841">
        <v>2020</v>
      </c>
      <c r="I1841" t="s">
        <v>11</v>
      </c>
      <c r="J1841" t="s">
        <v>126</v>
      </c>
      <c r="K1841" t="s">
        <v>142</v>
      </c>
      <c r="L1841" t="s">
        <v>153</v>
      </c>
      <c r="M1841" s="6">
        <v>691</v>
      </c>
    </row>
    <row r="1842" spans="1:13" x14ac:dyDescent="0.3">
      <c r="A1842" s="2">
        <v>45297</v>
      </c>
      <c r="B1842" s="3">
        <f t="shared" si="84"/>
        <v>2024</v>
      </c>
      <c r="C1842" t="str">
        <f t="shared" si="85"/>
        <v>2023-2024</v>
      </c>
      <c r="D1842" t="s">
        <v>120</v>
      </c>
      <c r="E1842" t="s">
        <v>62</v>
      </c>
      <c r="F1842" t="str">
        <f t="shared" si="86"/>
        <v>Victoria</v>
      </c>
      <c r="G1842" t="s">
        <v>26</v>
      </c>
      <c r="H1842">
        <v>3690</v>
      </c>
      <c r="I1842" t="s">
        <v>11</v>
      </c>
      <c r="J1842" t="s">
        <v>137</v>
      </c>
      <c r="K1842" t="s">
        <v>142</v>
      </c>
      <c r="L1842" t="s">
        <v>153</v>
      </c>
      <c r="M1842" s="6">
        <v>571</v>
      </c>
    </row>
    <row r="1843" spans="1:13" x14ac:dyDescent="0.3">
      <c r="A1843" s="2">
        <v>45792</v>
      </c>
      <c r="B1843" s="3">
        <f t="shared" si="84"/>
        <v>2025</v>
      </c>
      <c r="C1843" t="str">
        <f t="shared" si="85"/>
        <v>2024-2025</v>
      </c>
      <c r="D1843" t="s">
        <v>120</v>
      </c>
      <c r="E1843" t="s">
        <v>21</v>
      </c>
      <c r="F1843" t="str">
        <f t="shared" si="86"/>
        <v>South Australia</v>
      </c>
      <c r="G1843" t="s">
        <v>17</v>
      </c>
      <c r="H1843">
        <v>5343</v>
      </c>
      <c r="I1843" t="s">
        <v>11</v>
      </c>
      <c r="J1843" t="s">
        <v>139</v>
      </c>
      <c r="K1843" t="s">
        <v>143</v>
      </c>
      <c r="L1843" t="s">
        <v>154</v>
      </c>
      <c r="M1843" s="6">
        <v>224</v>
      </c>
    </row>
    <row r="1844" spans="1:13" x14ac:dyDescent="0.3">
      <c r="A1844" s="2">
        <v>45543</v>
      </c>
      <c r="B1844" s="3">
        <f t="shared" si="84"/>
        <v>2025</v>
      </c>
      <c r="C1844" t="str">
        <f t="shared" si="85"/>
        <v>2024-2025</v>
      </c>
      <c r="D1844" t="s">
        <v>120</v>
      </c>
      <c r="E1844" t="s">
        <v>27</v>
      </c>
      <c r="F1844" t="str">
        <f t="shared" si="86"/>
        <v>Western Australia</v>
      </c>
      <c r="G1844" t="s">
        <v>28</v>
      </c>
      <c r="H1844">
        <v>6030</v>
      </c>
      <c r="I1844" t="s">
        <v>11</v>
      </c>
      <c r="J1844" t="s">
        <v>121</v>
      </c>
      <c r="K1844" t="s">
        <v>145</v>
      </c>
      <c r="L1844" t="s">
        <v>156</v>
      </c>
      <c r="M1844" s="6">
        <v>740</v>
      </c>
    </row>
    <row r="1845" spans="1:13" x14ac:dyDescent="0.3">
      <c r="A1845" s="2">
        <v>45653</v>
      </c>
      <c r="B1845" s="3">
        <f t="shared" si="84"/>
        <v>2025</v>
      </c>
      <c r="C1845" t="str">
        <f t="shared" si="85"/>
        <v>2024-2025</v>
      </c>
      <c r="D1845" t="s">
        <v>119</v>
      </c>
      <c r="E1845" t="s">
        <v>27</v>
      </c>
      <c r="F1845" t="str">
        <f t="shared" si="86"/>
        <v>Western Australia</v>
      </c>
      <c r="G1845" t="s">
        <v>28</v>
      </c>
      <c r="H1845">
        <v>6030</v>
      </c>
      <c r="I1845" t="s">
        <v>11</v>
      </c>
      <c r="J1845" t="s">
        <v>121</v>
      </c>
      <c r="K1845" t="s">
        <v>145</v>
      </c>
      <c r="L1845" t="s">
        <v>156</v>
      </c>
      <c r="M1845" s="6">
        <v>742</v>
      </c>
    </row>
    <row r="1846" spans="1:13" x14ac:dyDescent="0.3">
      <c r="A1846" s="2">
        <v>45805</v>
      </c>
      <c r="B1846" s="3">
        <f t="shared" si="84"/>
        <v>2025</v>
      </c>
      <c r="C1846" t="str">
        <f t="shared" si="85"/>
        <v>2024-2025</v>
      </c>
      <c r="D1846" t="s">
        <v>120</v>
      </c>
      <c r="E1846" t="s">
        <v>49</v>
      </c>
      <c r="F1846" t="str">
        <f t="shared" si="86"/>
        <v>New South Wales</v>
      </c>
      <c r="G1846" t="s">
        <v>10</v>
      </c>
      <c r="H1846">
        <v>2350</v>
      </c>
      <c r="I1846" t="s">
        <v>11</v>
      </c>
      <c r="J1846" t="s">
        <v>122</v>
      </c>
      <c r="K1846" t="s">
        <v>144</v>
      </c>
      <c r="L1846" t="s">
        <v>155</v>
      </c>
      <c r="M1846" s="6">
        <v>692</v>
      </c>
    </row>
    <row r="1847" spans="1:13" x14ac:dyDescent="0.3">
      <c r="A1847" s="2">
        <v>45308</v>
      </c>
      <c r="B1847" s="3">
        <f t="shared" si="84"/>
        <v>2024</v>
      </c>
      <c r="C1847" t="str">
        <f t="shared" si="85"/>
        <v>2023-2024</v>
      </c>
      <c r="D1847" t="s">
        <v>119</v>
      </c>
      <c r="E1847" t="s">
        <v>91</v>
      </c>
      <c r="F1847" t="str">
        <f t="shared" si="86"/>
        <v>Western Australia</v>
      </c>
      <c r="G1847" t="s">
        <v>28</v>
      </c>
      <c r="H1847">
        <v>6109</v>
      </c>
      <c r="I1847" t="s">
        <v>11</v>
      </c>
      <c r="J1847" t="s">
        <v>135</v>
      </c>
      <c r="K1847" t="s">
        <v>151</v>
      </c>
      <c r="L1847" t="s">
        <v>152</v>
      </c>
      <c r="M1847" s="6">
        <v>556</v>
      </c>
    </row>
    <row r="1848" spans="1:13" x14ac:dyDescent="0.3">
      <c r="A1848" s="2">
        <v>45652</v>
      </c>
      <c r="B1848" s="3">
        <f t="shared" si="84"/>
        <v>2025</v>
      </c>
      <c r="C1848" t="str">
        <f t="shared" si="85"/>
        <v>2024-2025</v>
      </c>
      <c r="D1848" t="s">
        <v>119</v>
      </c>
      <c r="E1848" t="s">
        <v>68</v>
      </c>
      <c r="F1848" t="str">
        <f t="shared" si="86"/>
        <v>Victoria</v>
      </c>
      <c r="G1848" t="s">
        <v>26</v>
      </c>
      <c r="H1848">
        <v>3429</v>
      </c>
      <c r="I1848" t="s">
        <v>11</v>
      </c>
      <c r="J1848" t="s">
        <v>129</v>
      </c>
      <c r="K1848" t="s">
        <v>150</v>
      </c>
      <c r="L1848" t="s">
        <v>161</v>
      </c>
      <c r="M1848" s="6">
        <v>355</v>
      </c>
    </row>
    <row r="1849" spans="1:13" x14ac:dyDescent="0.3">
      <c r="A1849" s="2">
        <v>45378</v>
      </c>
      <c r="B1849" s="3">
        <f t="shared" si="84"/>
        <v>2024</v>
      </c>
      <c r="C1849" t="str">
        <f t="shared" si="85"/>
        <v>2023-2024</v>
      </c>
      <c r="D1849" t="s">
        <v>119</v>
      </c>
      <c r="E1849" t="s">
        <v>27</v>
      </c>
      <c r="F1849" t="str">
        <f t="shared" si="86"/>
        <v>Western Australia</v>
      </c>
      <c r="G1849" t="s">
        <v>28</v>
      </c>
      <c r="H1849">
        <v>6030</v>
      </c>
      <c r="I1849" t="s">
        <v>11</v>
      </c>
      <c r="J1849" t="s">
        <v>121</v>
      </c>
      <c r="K1849" t="s">
        <v>143</v>
      </c>
      <c r="L1849" t="s">
        <v>154</v>
      </c>
      <c r="M1849" s="6">
        <v>101</v>
      </c>
    </row>
    <row r="1850" spans="1:13" x14ac:dyDescent="0.3">
      <c r="A1850" s="2">
        <v>45328</v>
      </c>
      <c r="B1850" s="3">
        <f t="shared" si="84"/>
        <v>2024</v>
      </c>
      <c r="C1850" t="str">
        <f t="shared" si="85"/>
        <v>2023-2024</v>
      </c>
      <c r="D1850" t="s">
        <v>119</v>
      </c>
      <c r="E1850" t="s">
        <v>88</v>
      </c>
      <c r="F1850" t="str">
        <f t="shared" si="86"/>
        <v>Queensland</v>
      </c>
      <c r="G1850" t="s">
        <v>19</v>
      </c>
      <c r="H1850">
        <v>4570</v>
      </c>
      <c r="I1850" t="s">
        <v>11</v>
      </c>
      <c r="J1850" t="s">
        <v>136</v>
      </c>
      <c r="K1850" t="s">
        <v>142</v>
      </c>
      <c r="L1850" t="s">
        <v>153</v>
      </c>
      <c r="M1850" s="6">
        <v>570</v>
      </c>
    </row>
    <row r="1851" spans="1:13" x14ac:dyDescent="0.3">
      <c r="A1851" s="2">
        <v>45472</v>
      </c>
      <c r="B1851" s="3">
        <f t="shared" si="84"/>
        <v>2024</v>
      </c>
      <c r="C1851" t="str">
        <f t="shared" si="85"/>
        <v>2023-2024</v>
      </c>
      <c r="D1851" t="s">
        <v>120</v>
      </c>
      <c r="E1851" t="s">
        <v>53</v>
      </c>
      <c r="F1851" t="str">
        <f t="shared" si="86"/>
        <v>Queensland</v>
      </c>
      <c r="G1851" t="s">
        <v>19</v>
      </c>
      <c r="H1851">
        <v>4012</v>
      </c>
      <c r="I1851" t="s">
        <v>11</v>
      </c>
      <c r="J1851" t="s">
        <v>131</v>
      </c>
      <c r="K1851" t="s">
        <v>144</v>
      </c>
      <c r="L1851" t="s">
        <v>155</v>
      </c>
      <c r="M1851" s="6">
        <v>446</v>
      </c>
    </row>
    <row r="1852" spans="1:13" x14ac:dyDescent="0.3">
      <c r="A1852" s="2">
        <v>45713</v>
      </c>
      <c r="B1852" s="3">
        <f t="shared" si="84"/>
        <v>2025</v>
      </c>
      <c r="C1852" t="str">
        <f t="shared" si="85"/>
        <v>2024-2025</v>
      </c>
      <c r="D1852" t="s">
        <v>119</v>
      </c>
      <c r="E1852" t="s">
        <v>12</v>
      </c>
      <c r="F1852" t="str">
        <f t="shared" si="86"/>
        <v>New South Wales</v>
      </c>
      <c r="G1852" t="s">
        <v>10</v>
      </c>
      <c r="H1852">
        <v>2795</v>
      </c>
      <c r="I1852" t="s">
        <v>11</v>
      </c>
      <c r="J1852" t="s">
        <v>132</v>
      </c>
      <c r="K1852" t="s">
        <v>143</v>
      </c>
      <c r="L1852" t="s">
        <v>154</v>
      </c>
      <c r="M1852" s="6">
        <v>515</v>
      </c>
    </row>
    <row r="1853" spans="1:13" x14ac:dyDescent="0.3">
      <c r="A1853" s="2">
        <v>45937</v>
      </c>
      <c r="B1853" s="3">
        <f t="shared" si="84"/>
        <v>2026</v>
      </c>
      <c r="C1853" t="str">
        <f t="shared" si="85"/>
        <v>2025-2026</v>
      </c>
      <c r="D1853" t="s">
        <v>120</v>
      </c>
      <c r="E1853" t="s">
        <v>57</v>
      </c>
      <c r="F1853" t="str">
        <f t="shared" si="86"/>
        <v>New South Wales</v>
      </c>
      <c r="G1853" t="s">
        <v>10</v>
      </c>
      <c r="H1853">
        <v>2064</v>
      </c>
      <c r="I1853" t="s">
        <v>11</v>
      </c>
      <c r="J1853" t="s">
        <v>126</v>
      </c>
      <c r="K1853" t="s">
        <v>143</v>
      </c>
      <c r="L1853" t="s">
        <v>154</v>
      </c>
      <c r="M1853" s="6">
        <v>525</v>
      </c>
    </row>
    <row r="1854" spans="1:13" x14ac:dyDescent="0.3">
      <c r="A1854" s="2">
        <v>45741</v>
      </c>
      <c r="B1854" s="3">
        <f t="shared" si="84"/>
        <v>2025</v>
      </c>
      <c r="C1854" t="str">
        <f t="shared" si="85"/>
        <v>2024-2025</v>
      </c>
      <c r="D1854" t="s">
        <v>119</v>
      </c>
      <c r="E1854" t="s">
        <v>52</v>
      </c>
      <c r="F1854" t="str">
        <f t="shared" si="86"/>
        <v>New South Wales</v>
      </c>
      <c r="G1854" t="s">
        <v>10</v>
      </c>
      <c r="H1854">
        <v>2485</v>
      </c>
      <c r="I1854" t="s">
        <v>11</v>
      </c>
      <c r="J1854" t="s">
        <v>122</v>
      </c>
      <c r="K1854" t="s">
        <v>148</v>
      </c>
      <c r="L1854" t="s">
        <v>159</v>
      </c>
      <c r="M1854" s="6">
        <v>274</v>
      </c>
    </row>
    <row r="1855" spans="1:13" x14ac:dyDescent="0.3">
      <c r="A1855" s="2">
        <v>45998</v>
      </c>
      <c r="B1855" s="3">
        <f t="shared" si="84"/>
        <v>2026</v>
      </c>
      <c r="C1855" t="str">
        <f t="shared" si="85"/>
        <v>2025-2026</v>
      </c>
      <c r="D1855" t="s">
        <v>120</v>
      </c>
      <c r="E1855" t="s">
        <v>77</v>
      </c>
      <c r="F1855" t="str">
        <f t="shared" si="86"/>
        <v>Victoria</v>
      </c>
      <c r="G1855" t="s">
        <v>26</v>
      </c>
      <c r="H1855">
        <v>3018</v>
      </c>
      <c r="I1855" t="s">
        <v>11</v>
      </c>
      <c r="J1855" t="s">
        <v>128</v>
      </c>
      <c r="K1855" t="s">
        <v>147</v>
      </c>
      <c r="L1855" t="s">
        <v>158</v>
      </c>
      <c r="M1855" s="6">
        <v>264</v>
      </c>
    </row>
    <row r="1856" spans="1:13" x14ac:dyDescent="0.3">
      <c r="A1856" s="2">
        <v>45978</v>
      </c>
      <c r="B1856" s="3">
        <f t="shared" si="84"/>
        <v>2026</v>
      </c>
      <c r="C1856" t="str">
        <f t="shared" si="85"/>
        <v>2025-2026</v>
      </c>
      <c r="D1856" t="s">
        <v>119</v>
      </c>
      <c r="E1856" t="s">
        <v>85</v>
      </c>
      <c r="F1856" t="str">
        <f t="shared" si="86"/>
        <v>Western Australia</v>
      </c>
      <c r="G1856" t="s">
        <v>28</v>
      </c>
      <c r="H1856">
        <v>6725</v>
      </c>
      <c r="I1856" t="s">
        <v>11</v>
      </c>
      <c r="J1856" t="s">
        <v>141</v>
      </c>
      <c r="K1856" t="s">
        <v>147</v>
      </c>
      <c r="L1856" t="s">
        <v>158</v>
      </c>
      <c r="M1856" s="6">
        <v>123</v>
      </c>
    </row>
    <row r="1857" spans="1:13" x14ac:dyDescent="0.3">
      <c r="A1857" s="2">
        <v>45300</v>
      </c>
      <c r="B1857" s="3">
        <f t="shared" si="84"/>
        <v>2024</v>
      </c>
      <c r="C1857" t="str">
        <f t="shared" si="85"/>
        <v>2023-2024</v>
      </c>
      <c r="D1857" t="s">
        <v>119</v>
      </c>
      <c r="E1857" t="s">
        <v>60</v>
      </c>
      <c r="F1857" t="str">
        <f t="shared" si="86"/>
        <v>Queensland</v>
      </c>
      <c r="G1857" t="s">
        <v>19</v>
      </c>
      <c r="H1857">
        <v>4655</v>
      </c>
      <c r="I1857" t="s">
        <v>11</v>
      </c>
      <c r="J1857" t="s">
        <v>138</v>
      </c>
      <c r="K1857" t="s">
        <v>147</v>
      </c>
      <c r="L1857" t="s">
        <v>158</v>
      </c>
      <c r="M1857" s="6">
        <v>336</v>
      </c>
    </row>
    <row r="1858" spans="1:13" x14ac:dyDescent="0.3">
      <c r="A1858" s="2">
        <v>45331</v>
      </c>
      <c r="B1858" s="3">
        <f t="shared" ref="B1858:B1921" si="87">IF(MONTH(A1858)&gt;=7,YEAR(A1858)+1,YEAR(A1858))</f>
        <v>2024</v>
      </c>
      <c r="C1858" t="str">
        <f t="shared" ref="C1858:C1921" si="88">IF(MONTH(A1858) &gt;= 7, YEAR(A1858) &amp; "-" &amp; YEAR(A1858) + 1, YEAR(A1858) - 1 &amp; "-" &amp; YEAR(A1858))</f>
        <v>2023-2024</v>
      </c>
      <c r="D1858" t="s">
        <v>120</v>
      </c>
      <c r="E1858" t="s">
        <v>16</v>
      </c>
      <c r="F1858" t="str">
        <f t="shared" ref="F1858:F1921" si="89">IF(G1858="WA","Western Australia",
IF(G1858="NSW","New South Wales",
IF(G1858="QLD","Queensland",
IF(G1858="VIC","Victoria",
IF(G1858="TAS","Tasmania",
IF(G1858="SA","South Australia",
IF(G1858="NT","Northern Territory",
IF(G1858="ACT","Australian Capital Territory",G1858))))))))</f>
        <v>South Australia</v>
      </c>
      <c r="G1858" t="s">
        <v>17</v>
      </c>
      <c r="H1858">
        <v>5168</v>
      </c>
      <c r="I1858" t="s">
        <v>11</v>
      </c>
      <c r="J1858" t="s">
        <v>134</v>
      </c>
      <c r="K1858" t="s">
        <v>150</v>
      </c>
      <c r="L1858" t="s">
        <v>161</v>
      </c>
      <c r="M1858" s="6">
        <v>270</v>
      </c>
    </row>
    <row r="1859" spans="1:13" x14ac:dyDescent="0.3">
      <c r="A1859" s="2">
        <v>45929</v>
      </c>
      <c r="B1859" s="3">
        <f t="shared" si="87"/>
        <v>2026</v>
      </c>
      <c r="C1859" t="str">
        <f t="shared" si="88"/>
        <v>2025-2026</v>
      </c>
      <c r="D1859" t="s">
        <v>119</v>
      </c>
      <c r="E1859" t="s">
        <v>108</v>
      </c>
      <c r="F1859" t="str">
        <f t="shared" si="89"/>
        <v>Tasmania</v>
      </c>
      <c r="G1859" t="s">
        <v>43</v>
      </c>
      <c r="H1859">
        <v>7320</v>
      </c>
      <c r="I1859" t="s">
        <v>11</v>
      </c>
      <c r="J1859" t="s">
        <v>130</v>
      </c>
      <c r="K1859" t="s">
        <v>148</v>
      </c>
      <c r="L1859" t="s">
        <v>159</v>
      </c>
      <c r="M1859" s="6">
        <v>465</v>
      </c>
    </row>
    <row r="1860" spans="1:13" x14ac:dyDescent="0.3">
      <c r="A1860" s="2">
        <v>45998</v>
      </c>
      <c r="B1860" s="3">
        <f t="shared" si="87"/>
        <v>2026</v>
      </c>
      <c r="C1860" t="str">
        <f t="shared" si="88"/>
        <v>2025-2026</v>
      </c>
      <c r="D1860" t="s">
        <v>119</v>
      </c>
      <c r="E1860" t="s">
        <v>29</v>
      </c>
      <c r="F1860" t="str">
        <f t="shared" si="89"/>
        <v>Queensland</v>
      </c>
      <c r="G1860" t="s">
        <v>19</v>
      </c>
      <c r="H1860">
        <v>4703</v>
      </c>
      <c r="I1860" t="s">
        <v>11</v>
      </c>
      <c r="J1860" t="s">
        <v>138</v>
      </c>
      <c r="K1860" t="s">
        <v>144</v>
      </c>
      <c r="L1860" t="s">
        <v>155</v>
      </c>
      <c r="M1860" s="6">
        <v>652</v>
      </c>
    </row>
    <row r="1861" spans="1:13" x14ac:dyDescent="0.3">
      <c r="A1861" s="2">
        <v>45909</v>
      </c>
      <c r="B1861" s="3">
        <f t="shared" si="87"/>
        <v>2026</v>
      </c>
      <c r="C1861" t="str">
        <f t="shared" si="88"/>
        <v>2025-2026</v>
      </c>
      <c r="D1861" t="s">
        <v>120</v>
      </c>
      <c r="E1861" t="s">
        <v>87</v>
      </c>
      <c r="F1861" t="str">
        <f t="shared" si="89"/>
        <v>New South Wales</v>
      </c>
      <c r="G1861" t="s">
        <v>10</v>
      </c>
      <c r="H1861">
        <v>2158</v>
      </c>
      <c r="I1861" t="s">
        <v>11</v>
      </c>
      <c r="J1861" t="s">
        <v>125</v>
      </c>
      <c r="K1861" t="s">
        <v>144</v>
      </c>
      <c r="L1861" t="s">
        <v>155</v>
      </c>
      <c r="M1861" s="6">
        <v>281</v>
      </c>
    </row>
    <row r="1862" spans="1:13" x14ac:dyDescent="0.3">
      <c r="A1862" s="2">
        <v>45515</v>
      </c>
      <c r="B1862" s="3">
        <f t="shared" si="87"/>
        <v>2025</v>
      </c>
      <c r="C1862" t="str">
        <f t="shared" si="88"/>
        <v>2024-2025</v>
      </c>
      <c r="D1862" t="s">
        <v>120</v>
      </c>
      <c r="E1862" t="s">
        <v>76</v>
      </c>
      <c r="F1862" t="str">
        <f t="shared" si="89"/>
        <v>Queensland</v>
      </c>
      <c r="G1862" t="s">
        <v>19</v>
      </c>
      <c r="H1862">
        <v>4220</v>
      </c>
      <c r="I1862" t="s">
        <v>11</v>
      </c>
      <c r="J1862" t="s">
        <v>124</v>
      </c>
      <c r="K1862" t="s">
        <v>142</v>
      </c>
      <c r="L1862" t="s">
        <v>153</v>
      </c>
      <c r="M1862" s="6">
        <v>322</v>
      </c>
    </row>
    <row r="1863" spans="1:13" x14ac:dyDescent="0.3">
      <c r="A1863" s="2">
        <v>45444</v>
      </c>
      <c r="B1863" s="3">
        <f t="shared" si="87"/>
        <v>2024</v>
      </c>
      <c r="C1863" t="str">
        <f t="shared" si="88"/>
        <v>2023-2024</v>
      </c>
      <c r="D1863" t="s">
        <v>120</v>
      </c>
      <c r="E1863" t="s">
        <v>32</v>
      </c>
      <c r="F1863" t="str">
        <f t="shared" si="89"/>
        <v>Victoria</v>
      </c>
      <c r="G1863" t="s">
        <v>26</v>
      </c>
      <c r="H1863">
        <v>3977</v>
      </c>
      <c r="I1863" t="s">
        <v>11</v>
      </c>
      <c r="J1863" t="s">
        <v>137</v>
      </c>
      <c r="K1863" t="s">
        <v>143</v>
      </c>
      <c r="L1863" t="s">
        <v>154</v>
      </c>
      <c r="M1863" s="6">
        <v>70</v>
      </c>
    </row>
    <row r="1864" spans="1:13" x14ac:dyDescent="0.3">
      <c r="A1864" s="2">
        <v>45551</v>
      </c>
      <c r="B1864" s="3">
        <f t="shared" si="87"/>
        <v>2025</v>
      </c>
      <c r="C1864" t="str">
        <f t="shared" si="88"/>
        <v>2024-2025</v>
      </c>
      <c r="D1864" t="s">
        <v>119</v>
      </c>
      <c r="E1864" t="s">
        <v>72</v>
      </c>
      <c r="F1864" t="str">
        <f t="shared" si="89"/>
        <v>Queensland</v>
      </c>
      <c r="G1864" t="s">
        <v>19</v>
      </c>
      <c r="H1864">
        <v>4870</v>
      </c>
      <c r="I1864" t="s">
        <v>11</v>
      </c>
      <c r="J1864" t="s">
        <v>133</v>
      </c>
      <c r="K1864" t="s">
        <v>143</v>
      </c>
      <c r="L1864" t="s">
        <v>154</v>
      </c>
      <c r="M1864" s="6">
        <v>217</v>
      </c>
    </row>
    <row r="1865" spans="1:13" x14ac:dyDescent="0.3">
      <c r="A1865" s="2">
        <v>45492</v>
      </c>
      <c r="B1865" s="3">
        <f t="shared" si="87"/>
        <v>2025</v>
      </c>
      <c r="C1865" t="str">
        <f t="shared" si="88"/>
        <v>2024-2025</v>
      </c>
      <c r="D1865" t="s">
        <v>120</v>
      </c>
      <c r="E1865" t="s">
        <v>107</v>
      </c>
      <c r="F1865" t="str">
        <f t="shared" si="89"/>
        <v>New South Wales</v>
      </c>
      <c r="G1865" t="s">
        <v>10</v>
      </c>
      <c r="H1865">
        <v>2020</v>
      </c>
      <c r="I1865" t="s">
        <v>11</v>
      </c>
      <c r="J1865" t="s">
        <v>126</v>
      </c>
      <c r="K1865" t="s">
        <v>143</v>
      </c>
      <c r="L1865" t="s">
        <v>154</v>
      </c>
      <c r="M1865" s="6">
        <v>325</v>
      </c>
    </row>
    <row r="1866" spans="1:13" x14ac:dyDescent="0.3">
      <c r="A1866" s="2">
        <v>45802</v>
      </c>
      <c r="B1866" s="3">
        <f t="shared" si="87"/>
        <v>2025</v>
      </c>
      <c r="C1866" t="str">
        <f t="shared" si="88"/>
        <v>2024-2025</v>
      </c>
      <c r="D1866" t="s">
        <v>119</v>
      </c>
      <c r="E1866" t="s">
        <v>52</v>
      </c>
      <c r="F1866" t="str">
        <f t="shared" si="89"/>
        <v>New South Wales</v>
      </c>
      <c r="G1866" t="s">
        <v>10</v>
      </c>
      <c r="H1866">
        <v>2485</v>
      </c>
      <c r="I1866" t="s">
        <v>11</v>
      </c>
      <c r="J1866" t="s">
        <v>122</v>
      </c>
      <c r="K1866" t="s">
        <v>144</v>
      </c>
      <c r="L1866" t="s">
        <v>155</v>
      </c>
      <c r="M1866" s="6">
        <v>507</v>
      </c>
    </row>
    <row r="1867" spans="1:13" x14ac:dyDescent="0.3">
      <c r="A1867" s="2">
        <v>45452</v>
      </c>
      <c r="B1867" s="3">
        <f t="shared" si="87"/>
        <v>2024</v>
      </c>
      <c r="C1867" t="str">
        <f t="shared" si="88"/>
        <v>2023-2024</v>
      </c>
      <c r="D1867" t="s">
        <v>120</v>
      </c>
      <c r="E1867" t="s">
        <v>16</v>
      </c>
      <c r="F1867" t="str">
        <f t="shared" si="89"/>
        <v>South Australia</v>
      </c>
      <c r="G1867" t="s">
        <v>17</v>
      </c>
      <c r="H1867">
        <v>5168</v>
      </c>
      <c r="I1867" t="s">
        <v>11</v>
      </c>
      <c r="J1867" t="s">
        <v>134</v>
      </c>
      <c r="K1867" t="s">
        <v>145</v>
      </c>
      <c r="L1867" t="s">
        <v>156</v>
      </c>
      <c r="M1867" s="6">
        <v>509</v>
      </c>
    </row>
    <row r="1868" spans="1:13" x14ac:dyDescent="0.3">
      <c r="A1868" s="2">
        <v>45765</v>
      </c>
      <c r="B1868" s="3">
        <f t="shared" si="87"/>
        <v>2025</v>
      </c>
      <c r="C1868" t="str">
        <f t="shared" si="88"/>
        <v>2024-2025</v>
      </c>
      <c r="D1868" t="s">
        <v>120</v>
      </c>
      <c r="E1868" t="s">
        <v>47</v>
      </c>
      <c r="F1868" t="str">
        <f t="shared" si="89"/>
        <v>Victoria</v>
      </c>
      <c r="G1868" t="s">
        <v>26</v>
      </c>
      <c r="H1868">
        <v>3630</v>
      </c>
      <c r="I1868" t="s">
        <v>11</v>
      </c>
      <c r="J1868" t="s">
        <v>137</v>
      </c>
      <c r="K1868" t="s">
        <v>145</v>
      </c>
      <c r="L1868" t="s">
        <v>156</v>
      </c>
      <c r="M1868" s="6">
        <v>388</v>
      </c>
    </row>
    <row r="1869" spans="1:13" x14ac:dyDescent="0.3">
      <c r="A1869" s="2">
        <v>45319</v>
      </c>
      <c r="B1869" s="3">
        <f t="shared" si="87"/>
        <v>2024</v>
      </c>
      <c r="C1869" t="str">
        <f t="shared" si="88"/>
        <v>2023-2024</v>
      </c>
      <c r="D1869" t="s">
        <v>119</v>
      </c>
      <c r="E1869" t="s">
        <v>52</v>
      </c>
      <c r="F1869" t="str">
        <f t="shared" si="89"/>
        <v>New South Wales</v>
      </c>
      <c r="G1869" t="s">
        <v>10</v>
      </c>
      <c r="H1869">
        <v>2485</v>
      </c>
      <c r="I1869" t="s">
        <v>11</v>
      </c>
      <c r="J1869" t="s">
        <v>122</v>
      </c>
      <c r="K1869" t="s">
        <v>142</v>
      </c>
      <c r="L1869" t="s">
        <v>153</v>
      </c>
      <c r="M1869" s="6">
        <v>565</v>
      </c>
    </row>
    <row r="1870" spans="1:13" x14ac:dyDescent="0.3">
      <c r="A1870" s="2">
        <v>45427</v>
      </c>
      <c r="B1870" s="3">
        <f t="shared" si="87"/>
        <v>2024</v>
      </c>
      <c r="C1870" t="str">
        <f t="shared" si="88"/>
        <v>2023-2024</v>
      </c>
      <c r="D1870" t="s">
        <v>120</v>
      </c>
      <c r="E1870" t="s">
        <v>66</v>
      </c>
      <c r="F1870" t="str">
        <f t="shared" si="89"/>
        <v>Western Australia</v>
      </c>
      <c r="G1870" t="s">
        <v>28</v>
      </c>
      <c r="H1870">
        <v>6330</v>
      </c>
      <c r="I1870" t="s">
        <v>11</v>
      </c>
      <c r="J1870" t="s">
        <v>135</v>
      </c>
      <c r="K1870" t="s">
        <v>150</v>
      </c>
      <c r="L1870" t="s">
        <v>161</v>
      </c>
      <c r="M1870" s="6">
        <v>172</v>
      </c>
    </row>
    <row r="1871" spans="1:13" x14ac:dyDescent="0.3">
      <c r="A1871" s="2">
        <v>45445</v>
      </c>
      <c r="B1871" s="3">
        <f t="shared" si="87"/>
        <v>2024</v>
      </c>
      <c r="C1871" t="str">
        <f t="shared" si="88"/>
        <v>2023-2024</v>
      </c>
      <c r="D1871" t="s">
        <v>119</v>
      </c>
      <c r="E1871" t="s">
        <v>81</v>
      </c>
      <c r="F1871" t="str">
        <f t="shared" si="89"/>
        <v>Victoria</v>
      </c>
      <c r="G1871" t="s">
        <v>26</v>
      </c>
      <c r="H1871">
        <v>3076</v>
      </c>
      <c r="I1871" t="s">
        <v>11</v>
      </c>
      <c r="J1871" t="s">
        <v>128</v>
      </c>
      <c r="K1871" t="s">
        <v>151</v>
      </c>
      <c r="L1871" t="s">
        <v>152</v>
      </c>
      <c r="M1871" s="6">
        <v>300</v>
      </c>
    </row>
    <row r="1872" spans="1:13" x14ac:dyDescent="0.3">
      <c r="A1872" s="2">
        <v>45984</v>
      </c>
      <c r="B1872" s="3">
        <f t="shared" si="87"/>
        <v>2026</v>
      </c>
      <c r="C1872" t="str">
        <f t="shared" si="88"/>
        <v>2025-2026</v>
      </c>
      <c r="D1872" t="s">
        <v>119</v>
      </c>
      <c r="E1872" t="s">
        <v>52</v>
      </c>
      <c r="F1872" t="str">
        <f t="shared" si="89"/>
        <v>New South Wales</v>
      </c>
      <c r="G1872" t="s">
        <v>10</v>
      </c>
      <c r="H1872">
        <v>2485</v>
      </c>
      <c r="I1872" t="s">
        <v>11</v>
      </c>
      <c r="J1872" t="s">
        <v>122</v>
      </c>
      <c r="K1872" t="s">
        <v>142</v>
      </c>
      <c r="L1872" t="s">
        <v>153</v>
      </c>
      <c r="M1872" s="6">
        <v>335</v>
      </c>
    </row>
    <row r="1873" spans="1:13" x14ac:dyDescent="0.3">
      <c r="A1873" s="2">
        <v>45454</v>
      </c>
      <c r="B1873" s="3">
        <f t="shared" si="87"/>
        <v>2024</v>
      </c>
      <c r="C1873" t="str">
        <f t="shared" si="88"/>
        <v>2023-2024</v>
      </c>
      <c r="D1873" t="s">
        <v>120</v>
      </c>
      <c r="E1873" t="s">
        <v>83</v>
      </c>
      <c r="F1873" t="str">
        <f t="shared" si="89"/>
        <v>Victoria</v>
      </c>
      <c r="G1873" t="s">
        <v>26</v>
      </c>
      <c r="H1873">
        <v>3551</v>
      </c>
      <c r="I1873" t="s">
        <v>11</v>
      </c>
      <c r="J1873" t="s">
        <v>129</v>
      </c>
      <c r="K1873" t="s">
        <v>147</v>
      </c>
      <c r="L1873" t="s">
        <v>158</v>
      </c>
      <c r="M1873" s="6">
        <v>306</v>
      </c>
    </row>
    <row r="1874" spans="1:13" x14ac:dyDescent="0.3">
      <c r="A1874" s="2">
        <v>45753</v>
      </c>
      <c r="B1874" s="3">
        <f t="shared" si="87"/>
        <v>2025</v>
      </c>
      <c r="C1874" t="str">
        <f t="shared" si="88"/>
        <v>2024-2025</v>
      </c>
      <c r="D1874" t="s">
        <v>120</v>
      </c>
      <c r="E1874" t="s">
        <v>49</v>
      </c>
      <c r="F1874" t="str">
        <f t="shared" si="89"/>
        <v>New South Wales</v>
      </c>
      <c r="G1874" t="s">
        <v>10</v>
      </c>
      <c r="H1874">
        <v>2350</v>
      </c>
      <c r="I1874" t="s">
        <v>11</v>
      </c>
      <c r="J1874" t="s">
        <v>122</v>
      </c>
      <c r="K1874" t="s">
        <v>147</v>
      </c>
      <c r="L1874" t="s">
        <v>158</v>
      </c>
      <c r="M1874" s="6">
        <v>47</v>
      </c>
    </row>
    <row r="1875" spans="1:13" x14ac:dyDescent="0.3">
      <c r="A1875" s="2">
        <v>45408</v>
      </c>
      <c r="B1875" s="3">
        <f t="shared" si="87"/>
        <v>2024</v>
      </c>
      <c r="C1875" t="str">
        <f t="shared" si="88"/>
        <v>2023-2024</v>
      </c>
      <c r="D1875" t="s">
        <v>119</v>
      </c>
      <c r="E1875" t="s">
        <v>111</v>
      </c>
      <c r="F1875" t="str">
        <f t="shared" si="89"/>
        <v>New South Wales</v>
      </c>
      <c r="G1875" t="s">
        <v>10</v>
      </c>
      <c r="H1875">
        <v>2154</v>
      </c>
      <c r="I1875" t="s">
        <v>11</v>
      </c>
      <c r="J1875" t="s">
        <v>125</v>
      </c>
      <c r="K1875" t="s">
        <v>147</v>
      </c>
      <c r="L1875" t="s">
        <v>158</v>
      </c>
      <c r="M1875" s="6">
        <v>595</v>
      </c>
    </row>
    <row r="1876" spans="1:13" x14ac:dyDescent="0.3">
      <c r="A1876" s="2">
        <v>45551</v>
      </c>
      <c r="B1876" s="3">
        <f t="shared" si="87"/>
        <v>2025</v>
      </c>
      <c r="C1876" t="str">
        <f t="shared" si="88"/>
        <v>2024-2025</v>
      </c>
      <c r="D1876" t="s">
        <v>119</v>
      </c>
      <c r="E1876" t="s">
        <v>23</v>
      </c>
      <c r="F1876" t="str">
        <f t="shared" si="89"/>
        <v>New South Wales</v>
      </c>
      <c r="G1876" t="s">
        <v>10</v>
      </c>
      <c r="H1876">
        <v>2830</v>
      </c>
      <c r="I1876" t="s">
        <v>11</v>
      </c>
      <c r="J1876" t="s">
        <v>132</v>
      </c>
      <c r="K1876" t="s">
        <v>144</v>
      </c>
      <c r="L1876" t="s">
        <v>155</v>
      </c>
      <c r="M1876" s="6">
        <v>438</v>
      </c>
    </row>
    <row r="1877" spans="1:13" x14ac:dyDescent="0.3">
      <c r="A1877" s="2">
        <v>45983</v>
      </c>
      <c r="B1877" s="3">
        <f t="shared" si="87"/>
        <v>2026</v>
      </c>
      <c r="C1877" t="str">
        <f t="shared" si="88"/>
        <v>2025-2026</v>
      </c>
      <c r="D1877" t="s">
        <v>119</v>
      </c>
      <c r="E1877" t="s">
        <v>39</v>
      </c>
      <c r="F1877" t="str">
        <f t="shared" si="89"/>
        <v>New South Wales</v>
      </c>
      <c r="G1877" t="s">
        <v>10</v>
      </c>
      <c r="H1877">
        <v>2541</v>
      </c>
      <c r="I1877" t="s">
        <v>11</v>
      </c>
      <c r="J1877" t="s">
        <v>123</v>
      </c>
      <c r="K1877" t="s">
        <v>144</v>
      </c>
      <c r="L1877" t="s">
        <v>155</v>
      </c>
      <c r="M1877" s="6">
        <v>578</v>
      </c>
    </row>
    <row r="1878" spans="1:13" x14ac:dyDescent="0.3">
      <c r="A1878" s="2">
        <v>45739</v>
      </c>
      <c r="B1878" s="3">
        <f t="shared" si="87"/>
        <v>2025</v>
      </c>
      <c r="C1878" t="str">
        <f t="shared" si="88"/>
        <v>2024-2025</v>
      </c>
      <c r="D1878" t="s">
        <v>119</v>
      </c>
      <c r="E1878" t="s">
        <v>34</v>
      </c>
      <c r="F1878" t="str">
        <f t="shared" si="89"/>
        <v>New South Wales</v>
      </c>
      <c r="G1878" t="s">
        <v>10</v>
      </c>
      <c r="H1878">
        <v>2560</v>
      </c>
      <c r="I1878" t="s">
        <v>11</v>
      </c>
      <c r="J1878" t="s">
        <v>123</v>
      </c>
      <c r="K1878" t="s">
        <v>145</v>
      </c>
      <c r="L1878" t="s">
        <v>156</v>
      </c>
      <c r="M1878" s="6">
        <v>745</v>
      </c>
    </row>
    <row r="1879" spans="1:13" x14ac:dyDescent="0.3">
      <c r="A1879" s="2">
        <v>45734</v>
      </c>
      <c r="B1879" s="3">
        <f t="shared" si="87"/>
        <v>2025</v>
      </c>
      <c r="C1879" t="str">
        <f t="shared" si="88"/>
        <v>2024-2025</v>
      </c>
      <c r="D1879" t="s">
        <v>120</v>
      </c>
      <c r="E1879" t="s">
        <v>64</v>
      </c>
      <c r="F1879" t="str">
        <f t="shared" si="89"/>
        <v>Western Australia</v>
      </c>
      <c r="G1879" t="s">
        <v>28</v>
      </c>
      <c r="H1879">
        <v>6112</v>
      </c>
      <c r="I1879" t="s">
        <v>11</v>
      </c>
      <c r="J1879" t="s">
        <v>135</v>
      </c>
      <c r="K1879" t="s">
        <v>144</v>
      </c>
      <c r="L1879" t="s">
        <v>155</v>
      </c>
      <c r="M1879" s="6">
        <v>284</v>
      </c>
    </row>
    <row r="1880" spans="1:13" x14ac:dyDescent="0.3">
      <c r="A1880" s="2">
        <v>45708</v>
      </c>
      <c r="B1880" s="3">
        <f t="shared" si="87"/>
        <v>2025</v>
      </c>
      <c r="C1880" t="str">
        <f t="shared" si="88"/>
        <v>2024-2025</v>
      </c>
      <c r="D1880" t="s">
        <v>119</v>
      </c>
      <c r="E1880" t="s">
        <v>76</v>
      </c>
      <c r="F1880" t="str">
        <f t="shared" si="89"/>
        <v>Queensland</v>
      </c>
      <c r="G1880" t="s">
        <v>19</v>
      </c>
      <c r="H1880">
        <v>4220</v>
      </c>
      <c r="I1880" t="s">
        <v>11</v>
      </c>
      <c r="J1880" t="s">
        <v>124</v>
      </c>
      <c r="K1880" t="s">
        <v>144</v>
      </c>
      <c r="L1880" t="s">
        <v>155</v>
      </c>
      <c r="M1880" s="6">
        <v>76</v>
      </c>
    </row>
    <row r="1881" spans="1:13" x14ac:dyDescent="0.3">
      <c r="A1881" s="2">
        <v>45562</v>
      </c>
      <c r="B1881" s="3">
        <f t="shared" si="87"/>
        <v>2025</v>
      </c>
      <c r="C1881" t="str">
        <f t="shared" si="88"/>
        <v>2024-2025</v>
      </c>
      <c r="D1881" t="s">
        <v>120</v>
      </c>
      <c r="E1881" t="s">
        <v>67</v>
      </c>
      <c r="F1881" t="str">
        <f t="shared" si="89"/>
        <v>Tasmania</v>
      </c>
      <c r="G1881" t="s">
        <v>43</v>
      </c>
      <c r="H1881">
        <v>7250</v>
      </c>
      <c r="I1881" t="s">
        <v>11</v>
      </c>
      <c r="J1881" t="s">
        <v>130</v>
      </c>
      <c r="K1881" t="s">
        <v>144</v>
      </c>
      <c r="L1881" t="s">
        <v>155</v>
      </c>
      <c r="M1881" s="6">
        <v>790</v>
      </c>
    </row>
    <row r="1882" spans="1:13" x14ac:dyDescent="0.3">
      <c r="A1882" s="2">
        <v>45351</v>
      </c>
      <c r="B1882" s="3">
        <f t="shared" si="87"/>
        <v>2024</v>
      </c>
      <c r="C1882" t="str">
        <f t="shared" si="88"/>
        <v>2023-2024</v>
      </c>
      <c r="D1882" t="s">
        <v>119</v>
      </c>
      <c r="E1882" t="s">
        <v>90</v>
      </c>
      <c r="F1882" t="str">
        <f t="shared" si="89"/>
        <v>New South Wales</v>
      </c>
      <c r="G1882" t="s">
        <v>10</v>
      </c>
      <c r="H1882">
        <v>2650</v>
      </c>
      <c r="I1882" t="s">
        <v>11</v>
      </c>
      <c r="J1882" t="s">
        <v>132</v>
      </c>
      <c r="K1882" t="s">
        <v>142</v>
      </c>
      <c r="L1882" t="s">
        <v>153</v>
      </c>
      <c r="M1882" s="6">
        <v>772</v>
      </c>
    </row>
    <row r="1883" spans="1:13" x14ac:dyDescent="0.3">
      <c r="A1883" s="2">
        <v>45855</v>
      </c>
      <c r="B1883" s="3">
        <f t="shared" si="87"/>
        <v>2026</v>
      </c>
      <c r="C1883" t="str">
        <f t="shared" si="88"/>
        <v>2025-2026</v>
      </c>
      <c r="D1883" t="s">
        <v>120</v>
      </c>
      <c r="E1883" t="s">
        <v>22</v>
      </c>
      <c r="F1883" t="str">
        <f t="shared" si="89"/>
        <v>New South Wales</v>
      </c>
      <c r="G1883" t="s">
        <v>10</v>
      </c>
      <c r="H1883">
        <v>2116</v>
      </c>
      <c r="I1883" t="s">
        <v>11</v>
      </c>
      <c r="J1883" t="s">
        <v>125</v>
      </c>
      <c r="K1883" t="s">
        <v>147</v>
      </c>
      <c r="L1883" t="s">
        <v>158</v>
      </c>
      <c r="M1883" s="6">
        <v>253</v>
      </c>
    </row>
    <row r="1884" spans="1:13" x14ac:dyDescent="0.3">
      <c r="A1884" s="2">
        <v>45815</v>
      </c>
      <c r="B1884" s="3">
        <f t="shared" si="87"/>
        <v>2025</v>
      </c>
      <c r="C1884" t="str">
        <f t="shared" si="88"/>
        <v>2024-2025</v>
      </c>
      <c r="D1884" t="s">
        <v>119</v>
      </c>
      <c r="E1884" t="s">
        <v>112</v>
      </c>
      <c r="F1884" t="str">
        <f t="shared" si="89"/>
        <v>Queensland</v>
      </c>
      <c r="G1884" t="s">
        <v>19</v>
      </c>
      <c r="H1884">
        <v>4566</v>
      </c>
      <c r="I1884" t="s">
        <v>11</v>
      </c>
      <c r="J1884" t="s">
        <v>136</v>
      </c>
      <c r="K1884" t="s">
        <v>143</v>
      </c>
      <c r="L1884" t="s">
        <v>154</v>
      </c>
      <c r="M1884" s="6">
        <v>681</v>
      </c>
    </row>
    <row r="1885" spans="1:13" x14ac:dyDescent="0.3">
      <c r="A1885" s="2">
        <v>45931</v>
      </c>
      <c r="B1885" s="3">
        <f t="shared" si="87"/>
        <v>2026</v>
      </c>
      <c r="C1885" t="str">
        <f t="shared" si="88"/>
        <v>2025-2026</v>
      </c>
      <c r="D1885" t="s">
        <v>120</v>
      </c>
      <c r="E1885" t="s">
        <v>47</v>
      </c>
      <c r="F1885" t="str">
        <f t="shared" si="89"/>
        <v>Victoria</v>
      </c>
      <c r="G1885" t="s">
        <v>26</v>
      </c>
      <c r="H1885">
        <v>3630</v>
      </c>
      <c r="I1885" t="s">
        <v>11</v>
      </c>
      <c r="J1885" t="s">
        <v>137</v>
      </c>
      <c r="K1885" t="s">
        <v>148</v>
      </c>
      <c r="L1885" t="s">
        <v>159</v>
      </c>
      <c r="M1885" s="6">
        <v>470</v>
      </c>
    </row>
    <row r="1886" spans="1:13" x14ac:dyDescent="0.3">
      <c r="A1886" s="2">
        <v>45601</v>
      </c>
      <c r="B1886" s="3">
        <f t="shared" si="87"/>
        <v>2025</v>
      </c>
      <c r="C1886" t="str">
        <f t="shared" si="88"/>
        <v>2024-2025</v>
      </c>
      <c r="D1886" t="s">
        <v>119</v>
      </c>
      <c r="E1886" t="s">
        <v>98</v>
      </c>
      <c r="F1886" t="str">
        <f t="shared" si="89"/>
        <v>South Australia</v>
      </c>
      <c r="G1886" t="s">
        <v>17</v>
      </c>
      <c r="H1886">
        <v>5290</v>
      </c>
      <c r="I1886" t="s">
        <v>11</v>
      </c>
      <c r="J1886" t="s">
        <v>139</v>
      </c>
      <c r="K1886" t="s">
        <v>151</v>
      </c>
      <c r="L1886" t="s">
        <v>152</v>
      </c>
      <c r="M1886" s="6">
        <v>22</v>
      </c>
    </row>
    <row r="1887" spans="1:13" x14ac:dyDescent="0.3">
      <c r="A1887" s="2">
        <v>45611</v>
      </c>
      <c r="B1887" s="3">
        <f t="shared" si="87"/>
        <v>2025</v>
      </c>
      <c r="C1887" t="str">
        <f t="shared" si="88"/>
        <v>2024-2025</v>
      </c>
      <c r="D1887" t="s">
        <v>119</v>
      </c>
      <c r="E1887" t="s">
        <v>93</v>
      </c>
      <c r="F1887" t="str">
        <f t="shared" si="89"/>
        <v>Victoria</v>
      </c>
      <c r="G1887" t="s">
        <v>26</v>
      </c>
      <c r="H1887">
        <v>3400</v>
      </c>
      <c r="I1887" t="s">
        <v>11</v>
      </c>
      <c r="J1887" t="s">
        <v>129</v>
      </c>
      <c r="K1887" t="s">
        <v>143</v>
      </c>
      <c r="L1887" t="s">
        <v>154</v>
      </c>
      <c r="M1887" s="6">
        <v>589</v>
      </c>
    </row>
    <row r="1888" spans="1:13" x14ac:dyDescent="0.3">
      <c r="A1888" s="2">
        <v>45417</v>
      </c>
      <c r="B1888" s="3">
        <f t="shared" si="87"/>
        <v>2024</v>
      </c>
      <c r="C1888" t="str">
        <f t="shared" si="88"/>
        <v>2023-2024</v>
      </c>
      <c r="D1888" t="s">
        <v>119</v>
      </c>
      <c r="E1888" t="s">
        <v>110</v>
      </c>
      <c r="F1888" t="str">
        <f t="shared" si="89"/>
        <v>Australian Capital Territory</v>
      </c>
      <c r="G1888" t="s">
        <v>51</v>
      </c>
      <c r="H1888">
        <v>2609</v>
      </c>
      <c r="I1888" t="s">
        <v>11</v>
      </c>
      <c r="J1888" t="s">
        <v>123</v>
      </c>
      <c r="K1888" t="s">
        <v>143</v>
      </c>
      <c r="L1888" t="s">
        <v>154</v>
      </c>
      <c r="M1888" s="6">
        <v>406</v>
      </c>
    </row>
    <row r="1889" spans="1:13" x14ac:dyDescent="0.3">
      <c r="A1889" s="2">
        <v>45571</v>
      </c>
      <c r="B1889" s="3">
        <f t="shared" si="87"/>
        <v>2025</v>
      </c>
      <c r="C1889" t="str">
        <f t="shared" si="88"/>
        <v>2024-2025</v>
      </c>
      <c r="D1889" t="s">
        <v>120</v>
      </c>
      <c r="E1889" t="s">
        <v>97</v>
      </c>
      <c r="F1889" t="str">
        <f t="shared" si="89"/>
        <v>Tasmania</v>
      </c>
      <c r="G1889" t="s">
        <v>43</v>
      </c>
      <c r="H1889">
        <v>7010</v>
      </c>
      <c r="I1889" t="s">
        <v>11</v>
      </c>
      <c r="J1889" t="s">
        <v>130</v>
      </c>
      <c r="K1889" t="s">
        <v>142</v>
      </c>
      <c r="L1889" t="s">
        <v>153</v>
      </c>
      <c r="M1889" s="6">
        <v>55</v>
      </c>
    </row>
    <row r="1890" spans="1:13" x14ac:dyDescent="0.3">
      <c r="A1890" s="2">
        <v>45549</v>
      </c>
      <c r="B1890" s="3">
        <f t="shared" si="87"/>
        <v>2025</v>
      </c>
      <c r="C1890" t="str">
        <f t="shared" si="88"/>
        <v>2024-2025</v>
      </c>
      <c r="D1890" t="s">
        <v>120</v>
      </c>
      <c r="E1890" t="s">
        <v>78</v>
      </c>
      <c r="F1890" t="str">
        <f t="shared" si="89"/>
        <v>New South Wales</v>
      </c>
      <c r="G1890" t="s">
        <v>10</v>
      </c>
      <c r="H1890">
        <v>2480</v>
      </c>
      <c r="I1890" t="s">
        <v>11</v>
      </c>
      <c r="J1890" t="s">
        <v>122</v>
      </c>
      <c r="K1890" t="s">
        <v>145</v>
      </c>
      <c r="L1890" t="s">
        <v>156</v>
      </c>
      <c r="M1890" s="6">
        <v>605</v>
      </c>
    </row>
    <row r="1891" spans="1:13" x14ac:dyDescent="0.3">
      <c r="A1891" s="2">
        <v>45459</v>
      </c>
      <c r="B1891" s="3">
        <f t="shared" si="87"/>
        <v>2024</v>
      </c>
      <c r="C1891" t="str">
        <f t="shared" si="88"/>
        <v>2023-2024</v>
      </c>
      <c r="D1891" t="s">
        <v>120</v>
      </c>
      <c r="E1891" t="s">
        <v>42</v>
      </c>
      <c r="F1891" t="str">
        <f t="shared" si="89"/>
        <v>Tasmania</v>
      </c>
      <c r="G1891" t="s">
        <v>43</v>
      </c>
      <c r="H1891">
        <v>7018</v>
      </c>
      <c r="I1891" t="s">
        <v>11</v>
      </c>
      <c r="J1891" t="s">
        <v>130</v>
      </c>
      <c r="K1891" t="s">
        <v>143</v>
      </c>
      <c r="L1891" t="s">
        <v>154</v>
      </c>
      <c r="M1891" s="6">
        <v>524</v>
      </c>
    </row>
    <row r="1892" spans="1:13" x14ac:dyDescent="0.3">
      <c r="A1892" s="2">
        <v>45770</v>
      </c>
      <c r="B1892" s="3">
        <f t="shared" si="87"/>
        <v>2025</v>
      </c>
      <c r="C1892" t="str">
        <f t="shared" si="88"/>
        <v>2024-2025</v>
      </c>
      <c r="D1892" t="s">
        <v>120</v>
      </c>
      <c r="E1892" t="s">
        <v>53</v>
      </c>
      <c r="F1892" t="str">
        <f t="shared" si="89"/>
        <v>Queensland</v>
      </c>
      <c r="G1892" t="s">
        <v>19</v>
      </c>
      <c r="H1892">
        <v>4012</v>
      </c>
      <c r="I1892" t="s">
        <v>11</v>
      </c>
      <c r="J1892" t="s">
        <v>131</v>
      </c>
      <c r="K1892" t="s">
        <v>145</v>
      </c>
      <c r="L1892" t="s">
        <v>156</v>
      </c>
      <c r="M1892" s="6">
        <v>763</v>
      </c>
    </row>
    <row r="1893" spans="1:13" x14ac:dyDescent="0.3">
      <c r="A1893" s="2">
        <v>45689</v>
      </c>
      <c r="B1893" s="3">
        <f t="shared" si="87"/>
        <v>2025</v>
      </c>
      <c r="C1893" t="str">
        <f t="shared" si="88"/>
        <v>2024-2025</v>
      </c>
      <c r="D1893" t="s">
        <v>119</v>
      </c>
      <c r="E1893" t="s">
        <v>111</v>
      </c>
      <c r="F1893" t="str">
        <f t="shared" si="89"/>
        <v>New South Wales</v>
      </c>
      <c r="G1893" t="s">
        <v>10</v>
      </c>
      <c r="H1893">
        <v>2154</v>
      </c>
      <c r="I1893" t="s">
        <v>11</v>
      </c>
      <c r="J1893" t="s">
        <v>125</v>
      </c>
      <c r="K1893" t="s">
        <v>143</v>
      </c>
      <c r="L1893" t="s">
        <v>154</v>
      </c>
      <c r="M1893" s="6">
        <v>485</v>
      </c>
    </row>
    <row r="1894" spans="1:13" x14ac:dyDescent="0.3">
      <c r="A1894" s="2">
        <v>45732</v>
      </c>
      <c r="B1894" s="3">
        <f t="shared" si="87"/>
        <v>2025</v>
      </c>
      <c r="C1894" t="str">
        <f t="shared" si="88"/>
        <v>2024-2025</v>
      </c>
      <c r="D1894" t="s">
        <v>120</v>
      </c>
      <c r="E1894" t="s">
        <v>100</v>
      </c>
      <c r="F1894" t="str">
        <f t="shared" si="89"/>
        <v>New South Wales</v>
      </c>
      <c r="G1894" t="s">
        <v>10</v>
      </c>
      <c r="H1894">
        <v>2800</v>
      </c>
      <c r="I1894" t="s">
        <v>11</v>
      </c>
      <c r="J1894" t="s">
        <v>132</v>
      </c>
      <c r="K1894" t="s">
        <v>142</v>
      </c>
      <c r="L1894" t="s">
        <v>153</v>
      </c>
      <c r="M1894" s="6">
        <v>390</v>
      </c>
    </row>
    <row r="1895" spans="1:13" x14ac:dyDescent="0.3">
      <c r="A1895" s="2">
        <v>45516</v>
      </c>
      <c r="B1895" s="3">
        <f t="shared" si="87"/>
        <v>2025</v>
      </c>
      <c r="C1895" t="str">
        <f t="shared" si="88"/>
        <v>2024-2025</v>
      </c>
      <c r="D1895" t="s">
        <v>120</v>
      </c>
      <c r="E1895" t="s">
        <v>50</v>
      </c>
      <c r="F1895" t="str">
        <f t="shared" si="89"/>
        <v>Australian Capital Territory</v>
      </c>
      <c r="G1895" t="s">
        <v>51</v>
      </c>
      <c r="H1895">
        <v>2617</v>
      </c>
      <c r="I1895" t="s">
        <v>11</v>
      </c>
      <c r="J1895" t="s">
        <v>123</v>
      </c>
      <c r="K1895" t="s">
        <v>143</v>
      </c>
      <c r="L1895" t="s">
        <v>154</v>
      </c>
      <c r="M1895" s="6">
        <v>750</v>
      </c>
    </row>
    <row r="1896" spans="1:13" x14ac:dyDescent="0.3">
      <c r="A1896" s="2">
        <v>45500</v>
      </c>
      <c r="B1896" s="3">
        <f t="shared" si="87"/>
        <v>2025</v>
      </c>
      <c r="C1896" t="str">
        <f t="shared" si="88"/>
        <v>2024-2025</v>
      </c>
      <c r="D1896" t="s">
        <v>120</v>
      </c>
      <c r="E1896" t="s">
        <v>101</v>
      </c>
      <c r="F1896" t="str">
        <f t="shared" si="89"/>
        <v>Queensland</v>
      </c>
      <c r="G1896" t="s">
        <v>19</v>
      </c>
      <c r="H1896">
        <v>4305</v>
      </c>
      <c r="I1896" t="s">
        <v>11</v>
      </c>
      <c r="J1896" t="s">
        <v>124</v>
      </c>
      <c r="K1896" t="s">
        <v>148</v>
      </c>
      <c r="L1896" t="s">
        <v>159</v>
      </c>
      <c r="M1896" s="6">
        <v>494</v>
      </c>
    </row>
    <row r="1897" spans="1:13" x14ac:dyDescent="0.3">
      <c r="A1897" s="2">
        <v>45867</v>
      </c>
      <c r="B1897" s="3">
        <f t="shared" si="87"/>
        <v>2026</v>
      </c>
      <c r="C1897" t="str">
        <f t="shared" si="88"/>
        <v>2025-2026</v>
      </c>
      <c r="D1897" t="s">
        <v>119</v>
      </c>
      <c r="E1897" t="s">
        <v>101</v>
      </c>
      <c r="F1897" t="str">
        <f t="shared" si="89"/>
        <v>Queensland</v>
      </c>
      <c r="G1897" t="s">
        <v>19</v>
      </c>
      <c r="H1897">
        <v>4305</v>
      </c>
      <c r="I1897" t="s">
        <v>11</v>
      </c>
      <c r="J1897" t="s">
        <v>124</v>
      </c>
      <c r="K1897" t="s">
        <v>143</v>
      </c>
      <c r="L1897" t="s">
        <v>154</v>
      </c>
      <c r="M1897" s="6">
        <v>229</v>
      </c>
    </row>
    <row r="1898" spans="1:13" x14ac:dyDescent="0.3">
      <c r="A1898" s="2">
        <v>45385</v>
      </c>
      <c r="B1898" s="3">
        <f t="shared" si="87"/>
        <v>2024</v>
      </c>
      <c r="C1898" t="str">
        <f t="shared" si="88"/>
        <v>2023-2024</v>
      </c>
      <c r="D1898" t="s">
        <v>120</v>
      </c>
      <c r="E1898" t="s">
        <v>54</v>
      </c>
      <c r="F1898" t="str">
        <f t="shared" si="89"/>
        <v>New South Wales</v>
      </c>
      <c r="G1898" t="s">
        <v>10</v>
      </c>
      <c r="H1898">
        <v>2750</v>
      </c>
      <c r="I1898" t="s">
        <v>11</v>
      </c>
      <c r="J1898" t="s">
        <v>132</v>
      </c>
      <c r="K1898" t="s">
        <v>143</v>
      </c>
      <c r="L1898" t="s">
        <v>154</v>
      </c>
      <c r="M1898" s="6">
        <v>598</v>
      </c>
    </row>
    <row r="1899" spans="1:13" x14ac:dyDescent="0.3">
      <c r="A1899" s="2">
        <v>45485</v>
      </c>
      <c r="B1899" s="3">
        <f t="shared" si="87"/>
        <v>2025</v>
      </c>
      <c r="C1899" t="str">
        <f t="shared" si="88"/>
        <v>2024-2025</v>
      </c>
      <c r="D1899" t="s">
        <v>119</v>
      </c>
      <c r="E1899" t="s">
        <v>93</v>
      </c>
      <c r="F1899" t="str">
        <f t="shared" si="89"/>
        <v>Victoria</v>
      </c>
      <c r="G1899" t="s">
        <v>26</v>
      </c>
      <c r="H1899">
        <v>3400</v>
      </c>
      <c r="I1899" t="s">
        <v>11</v>
      </c>
      <c r="J1899" t="s">
        <v>129</v>
      </c>
      <c r="K1899" t="s">
        <v>144</v>
      </c>
      <c r="L1899" t="s">
        <v>155</v>
      </c>
      <c r="M1899" s="6">
        <v>390</v>
      </c>
    </row>
    <row r="1900" spans="1:13" x14ac:dyDescent="0.3">
      <c r="A1900" s="2">
        <v>45956</v>
      </c>
      <c r="B1900" s="3">
        <f t="shared" si="87"/>
        <v>2026</v>
      </c>
      <c r="C1900" t="str">
        <f t="shared" si="88"/>
        <v>2025-2026</v>
      </c>
      <c r="D1900" t="s">
        <v>120</v>
      </c>
      <c r="E1900" t="s">
        <v>29</v>
      </c>
      <c r="F1900" t="str">
        <f t="shared" si="89"/>
        <v>Queensland</v>
      </c>
      <c r="G1900" t="s">
        <v>19</v>
      </c>
      <c r="H1900">
        <v>4703</v>
      </c>
      <c r="I1900" t="s">
        <v>11</v>
      </c>
      <c r="J1900" t="s">
        <v>138</v>
      </c>
      <c r="K1900" t="s">
        <v>148</v>
      </c>
      <c r="L1900" t="s">
        <v>159</v>
      </c>
      <c r="M1900" s="6">
        <v>477</v>
      </c>
    </row>
    <row r="1901" spans="1:13" x14ac:dyDescent="0.3">
      <c r="A1901" s="2">
        <v>45823</v>
      </c>
      <c r="B1901" s="3">
        <f t="shared" si="87"/>
        <v>2025</v>
      </c>
      <c r="C1901" t="str">
        <f t="shared" si="88"/>
        <v>2024-2025</v>
      </c>
      <c r="D1901" t="s">
        <v>119</v>
      </c>
      <c r="E1901" t="s">
        <v>34</v>
      </c>
      <c r="F1901" t="str">
        <f t="shared" si="89"/>
        <v>New South Wales</v>
      </c>
      <c r="G1901" t="s">
        <v>10</v>
      </c>
      <c r="H1901">
        <v>2560</v>
      </c>
      <c r="I1901" t="s">
        <v>11</v>
      </c>
      <c r="J1901" t="s">
        <v>123</v>
      </c>
      <c r="K1901" t="s">
        <v>142</v>
      </c>
      <c r="L1901" t="s">
        <v>153</v>
      </c>
      <c r="M1901" s="6">
        <v>189</v>
      </c>
    </row>
    <row r="1902" spans="1:13" x14ac:dyDescent="0.3">
      <c r="A1902" s="2">
        <v>45894</v>
      </c>
      <c r="B1902" s="3">
        <f t="shared" si="87"/>
        <v>2026</v>
      </c>
      <c r="C1902" t="str">
        <f t="shared" si="88"/>
        <v>2025-2026</v>
      </c>
      <c r="D1902" t="s">
        <v>119</v>
      </c>
      <c r="E1902" t="s">
        <v>111</v>
      </c>
      <c r="F1902" t="str">
        <f t="shared" si="89"/>
        <v>New South Wales</v>
      </c>
      <c r="G1902" t="s">
        <v>10</v>
      </c>
      <c r="H1902">
        <v>2154</v>
      </c>
      <c r="I1902" t="s">
        <v>11</v>
      </c>
      <c r="J1902" t="s">
        <v>125</v>
      </c>
      <c r="K1902" t="s">
        <v>151</v>
      </c>
      <c r="L1902" t="s">
        <v>152</v>
      </c>
      <c r="M1902" s="6">
        <v>426</v>
      </c>
    </row>
    <row r="1903" spans="1:13" x14ac:dyDescent="0.3">
      <c r="A1903" s="2">
        <v>45626</v>
      </c>
      <c r="B1903" s="3">
        <f t="shared" si="87"/>
        <v>2025</v>
      </c>
      <c r="C1903" t="str">
        <f t="shared" si="88"/>
        <v>2024-2025</v>
      </c>
      <c r="D1903" t="s">
        <v>119</v>
      </c>
      <c r="E1903" t="s">
        <v>65</v>
      </c>
      <c r="F1903" t="str">
        <f t="shared" si="89"/>
        <v>Victoria</v>
      </c>
      <c r="G1903" t="s">
        <v>26</v>
      </c>
      <c r="H1903">
        <v>3931</v>
      </c>
      <c r="I1903" t="s">
        <v>11</v>
      </c>
      <c r="J1903" t="s">
        <v>137</v>
      </c>
      <c r="K1903" t="s">
        <v>146</v>
      </c>
      <c r="L1903" t="s">
        <v>157</v>
      </c>
      <c r="M1903" s="6">
        <v>329</v>
      </c>
    </row>
    <row r="1904" spans="1:13" x14ac:dyDescent="0.3">
      <c r="A1904" s="2">
        <v>45843</v>
      </c>
      <c r="B1904" s="3">
        <f t="shared" si="87"/>
        <v>2026</v>
      </c>
      <c r="C1904" t="str">
        <f t="shared" si="88"/>
        <v>2025-2026</v>
      </c>
      <c r="D1904" t="s">
        <v>119</v>
      </c>
      <c r="E1904" t="s">
        <v>65</v>
      </c>
      <c r="F1904" t="str">
        <f t="shared" si="89"/>
        <v>Victoria</v>
      </c>
      <c r="G1904" t="s">
        <v>26</v>
      </c>
      <c r="H1904">
        <v>3931</v>
      </c>
      <c r="I1904" t="s">
        <v>11</v>
      </c>
      <c r="J1904" t="s">
        <v>137</v>
      </c>
      <c r="K1904" t="s">
        <v>144</v>
      </c>
      <c r="L1904" t="s">
        <v>155</v>
      </c>
      <c r="M1904" s="6">
        <v>99</v>
      </c>
    </row>
    <row r="1905" spans="1:13" x14ac:dyDescent="0.3">
      <c r="A1905" s="2">
        <v>45644</v>
      </c>
      <c r="B1905" s="3">
        <f t="shared" si="87"/>
        <v>2025</v>
      </c>
      <c r="C1905" t="str">
        <f t="shared" si="88"/>
        <v>2024-2025</v>
      </c>
      <c r="D1905" t="s">
        <v>120</v>
      </c>
      <c r="E1905" t="s">
        <v>93</v>
      </c>
      <c r="F1905" t="str">
        <f t="shared" si="89"/>
        <v>Victoria</v>
      </c>
      <c r="G1905" t="s">
        <v>26</v>
      </c>
      <c r="H1905">
        <v>3400</v>
      </c>
      <c r="I1905" t="s">
        <v>11</v>
      </c>
      <c r="J1905" t="s">
        <v>129</v>
      </c>
      <c r="K1905" t="s">
        <v>148</v>
      </c>
      <c r="L1905" t="s">
        <v>159</v>
      </c>
      <c r="M1905" s="6">
        <v>57</v>
      </c>
    </row>
    <row r="1906" spans="1:13" x14ac:dyDescent="0.3">
      <c r="A1906" s="2">
        <v>45336</v>
      </c>
      <c r="B1906" s="3">
        <f t="shared" si="87"/>
        <v>2024</v>
      </c>
      <c r="C1906" t="str">
        <f t="shared" si="88"/>
        <v>2023-2024</v>
      </c>
      <c r="D1906" t="s">
        <v>119</v>
      </c>
      <c r="E1906" t="s">
        <v>111</v>
      </c>
      <c r="F1906" t="str">
        <f t="shared" si="89"/>
        <v>New South Wales</v>
      </c>
      <c r="G1906" t="s">
        <v>10</v>
      </c>
      <c r="H1906">
        <v>2154</v>
      </c>
      <c r="I1906" t="s">
        <v>11</v>
      </c>
      <c r="J1906" t="s">
        <v>125</v>
      </c>
      <c r="K1906" t="s">
        <v>143</v>
      </c>
      <c r="L1906" t="s">
        <v>154</v>
      </c>
      <c r="M1906" s="6">
        <v>473</v>
      </c>
    </row>
    <row r="1907" spans="1:13" x14ac:dyDescent="0.3">
      <c r="A1907" s="2">
        <v>45966</v>
      </c>
      <c r="B1907" s="3">
        <f t="shared" si="87"/>
        <v>2026</v>
      </c>
      <c r="C1907" t="str">
        <f t="shared" si="88"/>
        <v>2025-2026</v>
      </c>
      <c r="D1907" t="s">
        <v>119</v>
      </c>
      <c r="E1907" t="s">
        <v>100</v>
      </c>
      <c r="F1907" t="str">
        <f t="shared" si="89"/>
        <v>New South Wales</v>
      </c>
      <c r="G1907" t="s">
        <v>10</v>
      </c>
      <c r="H1907">
        <v>2800</v>
      </c>
      <c r="I1907" t="s">
        <v>11</v>
      </c>
      <c r="J1907" t="s">
        <v>132</v>
      </c>
      <c r="K1907" t="s">
        <v>149</v>
      </c>
      <c r="L1907" t="s">
        <v>160</v>
      </c>
      <c r="M1907" s="6">
        <v>294</v>
      </c>
    </row>
    <row r="1908" spans="1:13" x14ac:dyDescent="0.3">
      <c r="A1908" s="2">
        <v>45795</v>
      </c>
      <c r="B1908" s="3">
        <f t="shared" si="87"/>
        <v>2025</v>
      </c>
      <c r="C1908" t="str">
        <f t="shared" si="88"/>
        <v>2024-2025</v>
      </c>
      <c r="D1908" t="s">
        <v>120</v>
      </c>
      <c r="E1908" t="s">
        <v>99</v>
      </c>
      <c r="F1908" t="str">
        <f t="shared" si="89"/>
        <v>Western Australia</v>
      </c>
      <c r="G1908" t="s">
        <v>28</v>
      </c>
      <c r="H1908">
        <v>6530</v>
      </c>
      <c r="I1908" t="s">
        <v>11</v>
      </c>
      <c r="J1908" t="s">
        <v>141</v>
      </c>
      <c r="K1908" t="s">
        <v>144</v>
      </c>
      <c r="L1908" t="s">
        <v>155</v>
      </c>
      <c r="M1908" s="6">
        <v>46</v>
      </c>
    </row>
    <row r="1909" spans="1:13" x14ac:dyDescent="0.3">
      <c r="A1909" s="2">
        <v>45440</v>
      </c>
      <c r="B1909" s="3">
        <f t="shared" si="87"/>
        <v>2024</v>
      </c>
      <c r="C1909" t="str">
        <f t="shared" si="88"/>
        <v>2023-2024</v>
      </c>
      <c r="D1909" t="s">
        <v>119</v>
      </c>
      <c r="E1909" t="s">
        <v>71</v>
      </c>
      <c r="F1909" t="str">
        <f t="shared" si="89"/>
        <v>Victoria</v>
      </c>
      <c r="G1909" t="s">
        <v>26</v>
      </c>
      <c r="H1909">
        <v>3131</v>
      </c>
      <c r="I1909" t="s">
        <v>11</v>
      </c>
      <c r="J1909" t="s">
        <v>127</v>
      </c>
      <c r="K1909" t="s">
        <v>151</v>
      </c>
      <c r="L1909" t="s">
        <v>152</v>
      </c>
      <c r="M1909" s="6">
        <v>59</v>
      </c>
    </row>
    <row r="1910" spans="1:13" x14ac:dyDescent="0.3">
      <c r="A1910" s="2">
        <v>45795</v>
      </c>
      <c r="B1910" s="3">
        <f t="shared" si="87"/>
        <v>2025</v>
      </c>
      <c r="C1910" t="str">
        <f t="shared" si="88"/>
        <v>2024-2025</v>
      </c>
      <c r="D1910" t="s">
        <v>120</v>
      </c>
      <c r="E1910" t="s">
        <v>56</v>
      </c>
      <c r="F1910" t="str">
        <f t="shared" si="89"/>
        <v>Queensland</v>
      </c>
      <c r="G1910" t="s">
        <v>19</v>
      </c>
      <c r="H1910">
        <v>4883</v>
      </c>
      <c r="I1910" t="s">
        <v>11</v>
      </c>
      <c r="J1910" t="s">
        <v>133</v>
      </c>
      <c r="K1910" t="s">
        <v>147</v>
      </c>
      <c r="L1910" t="s">
        <v>158</v>
      </c>
      <c r="M1910" s="6">
        <v>241</v>
      </c>
    </row>
    <row r="1911" spans="1:13" x14ac:dyDescent="0.3">
      <c r="A1911" s="2">
        <v>45825</v>
      </c>
      <c r="B1911" s="3">
        <f t="shared" si="87"/>
        <v>2025</v>
      </c>
      <c r="C1911" t="str">
        <f t="shared" si="88"/>
        <v>2024-2025</v>
      </c>
      <c r="D1911" t="s">
        <v>119</v>
      </c>
      <c r="E1911" t="s">
        <v>24</v>
      </c>
      <c r="F1911" t="str">
        <f t="shared" si="89"/>
        <v>Queensland</v>
      </c>
      <c r="G1911" t="s">
        <v>19</v>
      </c>
      <c r="H1911">
        <v>4053</v>
      </c>
      <c r="I1911" t="s">
        <v>11</v>
      </c>
      <c r="J1911" t="s">
        <v>131</v>
      </c>
      <c r="K1911" t="s">
        <v>145</v>
      </c>
      <c r="L1911" t="s">
        <v>156</v>
      </c>
      <c r="M1911" s="6">
        <v>75</v>
      </c>
    </row>
    <row r="1912" spans="1:13" x14ac:dyDescent="0.3">
      <c r="A1912" s="2">
        <v>45705</v>
      </c>
      <c r="B1912" s="3">
        <f t="shared" si="87"/>
        <v>2025</v>
      </c>
      <c r="C1912" t="str">
        <f t="shared" si="88"/>
        <v>2024-2025</v>
      </c>
      <c r="D1912" t="s">
        <v>120</v>
      </c>
      <c r="E1912" t="s">
        <v>41</v>
      </c>
      <c r="F1912" t="str">
        <f t="shared" si="89"/>
        <v>New South Wales</v>
      </c>
      <c r="G1912" t="s">
        <v>10</v>
      </c>
      <c r="H1912">
        <v>2478</v>
      </c>
      <c r="I1912" t="s">
        <v>11</v>
      </c>
      <c r="J1912" t="s">
        <v>122</v>
      </c>
      <c r="K1912" t="s">
        <v>146</v>
      </c>
      <c r="L1912" t="s">
        <v>157</v>
      </c>
      <c r="M1912" s="6">
        <v>278</v>
      </c>
    </row>
    <row r="1913" spans="1:13" x14ac:dyDescent="0.3">
      <c r="A1913" s="2">
        <v>45835</v>
      </c>
      <c r="B1913" s="3">
        <f t="shared" si="87"/>
        <v>2025</v>
      </c>
      <c r="C1913" t="str">
        <f t="shared" si="88"/>
        <v>2024-2025</v>
      </c>
      <c r="D1913" t="s">
        <v>120</v>
      </c>
      <c r="E1913" t="s">
        <v>77</v>
      </c>
      <c r="F1913" t="str">
        <f t="shared" si="89"/>
        <v>Victoria</v>
      </c>
      <c r="G1913" t="s">
        <v>26</v>
      </c>
      <c r="H1913">
        <v>3018</v>
      </c>
      <c r="I1913" t="s">
        <v>11</v>
      </c>
      <c r="J1913" t="s">
        <v>128</v>
      </c>
      <c r="K1913" t="s">
        <v>144</v>
      </c>
      <c r="L1913" t="s">
        <v>155</v>
      </c>
      <c r="M1913" s="6">
        <v>523</v>
      </c>
    </row>
    <row r="1914" spans="1:13" x14ac:dyDescent="0.3">
      <c r="A1914" s="2">
        <v>45643</v>
      </c>
      <c r="B1914" s="3">
        <f t="shared" si="87"/>
        <v>2025</v>
      </c>
      <c r="C1914" t="str">
        <f t="shared" si="88"/>
        <v>2024-2025</v>
      </c>
      <c r="D1914" t="s">
        <v>119</v>
      </c>
      <c r="E1914" t="s">
        <v>58</v>
      </c>
      <c r="F1914" t="str">
        <f t="shared" si="89"/>
        <v>New South Wales</v>
      </c>
      <c r="G1914" t="s">
        <v>10</v>
      </c>
      <c r="H1914">
        <v>2790</v>
      </c>
      <c r="I1914" t="s">
        <v>11</v>
      </c>
      <c r="J1914" t="s">
        <v>132</v>
      </c>
      <c r="K1914" t="s">
        <v>151</v>
      </c>
      <c r="L1914" t="s">
        <v>152</v>
      </c>
      <c r="M1914" s="6">
        <v>745</v>
      </c>
    </row>
    <row r="1915" spans="1:13" x14ac:dyDescent="0.3">
      <c r="A1915" s="2">
        <v>45340</v>
      </c>
      <c r="B1915" s="3">
        <f t="shared" si="87"/>
        <v>2024</v>
      </c>
      <c r="C1915" t="str">
        <f t="shared" si="88"/>
        <v>2023-2024</v>
      </c>
      <c r="D1915" t="s">
        <v>119</v>
      </c>
      <c r="E1915" t="s">
        <v>36</v>
      </c>
      <c r="F1915" t="str">
        <f t="shared" si="89"/>
        <v>New South Wales</v>
      </c>
      <c r="G1915" t="s">
        <v>10</v>
      </c>
      <c r="H1915">
        <v>2539</v>
      </c>
      <c r="I1915" t="s">
        <v>11</v>
      </c>
      <c r="J1915" t="s">
        <v>123</v>
      </c>
      <c r="K1915" t="s">
        <v>144</v>
      </c>
      <c r="L1915" t="s">
        <v>155</v>
      </c>
      <c r="M1915" s="6">
        <v>469</v>
      </c>
    </row>
    <row r="1916" spans="1:13" x14ac:dyDescent="0.3">
      <c r="A1916" s="2">
        <v>45429</v>
      </c>
      <c r="B1916" s="3">
        <f t="shared" si="87"/>
        <v>2024</v>
      </c>
      <c r="C1916" t="str">
        <f t="shared" si="88"/>
        <v>2023-2024</v>
      </c>
      <c r="D1916" t="s">
        <v>119</v>
      </c>
      <c r="E1916" t="s">
        <v>90</v>
      </c>
      <c r="F1916" t="str">
        <f t="shared" si="89"/>
        <v>New South Wales</v>
      </c>
      <c r="G1916" t="s">
        <v>10</v>
      </c>
      <c r="H1916">
        <v>2650</v>
      </c>
      <c r="I1916" t="s">
        <v>11</v>
      </c>
      <c r="J1916" t="s">
        <v>132</v>
      </c>
      <c r="K1916" t="s">
        <v>148</v>
      </c>
      <c r="L1916" t="s">
        <v>159</v>
      </c>
      <c r="M1916" s="6">
        <v>444</v>
      </c>
    </row>
    <row r="1917" spans="1:13" x14ac:dyDescent="0.3">
      <c r="A1917" s="2">
        <v>45299</v>
      </c>
      <c r="B1917" s="3">
        <f t="shared" si="87"/>
        <v>2024</v>
      </c>
      <c r="C1917" t="str">
        <f t="shared" si="88"/>
        <v>2023-2024</v>
      </c>
      <c r="D1917" t="s">
        <v>119</v>
      </c>
      <c r="E1917" t="s">
        <v>113</v>
      </c>
      <c r="F1917" t="str">
        <f t="shared" si="89"/>
        <v>New South Wales</v>
      </c>
      <c r="G1917" t="s">
        <v>10</v>
      </c>
      <c r="H1917">
        <v>2101</v>
      </c>
      <c r="I1917" t="s">
        <v>11</v>
      </c>
      <c r="J1917" t="s">
        <v>125</v>
      </c>
      <c r="K1917" t="s">
        <v>147</v>
      </c>
      <c r="L1917" t="s">
        <v>158</v>
      </c>
      <c r="M1917" s="6">
        <v>642</v>
      </c>
    </row>
    <row r="1918" spans="1:13" x14ac:dyDescent="0.3">
      <c r="A1918" s="2">
        <v>45608</v>
      </c>
      <c r="B1918" s="3">
        <f t="shared" si="87"/>
        <v>2025</v>
      </c>
      <c r="C1918" t="str">
        <f t="shared" si="88"/>
        <v>2024-2025</v>
      </c>
      <c r="D1918" t="s">
        <v>120</v>
      </c>
      <c r="E1918" t="s">
        <v>24</v>
      </c>
      <c r="F1918" t="str">
        <f t="shared" si="89"/>
        <v>Queensland</v>
      </c>
      <c r="G1918" t="s">
        <v>19</v>
      </c>
      <c r="H1918">
        <v>4053</v>
      </c>
      <c r="I1918" t="s">
        <v>11</v>
      </c>
      <c r="J1918" t="s">
        <v>131</v>
      </c>
      <c r="K1918" t="s">
        <v>142</v>
      </c>
      <c r="L1918" t="s">
        <v>153</v>
      </c>
      <c r="M1918" s="6">
        <v>163</v>
      </c>
    </row>
    <row r="1919" spans="1:13" x14ac:dyDescent="0.3">
      <c r="A1919" s="2">
        <v>45892</v>
      </c>
      <c r="B1919" s="3">
        <f t="shared" si="87"/>
        <v>2026</v>
      </c>
      <c r="C1919" t="str">
        <f t="shared" si="88"/>
        <v>2025-2026</v>
      </c>
      <c r="D1919" t="s">
        <v>120</v>
      </c>
      <c r="E1919" t="s">
        <v>47</v>
      </c>
      <c r="F1919" t="str">
        <f t="shared" si="89"/>
        <v>Victoria</v>
      </c>
      <c r="G1919" t="s">
        <v>26</v>
      </c>
      <c r="H1919">
        <v>3630</v>
      </c>
      <c r="I1919" t="s">
        <v>11</v>
      </c>
      <c r="J1919" t="s">
        <v>137</v>
      </c>
      <c r="K1919" t="s">
        <v>147</v>
      </c>
      <c r="L1919" t="s">
        <v>158</v>
      </c>
      <c r="M1919" s="6">
        <v>487</v>
      </c>
    </row>
    <row r="1920" spans="1:13" x14ac:dyDescent="0.3">
      <c r="A1920" s="2">
        <v>45684</v>
      </c>
      <c r="B1920" s="3">
        <f t="shared" si="87"/>
        <v>2025</v>
      </c>
      <c r="C1920" t="str">
        <f t="shared" si="88"/>
        <v>2024-2025</v>
      </c>
      <c r="D1920" t="s">
        <v>120</v>
      </c>
      <c r="E1920" t="s">
        <v>94</v>
      </c>
      <c r="F1920" t="str">
        <f t="shared" si="89"/>
        <v>Queensland</v>
      </c>
      <c r="G1920" t="s">
        <v>19</v>
      </c>
      <c r="H1920">
        <v>4551</v>
      </c>
      <c r="I1920" t="s">
        <v>11</v>
      </c>
      <c r="J1920" t="s">
        <v>136</v>
      </c>
      <c r="K1920" t="s">
        <v>150</v>
      </c>
      <c r="L1920" t="s">
        <v>161</v>
      </c>
      <c r="M1920" s="6">
        <v>253</v>
      </c>
    </row>
    <row r="1921" spans="1:13" x14ac:dyDescent="0.3">
      <c r="A1921" s="2">
        <v>45854</v>
      </c>
      <c r="B1921" s="3">
        <f t="shared" si="87"/>
        <v>2026</v>
      </c>
      <c r="C1921" t="str">
        <f t="shared" si="88"/>
        <v>2025-2026</v>
      </c>
      <c r="D1921" t="s">
        <v>120</v>
      </c>
      <c r="E1921" t="s">
        <v>103</v>
      </c>
      <c r="F1921" t="str">
        <f t="shared" si="89"/>
        <v>Victoria</v>
      </c>
      <c r="G1921" t="s">
        <v>26</v>
      </c>
      <c r="H1921">
        <v>3550</v>
      </c>
      <c r="I1921" t="s">
        <v>11</v>
      </c>
      <c r="J1921" t="s">
        <v>129</v>
      </c>
      <c r="K1921" t="s">
        <v>151</v>
      </c>
      <c r="L1921" t="s">
        <v>152</v>
      </c>
      <c r="M1921" s="6">
        <v>610</v>
      </c>
    </row>
    <row r="1922" spans="1:13" x14ac:dyDescent="0.3">
      <c r="A1922" s="2">
        <v>45583</v>
      </c>
      <c r="B1922" s="3">
        <f t="shared" ref="B1922:B1985" si="90">IF(MONTH(A1922)&gt;=7,YEAR(A1922)+1,YEAR(A1922))</f>
        <v>2025</v>
      </c>
      <c r="C1922" t="str">
        <f t="shared" ref="C1922:C1985" si="91">IF(MONTH(A1922) &gt;= 7, YEAR(A1922) &amp; "-" &amp; YEAR(A1922) + 1, YEAR(A1922) - 1 &amp; "-" &amp; YEAR(A1922))</f>
        <v>2024-2025</v>
      </c>
      <c r="D1922" t="s">
        <v>119</v>
      </c>
      <c r="E1922" t="s">
        <v>93</v>
      </c>
      <c r="F1922" t="str">
        <f t="shared" ref="F1922:F1985" si="92">IF(G1922="WA","Western Australia",
IF(G1922="NSW","New South Wales",
IF(G1922="QLD","Queensland",
IF(G1922="VIC","Victoria",
IF(G1922="TAS","Tasmania",
IF(G1922="SA","South Australia",
IF(G1922="NT","Northern Territory",
IF(G1922="ACT","Australian Capital Territory",G1922))))))))</f>
        <v>Victoria</v>
      </c>
      <c r="G1922" t="s">
        <v>26</v>
      </c>
      <c r="H1922">
        <v>3400</v>
      </c>
      <c r="I1922" t="s">
        <v>11</v>
      </c>
      <c r="J1922" t="s">
        <v>129</v>
      </c>
      <c r="K1922" t="s">
        <v>145</v>
      </c>
      <c r="L1922" t="s">
        <v>156</v>
      </c>
      <c r="M1922" s="6">
        <v>29</v>
      </c>
    </row>
    <row r="1923" spans="1:13" x14ac:dyDescent="0.3">
      <c r="A1923" s="2">
        <v>45472</v>
      </c>
      <c r="B1923" s="3">
        <f t="shared" si="90"/>
        <v>2024</v>
      </c>
      <c r="C1923" t="str">
        <f t="shared" si="91"/>
        <v>2023-2024</v>
      </c>
      <c r="D1923" t="s">
        <v>120</v>
      </c>
      <c r="E1923" t="s">
        <v>104</v>
      </c>
      <c r="F1923" t="str">
        <f t="shared" si="92"/>
        <v>Victoria</v>
      </c>
      <c r="G1923" t="s">
        <v>26</v>
      </c>
      <c r="H1923">
        <v>3175</v>
      </c>
      <c r="I1923" t="s">
        <v>11</v>
      </c>
      <c r="J1923" t="s">
        <v>127</v>
      </c>
      <c r="K1923" t="s">
        <v>150</v>
      </c>
      <c r="L1923" t="s">
        <v>161</v>
      </c>
      <c r="M1923" s="6">
        <v>730</v>
      </c>
    </row>
    <row r="1924" spans="1:13" x14ac:dyDescent="0.3">
      <c r="A1924" s="2">
        <v>45476</v>
      </c>
      <c r="B1924" s="3">
        <f t="shared" si="90"/>
        <v>2025</v>
      </c>
      <c r="C1924" t="str">
        <f t="shared" si="91"/>
        <v>2024-2025</v>
      </c>
      <c r="D1924" t="s">
        <v>120</v>
      </c>
      <c r="E1924" t="s">
        <v>35</v>
      </c>
      <c r="F1924" t="str">
        <f t="shared" si="92"/>
        <v>Victoria</v>
      </c>
      <c r="G1924" t="s">
        <v>26</v>
      </c>
      <c r="H1924">
        <v>3280</v>
      </c>
      <c r="I1924" t="s">
        <v>11</v>
      </c>
      <c r="J1924" t="s">
        <v>129</v>
      </c>
      <c r="K1924" t="s">
        <v>144</v>
      </c>
      <c r="L1924" t="s">
        <v>155</v>
      </c>
      <c r="M1924" s="6">
        <v>429</v>
      </c>
    </row>
    <row r="1925" spans="1:13" x14ac:dyDescent="0.3">
      <c r="A1925" s="2">
        <v>45593</v>
      </c>
      <c r="B1925" s="3">
        <f t="shared" si="90"/>
        <v>2025</v>
      </c>
      <c r="C1925" t="str">
        <f t="shared" si="91"/>
        <v>2024-2025</v>
      </c>
      <c r="D1925" t="s">
        <v>120</v>
      </c>
      <c r="E1925" t="s">
        <v>25</v>
      </c>
      <c r="F1925" t="str">
        <f t="shared" si="92"/>
        <v>Victoria</v>
      </c>
      <c r="G1925" t="s">
        <v>26</v>
      </c>
      <c r="H1925">
        <v>3066</v>
      </c>
      <c r="I1925" t="s">
        <v>11</v>
      </c>
      <c r="J1925" t="s">
        <v>128</v>
      </c>
      <c r="K1925" t="s">
        <v>145</v>
      </c>
      <c r="L1925" t="s">
        <v>156</v>
      </c>
      <c r="M1925" s="6">
        <v>376</v>
      </c>
    </row>
    <row r="1926" spans="1:13" x14ac:dyDescent="0.3">
      <c r="A1926" s="2">
        <v>45456</v>
      </c>
      <c r="B1926" s="3">
        <f t="shared" si="90"/>
        <v>2024</v>
      </c>
      <c r="C1926" t="str">
        <f t="shared" si="91"/>
        <v>2023-2024</v>
      </c>
      <c r="D1926" t="s">
        <v>120</v>
      </c>
      <c r="E1926" t="s">
        <v>49</v>
      </c>
      <c r="F1926" t="str">
        <f t="shared" si="92"/>
        <v>New South Wales</v>
      </c>
      <c r="G1926" t="s">
        <v>10</v>
      </c>
      <c r="H1926">
        <v>2350</v>
      </c>
      <c r="I1926" t="s">
        <v>11</v>
      </c>
      <c r="J1926" t="s">
        <v>122</v>
      </c>
      <c r="K1926" t="s">
        <v>144</v>
      </c>
      <c r="L1926" t="s">
        <v>155</v>
      </c>
      <c r="M1926" s="6">
        <v>115</v>
      </c>
    </row>
    <row r="1927" spans="1:13" x14ac:dyDescent="0.3">
      <c r="A1927" s="2">
        <v>45886</v>
      </c>
      <c r="B1927" s="3">
        <f t="shared" si="90"/>
        <v>2026</v>
      </c>
      <c r="C1927" t="str">
        <f t="shared" si="91"/>
        <v>2025-2026</v>
      </c>
      <c r="D1927" t="s">
        <v>120</v>
      </c>
      <c r="E1927" t="s">
        <v>84</v>
      </c>
      <c r="F1927" t="str">
        <f t="shared" si="92"/>
        <v>Western Australia</v>
      </c>
      <c r="G1927" t="s">
        <v>28</v>
      </c>
      <c r="H1927">
        <v>6280</v>
      </c>
      <c r="I1927" t="s">
        <v>11</v>
      </c>
      <c r="J1927" t="s">
        <v>135</v>
      </c>
      <c r="K1927" t="s">
        <v>144</v>
      </c>
      <c r="L1927" t="s">
        <v>155</v>
      </c>
      <c r="M1927" s="6">
        <v>48</v>
      </c>
    </row>
    <row r="1928" spans="1:13" x14ac:dyDescent="0.3">
      <c r="A1928" s="2">
        <v>45423</v>
      </c>
      <c r="B1928" s="3">
        <f t="shared" si="90"/>
        <v>2024</v>
      </c>
      <c r="C1928" t="str">
        <f t="shared" si="91"/>
        <v>2023-2024</v>
      </c>
      <c r="D1928" t="s">
        <v>120</v>
      </c>
      <c r="E1928" t="s">
        <v>32</v>
      </c>
      <c r="F1928" t="str">
        <f t="shared" si="92"/>
        <v>Victoria</v>
      </c>
      <c r="G1928" t="s">
        <v>26</v>
      </c>
      <c r="H1928">
        <v>3977</v>
      </c>
      <c r="I1928" t="s">
        <v>11</v>
      </c>
      <c r="J1928" t="s">
        <v>137</v>
      </c>
      <c r="K1928" t="s">
        <v>144</v>
      </c>
      <c r="L1928" t="s">
        <v>155</v>
      </c>
      <c r="M1928" s="6">
        <v>86</v>
      </c>
    </row>
    <row r="1929" spans="1:13" x14ac:dyDescent="0.3">
      <c r="A1929" s="2">
        <v>45419</v>
      </c>
      <c r="B1929" s="3">
        <f t="shared" si="90"/>
        <v>2024</v>
      </c>
      <c r="C1929" t="str">
        <f t="shared" si="91"/>
        <v>2023-2024</v>
      </c>
      <c r="D1929" t="s">
        <v>120</v>
      </c>
      <c r="E1929" t="s">
        <v>82</v>
      </c>
      <c r="F1929" t="str">
        <f t="shared" si="92"/>
        <v>Queensland</v>
      </c>
      <c r="G1929" t="s">
        <v>19</v>
      </c>
      <c r="H1929">
        <v>4215</v>
      </c>
      <c r="I1929" t="s">
        <v>11</v>
      </c>
      <c r="J1929" t="s">
        <v>124</v>
      </c>
      <c r="K1929" t="s">
        <v>142</v>
      </c>
      <c r="L1929" t="s">
        <v>153</v>
      </c>
      <c r="M1929" s="6">
        <v>77</v>
      </c>
    </row>
    <row r="1930" spans="1:13" x14ac:dyDescent="0.3">
      <c r="A1930" s="2">
        <v>45951</v>
      </c>
      <c r="B1930" s="3">
        <f t="shared" si="90"/>
        <v>2026</v>
      </c>
      <c r="C1930" t="str">
        <f t="shared" si="91"/>
        <v>2025-2026</v>
      </c>
      <c r="D1930" t="s">
        <v>119</v>
      </c>
      <c r="E1930" t="s">
        <v>108</v>
      </c>
      <c r="F1930" t="str">
        <f t="shared" si="92"/>
        <v>Tasmania</v>
      </c>
      <c r="G1930" t="s">
        <v>43</v>
      </c>
      <c r="H1930">
        <v>7320</v>
      </c>
      <c r="I1930" t="s">
        <v>11</v>
      </c>
      <c r="J1930" t="s">
        <v>130</v>
      </c>
      <c r="K1930" t="s">
        <v>147</v>
      </c>
      <c r="L1930" t="s">
        <v>158</v>
      </c>
      <c r="M1930" s="6">
        <v>244</v>
      </c>
    </row>
    <row r="1931" spans="1:13" x14ac:dyDescent="0.3">
      <c r="A1931" s="2">
        <v>45307</v>
      </c>
      <c r="B1931" s="3">
        <f t="shared" si="90"/>
        <v>2024</v>
      </c>
      <c r="C1931" t="str">
        <f t="shared" si="91"/>
        <v>2023-2024</v>
      </c>
      <c r="D1931" t="s">
        <v>119</v>
      </c>
      <c r="E1931" t="s">
        <v>27</v>
      </c>
      <c r="F1931" t="str">
        <f t="shared" si="92"/>
        <v>Western Australia</v>
      </c>
      <c r="G1931" t="s">
        <v>28</v>
      </c>
      <c r="H1931">
        <v>6030</v>
      </c>
      <c r="I1931" t="s">
        <v>11</v>
      </c>
      <c r="J1931" t="s">
        <v>121</v>
      </c>
      <c r="K1931" t="s">
        <v>150</v>
      </c>
      <c r="L1931" t="s">
        <v>161</v>
      </c>
      <c r="M1931" s="6">
        <v>258</v>
      </c>
    </row>
    <row r="1932" spans="1:13" x14ac:dyDescent="0.3">
      <c r="A1932" s="2">
        <v>45530</v>
      </c>
      <c r="B1932" s="3">
        <f t="shared" si="90"/>
        <v>2025</v>
      </c>
      <c r="C1932" t="str">
        <f t="shared" si="91"/>
        <v>2024-2025</v>
      </c>
      <c r="D1932" t="s">
        <v>120</v>
      </c>
      <c r="E1932" t="s">
        <v>20</v>
      </c>
      <c r="F1932" t="str">
        <f t="shared" si="92"/>
        <v>South Australia</v>
      </c>
      <c r="G1932" t="s">
        <v>17</v>
      </c>
      <c r="H1932">
        <v>5607</v>
      </c>
      <c r="I1932" t="s">
        <v>11</v>
      </c>
      <c r="J1932" t="s">
        <v>139</v>
      </c>
      <c r="K1932" t="s">
        <v>144</v>
      </c>
      <c r="L1932" t="s">
        <v>155</v>
      </c>
      <c r="M1932" s="6">
        <v>353</v>
      </c>
    </row>
    <row r="1933" spans="1:13" x14ac:dyDescent="0.3">
      <c r="A1933" s="2">
        <v>45553</v>
      </c>
      <c r="B1933" s="3">
        <f t="shared" si="90"/>
        <v>2025</v>
      </c>
      <c r="C1933" t="str">
        <f t="shared" si="91"/>
        <v>2024-2025</v>
      </c>
      <c r="D1933" t="s">
        <v>119</v>
      </c>
      <c r="E1933" t="s">
        <v>42</v>
      </c>
      <c r="F1933" t="str">
        <f t="shared" si="92"/>
        <v>Tasmania</v>
      </c>
      <c r="G1933" t="s">
        <v>43</v>
      </c>
      <c r="H1933">
        <v>7018</v>
      </c>
      <c r="I1933" t="s">
        <v>11</v>
      </c>
      <c r="J1933" t="s">
        <v>130</v>
      </c>
      <c r="K1933" t="s">
        <v>147</v>
      </c>
      <c r="L1933" t="s">
        <v>158</v>
      </c>
      <c r="M1933" s="6">
        <v>759</v>
      </c>
    </row>
    <row r="1934" spans="1:13" x14ac:dyDescent="0.3">
      <c r="A1934" s="2">
        <v>45922</v>
      </c>
      <c r="B1934" s="3">
        <f t="shared" si="90"/>
        <v>2026</v>
      </c>
      <c r="C1934" t="str">
        <f t="shared" si="91"/>
        <v>2025-2026</v>
      </c>
      <c r="D1934" t="s">
        <v>119</v>
      </c>
      <c r="E1934" t="s">
        <v>110</v>
      </c>
      <c r="F1934" t="str">
        <f t="shared" si="92"/>
        <v>Australian Capital Territory</v>
      </c>
      <c r="G1934" t="s">
        <v>51</v>
      </c>
      <c r="H1934">
        <v>2609</v>
      </c>
      <c r="I1934" t="s">
        <v>11</v>
      </c>
      <c r="J1934" t="s">
        <v>123</v>
      </c>
      <c r="K1934" t="s">
        <v>146</v>
      </c>
      <c r="L1934" t="s">
        <v>157</v>
      </c>
      <c r="M1934" s="6">
        <v>230</v>
      </c>
    </row>
    <row r="1935" spans="1:13" x14ac:dyDescent="0.3">
      <c r="A1935" s="2">
        <v>45307</v>
      </c>
      <c r="B1935" s="3">
        <f t="shared" si="90"/>
        <v>2024</v>
      </c>
      <c r="C1935" t="str">
        <f t="shared" si="91"/>
        <v>2023-2024</v>
      </c>
      <c r="D1935" t="s">
        <v>120</v>
      </c>
      <c r="E1935" t="s">
        <v>99</v>
      </c>
      <c r="F1935" t="str">
        <f t="shared" si="92"/>
        <v>Western Australia</v>
      </c>
      <c r="G1935" t="s">
        <v>28</v>
      </c>
      <c r="H1935">
        <v>6530</v>
      </c>
      <c r="I1935" t="s">
        <v>11</v>
      </c>
      <c r="J1935" t="s">
        <v>141</v>
      </c>
      <c r="K1935" t="s">
        <v>150</v>
      </c>
      <c r="L1935" t="s">
        <v>161</v>
      </c>
      <c r="M1935" s="6">
        <v>159</v>
      </c>
    </row>
    <row r="1936" spans="1:13" x14ac:dyDescent="0.3">
      <c r="A1936" s="2">
        <v>45499</v>
      </c>
      <c r="B1936" s="3">
        <f t="shared" si="90"/>
        <v>2025</v>
      </c>
      <c r="C1936" t="str">
        <f t="shared" si="91"/>
        <v>2024-2025</v>
      </c>
      <c r="D1936" t="s">
        <v>120</v>
      </c>
      <c r="E1936" t="s">
        <v>35</v>
      </c>
      <c r="F1936" t="str">
        <f t="shared" si="92"/>
        <v>Victoria</v>
      </c>
      <c r="G1936" t="s">
        <v>26</v>
      </c>
      <c r="H1936">
        <v>3280</v>
      </c>
      <c r="I1936" t="s">
        <v>11</v>
      </c>
      <c r="J1936" t="s">
        <v>129</v>
      </c>
      <c r="K1936" t="s">
        <v>143</v>
      </c>
      <c r="L1936" t="s">
        <v>154</v>
      </c>
      <c r="M1936" s="6">
        <v>112</v>
      </c>
    </row>
    <row r="1937" spans="1:13" x14ac:dyDescent="0.3">
      <c r="A1937" s="2">
        <v>45808</v>
      </c>
      <c r="B1937" s="3">
        <f t="shared" si="90"/>
        <v>2025</v>
      </c>
      <c r="C1937" t="str">
        <f t="shared" si="91"/>
        <v>2024-2025</v>
      </c>
      <c r="D1937" t="s">
        <v>119</v>
      </c>
      <c r="E1937" t="s">
        <v>113</v>
      </c>
      <c r="F1937" t="str">
        <f t="shared" si="92"/>
        <v>New South Wales</v>
      </c>
      <c r="G1937" t="s">
        <v>10</v>
      </c>
      <c r="H1937">
        <v>2101</v>
      </c>
      <c r="I1937" t="s">
        <v>11</v>
      </c>
      <c r="J1937" t="s">
        <v>125</v>
      </c>
      <c r="K1937" t="s">
        <v>145</v>
      </c>
      <c r="L1937" t="s">
        <v>156</v>
      </c>
      <c r="M1937" s="6">
        <v>304</v>
      </c>
    </row>
    <row r="1938" spans="1:13" x14ac:dyDescent="0.3">
      <c r="A1938" s="2">
        <v>45990</v>
      </c>
      <c r="B1938" s="3">
        <f t="shared" si="90"/>
        <v>2026</v>
      </c>
      <c r="C1938" t="str">
        <f t="shared" si="91"/>
        <v>2025-2026</v>
      </c>
      <c r="D1938" t="s">
        <v>119</v>
      </c>
      <c r="E1938" t="s">
        <v>35</v>
      </c>
      <c r="F1938" t="str">
        <f t="shared" si="92"/>
        <v>Victoria</v>
      </c>
      <c r="G1938" t="s">
        <v>26</v>
      </c>
      <c r="H1938">
        <v>3280</v>
      </c>
      <c r="I1938" t="s">
        <v>11</v>
      </c>
      <c r="J1938" t="s">
        <v>129</v>
      </c>
      <c r="K1938" t="s">
        <v>142</v>
      </c>
      <c r="L1938" t="s">
        <v>153</v>
      </c>
      <c r="M1938" s="6">
        <v>489</v>
      </c>
    </row>
    <row r="1939" spans="1:13" x14ac:dyDescent="0.3">
      <c r="A1939" s="2">
        <v>45432</v>
      </c>
      <c r="B1939" s="3">
        <f t="shared" si="90"/>
        <v>2024</v>
      </c>
      <c r="C1939" t="str">
        <f t="shared" si="91"/>
        <v>2023-2024</v>
      </c>
      <c r="D1939" t="s">
        <v>119</v>
      </c>
      <c r="E1939" t="s">
        <v>69</v>
      </c>
      <c r="F1939" t="str">
        <f t="shared" si="92"/>
        <v>Victoria</v>
      </c>
      <c r="G1939" t="s">
        <v>26</v>
      </c>
      <c r="H1939">
        <v>3148</v>
      </c>
      <c r="I1939" t="s">
        <v>11</v>
      </c>
      <c r="J1939" t="s">
        <v>127</v>
      </c>
      <c r="K1939" t="s">
        <v>142</v>
      </c>
      <c r="L1939" t="s">
        <v>153</v>
      </c>
      <c r="M1939" s="6">
        <v>590</v>
      </c>
    </row>
    <row r="1940" spans="1:13" x14ac:dyDescent="0.3">
      <c r="A1940" s="2">
        <v>45579</v>
      </c>
      <c r="B1940" s="3">
        <f t="shared" si="90"/>
        <v>2025</v>
      </c>
      <c r="C1940" t="str">
        <f t="shared" si="91"/>
        <v>2024-2025</v>
      </c>
      <c r="D1940" t="s">
        <v>119</v>
      </c>
      <c r="E1940" t="s">
        <v>75</v>
      </c>
      <c r="F1940" t="str">
        <f t="shared" si="92"/>
        <v>Victoria</v>
      </c>
      <c r="G1940" t="s">
        <v>26</v>
      </c>
      <c r="H1940">
        <v>3915</v>
      </c>
      <c r="I1940" t="s">
        <v>11</v>
      </c>
      <c r="J1940" t="s">
        <v>137</v>
      </c>
      <c r="K1940" t="s">
        <v>142</v>
      </c>
      <c r="L1940" t="s">
        <v>153</v>
      </c>
      <c r="M1940" s="6">
        <v>591</v>
      </c>
    </row>
    <row r="1941" spans="1:13" x14ac:dyDescent="0.3">
      <c r="A1941" s="2">
        <v>45633</v>
      </c>
      <c r="B1941" s="3">
        <f t="shared" si="90"/>
        <v>2025</v>
      </c>
      <c r="C1941" t="str">
        <f t="shared" si="91"/>
        <v>2024-2025</v>
      </c>
      <c r="D1941" t="s">
        <v>119</v>
      </c>
      <c r="E1941" t="s">
        <v>35</v>
      </c>
      <c r="F1941" t="str">
        <f t="shared" si="92"/>
        <v>Victoria</v>
      </c>
      <c r="G1941" t="s">
        <v>26</v>
      </c>
      <c r="H1941">
        <v>3280</v>
      </c>
      <c r="I1941" t="s">
        <v>11</v>
      </c>
      <c r="J1941" t="s">
        <v>129</v>
      </c>
      <c r="K1941" t="s">
        <v>151</v>
      </c>
      <c r="L1941" t="s">
        <v>152</v>
      </c>
      <c r="M1941" s="6">
        <v>303</v>
      </c>
    </row>
    <row r="1942" spans="1:13" x14ac:dyDescent="0.3">
      <c r="A1942" s="2">
        <v>45889</v>
      </c>
      <c r="B1942" s="3">
        <f t="shared" si="90"/>
        <v>2026</v>
      </c>
      <c r="C1942" t="str">
        <f t="shared" si="91"/>
        <v>2025-2026</v>
      </c>
      <c r="D1942" t="s">
        <v>119</v>
      </c>
      <c r="E1942" t="s">
        <v>65</v>
      </c>
      <c r="F1942" t="str">
        <f t="shared" si="92"/>
        <v>Victoria</v>
      </c>
      <c r="G1942" t="s">
        <v>26</v>
      </c>
      <c r="H1942">
        <v>3931</v>
      </c>
      <c r="I1942" t="s">
        <v>11</v>
      </c>
      <c r="J1942" t="s">
        <v>137</v>
      </c>
      <c r="K1942" t="s">
        <v>151</v>
      </c>
      <c r="L1942" t="s">
        <v>152</v>
      </c>
      <c r="M1942" s="6">
        <v>448</v>
      </c>
    </row>
    <row r="1943" spans="1:13" x14ac:dyDescent="0.3">
      <c r="A1943" s="2">
        <v>45718</v>
      </c>
      <c r="B1943" s="3">
        <f t="shared" si="90"/>
        <v>2025</v>
      </c>
      <c r="C1943" t="str">
        <f t="shared" si="91"/>
        <v>2024-2025</v>
      </c>
      <c r="D1943" t="s">
        <v>120</v>
      </c>
      <c r="E1943" t="s">
        <v>44</v>
      </c>
      <c r="F1943" t="str">
        <f t="shared" si="92"/>
        <v>Western Australia</v>
      </c>
      <c r="G1943" t="s">
        <v>28</v>
      </c>
      <c r="H1943">
        <v>6010</v>
      </c>
      <c r="I1943" t="s">
        <v>11</v>
      </c>
      <c r="J1943" t="s">
        <v>121</v>
      </c>
      <c r="K1943" t="s">
        <v>144</v>
      </c>
      <c r="L1943" t="s">
        <v>155</v>
      </c>
      <c r="M1943" s="6">
        <v>306</v>
      </c>
    </row>
    <row r="1944" spans="1:13" x14ac:dyDescent="0.3">
      <c r="A1944" s="2">
        <v>45683</v>
      </c>
      <c r="B1944" s="3">
        <f t="shared" si="90"/>
        <v>2025</v>
      </c>
      <c r="C1944" t="str">
        <f t="shared" si="91"/>
        <v>2024-2025</v>
      </c>
      <c r="D1944" t="s">
        <v>120</v>
      </c>
      <c r="E1944" t="s">
        <v>21</v>
      </c>
      <c r="F1944" t="str">
        <f t="shared" si="92"/>
        <v>South Australia</v>
      </c>
      <c r="G1944" t="s">
        <v>17</v>
      </c>
      <c r="H1944">
        <v>5343</v>
      </c>
      <c r="I1944" t="s">
        <v>11</v>
      </c>
      <c r="J1944" t="s">
        <v>139</v>
      </c>
      <c r="K1944" t="s">
        <v>144</v>
      </c>
      <c r="L1944" t="s">
        <v>155</v>
      </c>
      <c r="M1944" s="6">
        <v>376</v>
      </c>
    </row>
    <row r="1945" spans="1:13" x14ac:dyDescent="0.3">
      <c r="A1945" s="2">
        <v>45419</v>
      </c>
      <c r="B1945" s="3">
        <f t="shared" si="90"/>
        <v>2024</v>
      </c>
      <c r="C1945" t="str">
        <f t="shared" si="91"/>
        <v>2023-2024</v>
      </c>
      <c r="D1945" t="s">
        <v>120</v>
      </c>
      <c r="E1945" t="s">
        <v>96</v>
      </c>
      <c r="F1945" t="str">
        <f t="shared" si="92"/>
        <v>Western Australia</v>
      </c>
      <c r="G1945" t="s">
        <v>28</v>
      </c>
      <c r="H1945">
        <v>6027</v>
      </c>
      <c r="I1945" t="s">
        <v>11</v>
      </c>
      <c r="J1945" t="s">
        <v>121</v>
      </c>
      <c r="K1945" t="s">
        <v>144</v>
      </c>
      <c r="L1945" t="s">
        <v>155</v>
      </c>
      <c r="M1945" s="6">
        <v>181</v>
      </c>
    </row>
    <row r="1946" spans="1:13" x14ac:dyDescent="0.3">
      <c r="A1946" s="2">
        <v>45920</v>
      </c>
      <c r="B1946" s="3">
        <f t="shared" si="90"/>
        <v>2026</v>
      </c>
      <c r="C1946" t="str">
        <f t="shared" si="91"/>
        <v>2025-2026</v>
      </c>
      <c r="D1946" t="s">
        <v>120</v>
      </c>
      <c r="E1946" t="s">
        <v>77</v>
      </c>
      <c r="F1946" t="str">
        <f t="shared" si="92"/>
        <v>Victoria</v>
      </c>
      <c r="G1946" t="s">
        <v>26</v>
      </c>
      <c r="H1946">
        <v>3018</v>
      </c>
      <c r="I1946" t="s">
        <v>11</v>
      </c>
      <c r="J1946" t="s">
        <v>128</v>
      </c>
      <c r="K1946" t="s">
        <v>150</v>
      </c>
      <c r="L1946" t="s">
        <v>161</v>
      </c>
      <c r="M1946" s="6">
        <v>431</v>
      </c>
    </row>
    <row r="1947" spans="1:13" x14ac:dyDescent="0.3">
      <c r="A1947" s="2">
        <v>45755</v>
      </c>
      <c r="B1947" s="3">
        <f t="shared" si="90"/>
        <v>2025</v>
      </c>
      <c r="C1947" t="str">
        <f t="shared" si="91"/>
        <v>2024-2025</v>
      </c>
      <c r="D1947" t="s">
        <v>120</v>
      </c>
      <c r="E1947" t="s">
        <v>22</v>
      </c>
      <c r="F1947" t="str">
        <f t="shared" si="92"/>
        <v>New South Wales</v>
      </c>
      <c r="G1947" t="s">
        <v>10</v>
      </c>
      <c r="H1947">
        <v>2116</v>
      </c>
      <c r="I1947" t="s">
        <v>11</v>
      </c>
      <c r="J1947" t="s">
        <v>125</v>
      </c>
      <c r="K1947" t="s">
        <v>150</v>
      </c>
      <c r="L1947" t="s">
        <v>161</v>
      </c>
      <c r="M1947" s="6">
        <v>392</v>
      </c>
    </row>
    <row r="1948" spans="1:13" x14ac:dyDescent="0.3">
      <c r="A1948" s="2">
        <v>45778</v>
      </c>
      <c r="B1948" s="3">
        <f t="shared" si="90"/>
        <v>2025</v>
      </c>
      <c r="C1948" t="str">
        <f t="shared" si="91"/>
        <v>2024-2025</v>
      </c>
      <c r="D1948" t="s">
        <v>120</v>
      </c>
      <c r="E1948" t="s">
        <v>22</v>
      </c>
      <c r="F1948" t="str">
        <f t="shared" si="92"/>
        <v>New South Wales</v>
      </c>
      <c r="G1948" t="s">
        <v>10</v>
      </c>
      <c r="H1948">
        <v>2116</v>
      </c>
      <c r="I1948" t="s">
        <v>11</v>
      </c>
      <c r="J1948" t="s">
        <v>125</v>
      </c>
      <c r="K1948" t="s">
        <v>144</v>
      </c>
      <c r="L1948" t="s">
        <v>155</v>
      </c>
      <c r="M1948" s="6">
        <v>362</v>
      </c>
    </row>
    <row r="1949" spans="1:13" x14ac:dyDescent="0.3">
      <c r="A1949" s="2">
        <v>45412</v>
      </c>
      <c r="B1949" s="3">
        <f t="shared" si="90"/>
        <v>2024</v>
      </c>
      <c r="C1949" t="str">
        <f t="shared" si="91"/>
        <v>2023-2024</v>
      </c>
      <c r="D1949" t="s">
        <v>120</v>
      </c>
      <c r="E1949" t="s">
        <v>25</v>
      </c>
      <c r="F1949" t="str">
        <f t="shared" si="92"/>
        <v>Victoria</v>
      </c>
      <c r="G1949" t="s">
        <v>26</v>
      </c>
      <c r="H1949">
        <v>3066</v>
      </c>
      <c r="I1949" t="s">
        <v>11</v>
      </c>
      <c r="J1949" t="s">
        <v>128</v>
      </c>
      <c r="K1949" t="s">
        <v>142</v>
      </c>
      <c r="L1949" t="s">
        <v>153</v>
      </c>
      <c r="M1949" s="6">
        <v>63</v>
      </c>
    </row>
    <row r="1950" spans="1:13" x14ac:dyDescent="0.3">
      <c r="A1950" s="2">
        <v>45488</v>
      </c>
      <c r="B1950" s="3">
        <f t="shared" si="90"/>
        <v>2025</v>
      </c>
      <c r="C1950" t="str">
        <f t="shared" si="91"/>
        <v>2024-2025</v>
      </c>
      <c r="D1950" t="s">
        <v>119</v>
      </c>
      <c r="E1950" t="s">
        <v>86</v>
      </c>
      <c r="F1950" t="str">
        <f t="shared" si="92"/>
        <v>Queensland</v>
      </c>
      <c r="G1950" t="s">
        <v>19</v>
      </c>
      <c r="H1950">
        <v>4119</v>
      </c>
      <c r="I1950" t="s">
        <v>11</v>
      </c>
      <c r="J1950" t="s">
        <v>131</v>
      </c>
      <c r="K1950" t="s">
        <v>143</v>
      </c>
      <c r="L1950" t="s">
        <v>154</v>
      </c>
      <c r="M1950" s="6">
        <v>532</v>
      </c>
    </row>
    <row r="1951" spans="1:13" x14ac:dyDescent="0.3">
      <c r="A1951" s="2">
        <v>45323</v>
      </c>
      <c r="B1951" s="3">
        <f t="shared" si="90"/>
        <v>2024</v>
      </c>
      <c r="C1951" t="str">
        <f t="shared" si="91"/>
        <v>2023-2024</v>
      </c>
      <c r="D1951" t="s">
        <v>120</v>
      </c>
      <c r="E1951" t="s">
        <v>37</v>
      </c>
      <c r="F1951" t="str">
        <f t="shared" si="92"/>
        <v>Victoria</v>
      </c>
      <c r="G1951" t="s">
        <v>26</v>
      </c>
      <c r="H1951">
        <v>3134</v>
      </c>
      <c r="I1951" t="s">
        <v>11</v>
      </c>
      <c r="J1951" t="s">
        <v>127</v>
      </c>
      <c r="K1951" t="s">
        <v>148</v>
      </c>
      <c r="L1951" t="s">
        <v>159</v>
      </c>
      <c r="M1951" s="6">
        <v>399</v>
      </c>
    </row>
    <row r="1952" spans="1:13" x14ac:dyDescent="0.3">
      <c r="A1952" s="2">
        <v>45437</v>
      </c>
      <c r="B1952" s="3">
        <f t="shared" si="90"/>
        <v>2024</v>
      </c>
      <c r="C1952" t="str">
        <f t="shared" si="91"/>
        <v>2023-2024</v>
      </c>
      <c r="D1952" t="s">
        <v>120</v>
      </c>
      <c r="E1952" t="s">
        <v>9</v>
      </c>
      <c r="F1952" t="str">
        <f t="shared" si="92"/>
        <v>New South Wales</v>
      </c>
      <c r="G1952" t="s">
        <v>10</v>
      </c>
      <c r="H1952">
        <v>2067</v>
      </c>
      <c r="I1952" t="s">
        <v>11</v>
      </c>
      <c r="J1952" t="s">
        <v>126</v>
      </c>
      <c r="K1952" t="s">
        <v>143</v>
      </c>
      <c r="L1952" t="s">
        <v>154</v>
      </c>
      <c r="M1952" s="6">
        <v>723</v>
      </c>
    </row>
    <row r="1953" spans="1:13" x14ac:dyDescent="0.3">
      <c r="A1953" s="2">
        <v>45353</v>
      </c>
      <c r="B1953" s="3">
        <f t="shared" si="90"/>
        <v>2024</v>
      </c>
      <c r="C1953" t="str">
        <f t="shared" si="91"/>
        <v>2023-2024</v>
      </c>
      <c r="D1953" t="s">
        <v>119</v>
      </c>
      <c r="E1953" t="s">
        <v>111</v>
      </c>
      <c r="F1953" t="str">
        <f t="shared" si="92"/>
        <v>New South Wales</v>
      </c>
      <c r="G1953" t="s">
        <v>10</v>
      </c>
      <c r="H1953">
        <v>2154</v>
      </c>
      <c r="I1953" t="s">
        <v>11</v>
      </c>
      <c r="J1953" t="s">
        <v>125</v>
      </c>
      <c r="K1953" t="s">
        <v>143</v>
      </c>
      <c r="L1953" t="s">
        <v>154</v>
      </c>
      <c r="M1953" s="6">
        <v>428</v>
      </c>
    </row>
    <row r="1954" spans="1:13" x14ac:dyDescent="0.3">
      <c r="A1954" s="2">
        <v>45490</v>
      </c>
      <c r="B1954" s="3">
        <f t="shared" si="90"/>
        <v>2025</v>
      </c>
      <c r="C1954" t="str">
        <f t="shared" si="91"/>
        <v>2024-2025</v>
      </c>
      <c r="D1954" t="s">
        <v>120</v>
      </c>
      <c r="E1954" t="s">
        <v>84</v>
      </c>
      <c r="F1954" t="str">
        <f t="shared" si="92"/>
        <v>Western Australia</v>
      </c>
      <c r="G1954" t="s">
        <v>28</v>
      </c>
      <c r="H1954">
        <v>6280</v>
      </c>
      <c r="I1954" t="s">
        <v>11</v>
      </c>
      <c r="J1954" t="s">
        <v>135</v>
      </c>
      <c r="K1954" t="s">
        <v>147</v>
      </c>
      <c r="L1954" t="s">
        <v>158</v>
      </c>
      <c r="M1954" s="6">
        <v>268</v>
      </c>
    </row>
    <row r="1955" spans="1:13" x14ac:dyDescent="0.3">
      <c r="A1955" s="2">
        <v>45704</v>
      </c>
      <c r="B1955" s="3">
        <f t="shared" si="90"/>
        <v>2025</v>
      </c>
      <c r="C1955" t="str">
        <f t="shared" si="91"/>
        <v>2024-2025</v>
      </c>
      <c r="D1955" t="s">
        <v>120</v>
      </c>
      <c r="E1955" t="s">
        <v>62</v>
      </c>
      <c r="F1955" t="str">
        <f t="shared" si="92"/>
        <v>Victoria</v>
      </c>
      <c r="G1955" t="s">
        <v>26</v>
      </c>
      <c r="H1955">
        <v>3690</v>
      </c>
      <c r="I1955" t="s">
        <v>11</v>
      </c>
      <c r="J1955" t="s">
        <v>137</v>
      </c>
      <c r="K1955" t="s">
        <v>148</v>
      </c>
      <c r="L1955" t="s">
        <v>159</v>
      </c>
      <c r="M1955" s="6">
        <v>111</v>
      </c>
    </row>
    <row r="1956" spans="1:13" x14ac:dyDescent="0.3">
      <c r="A1956" s="2">
        <v>45414</v>
      </c>
      <c r="B1956" s="3">
        <f t="shared" si="90"/>
        <v>2024</v>
      </c>
      <c r="C1956" t="str">
        <f t="shared" si="91"/>
        <v>2023-2024</v>
      </c>
      <c r="D1956" t="s">
        <v>119</v>
      </c>
      <c r="E1956" t="s">
        <v>55</v>
      </c>
      <c r="F1956" t="str">
        <f t="shared" si="92"/>
        <v>Queensland</v>
      </c>
      <c r="G1956" t="s">
        <v>19</v>
      </c>
      <c r="H1956">
        <v>4740</v>
      </c>
      <c r="I1956" t="s">
        <v>11</v>
      </c>
      <c r="J1956" t="s">
        <v>138</v>
      </c>
      <c r="K1956" t="s">
        <v>143</v>
      </c>
      <c r="L1956" t="s">
        <v>154</v>
      </c>
      <c r="M1956" s="6">
        <v>32</v>
      </c>
    </row>
    <row r="1957" spans="1:13" x14ac:dyDescent="0.3">
      <c r="A1957" s="2">
        <v>45401</v>
      </c>
      <c r="B1957" s="3">
        <f t="shared" si="90"/>
        <v>2024</v>
      </c>
      <c r="C1957" t="str">
        <f t="shared" si="91"/>
        <v>2023-2024</v>
      </c>
      <c r="D1957" t="s">
        <v>119</v>
      </c>
      <c r="E1957" t="s">
        <v>76</v>
      </c>
      <c r="F1957" t="str">
        <f t="shared" si="92"/>
        <v>Queensland</v>
      </c>
      <c r="G1957" t="s">
        <v>19</v>
      </c>
      <c r="H1957">
        <v>4220</v>
      </c>
      <c r="I1957" t="s">
        <v>11</v>
      </c>
      <c r="J1957" t="s">
        <v>124</v>
      </c>
      <c r="K1957" t="s">
        <v>148</v>
      </c>
      <c r="L1957" t="s">
        <v>159</v>
      </c>
      <c r="M1957" s="6">
        <v>182</v>
      </c>
    </row>
    <row r="1958" spans="1:13" x14ac:dyDescent="0.3">
      <c r="A1958" s="2">
        <v>45494</v>
      </c>
      <c r="B1958" s="3">
        <f t="shared" si="90"/>
        <v>2025</v>
      </c>
      <c r="C1958" t="str">
        <f t="shared" si="91"/>
        <v>2024-2025</v>
      </c>
      <c r="D1958" t="s">
        <v>120</v>
      </c>
      <c r="E1958" t="s">
        <v>112</v>
      </c>
      <c r="F1958" t="str">
        <f t="shared" si="92"/>
        <v>Queensland</v>
      </c>
      <c r="G1958" t="s">
        <v>19</v>
      </c>
      <c r="H1958">
        <v>4566</v>
      </c>
      <c r="I1958" t="s">
        <v>11</v>
      </c>
      <c r="J1958" t="s">
        <v>136</v>
      </c>
      <c r="K1958" t="s">
        <v>143</v>
      </c>
      <c r="L1958" t="s">
        <v>154</v>
      </c>
      <c r="M1958" s="6">
        <v>218</v>
      </c>
    </row>
    <row r="1959" spans="1:13" x14ac:dyDescent="0.3">
      <c r="A1959" s="2">
        <v>45402</v>
      </c>
      <c r="B1959" s="3">
        <f t="shared" si="90"/>
        <v>2024</v>
      </c>
      <c r="C1959" t="str">
        <f t="shared" si="91"/>
        <v>2023-2024</v>
      </c>
      <c r="D1959" t="s">
        <v>120</v>
      </c>
      <c r="E1959" t="s">
        <v>87</v>
      </c>
      <c r="F1959" t="str">
        <f t="shared" si="92"/>
        <v>New South Wales</v>
      </c>
      <c r="G1959" t="s">
        <v>10</v>
      </c>
      <c r="H1959">
        <v>2158</v>
      </c>
      <c r="I1959" t="s">
        <v>11</v>
      </c>
      <c r="J1959" t="s">
        <v>125</v>
      </c>
      <c r="K1959" t="s">
        <v>144</v>
      </c>
      <c r="L1959" t="s">
        <v>155</v>
      </c>
      <c r="M1959" s="6">
        <v>344</v>
      </c>
    </row>
    <row r="1960" spans="1:13" x14ac:dyDescent="0.3">
      <c r="A1960" s="2">
        <v>45418</v>
      </c>
      <c r="B1960" s="3">
        <f t="shared" si="90"/>
        <v>2024</v>
      </c>
      <c r="C1960" t="str">
        <f t="shared" si="91"/>
        <v>2023-2024</v>
      </c>
      <c r="D1960" t="s">
        <v>119</v>
      </c>
      <c r="E1960" t="s">
        <v>112</v>
      </c>
      <c r="F1960" t="str">
        <f t="shared" si="92"/>
        <v>Queensland</v>
      </c>
      <c r="G1960" t="s">
        <v>19</v>
      </c>
      <c r="H1960">
        <v>4566</v>
      </c>
      <c r="I1960" t="s">
        <v>11</v>
      </c>
      <c r="J1960" t="s">
        <v>136</v>
      </c>
      <c r="K1960" t="s">
        <v>144</v>
      </c>
      <c r="L1960" t="s">
        <v>155</v>
      </c>
      <c r="M1960" s="6">
        <v>77</v>
      </c>
    </row>
    <row r="1961" spans="1:13" x14ac:dyDescent="0.3">
      <c r="A1961" s="2">
        <v>46019</v>
      </c>
      <c r="B1961" s="3">
        <f t="shared" si="90"/>
        <v>2026</v>
      </c>
      <c r="C1961" t="str">
        <f t="shared" si="91"/>
        <v>2025-2026</v>
      </c>
      <c r="D1961" t="s">
        <v>119</v>
      </c>
      <c r="E1961" t="s">
        <v>105</v>
      </c>
      <c r="F1961" t="str">
        <f t="shared" si="92"/>
        <v>New South Wales</v>
      </c>
      <c r="G1961" t="s">
        <v>10</v>
      </c>
      <c r="H1961">
        <v>2031</v>
      </c>
      <c r="I1961" t="s">
        <v>11</v>
      </c>
      <c r="J1961" t="s">
        <v>126</v>
      </c>
      <c r="K1961" t="s">
        <v>149</v>
      </c>
      <c r="L1961" t="s">
        <v>160</v>
      </c>
      <c r="M1961" s="6">
        <v>66</v>
      </c>
    </row>
    <row r="1962" spans="1:13" x14ac:dyDescent="0.3">
      <c r="A1962" s="2">
        <v>45804</v>
      </c>
      <c r="B1962" s="3">
        <f t="shared" si="90"/>
        <v>2025</v>
      </c>
      <c r="C1962" t="str">
        <f t="shared" si="91"/>
        <v>2024-2025</v>
      </c>
      <c r="D1962" t="s">
        <v>119</v>
      </c>
      <c r="E1962" t="s">
        <v>12</v>
      </c>
      <c r="F1962" t="str">
        <f t="shared" si="92"/>
        <v>New South Wales</v>
      </c>
      <c r="G1962" t="s">
        <v>10</v>
      </c>
      <c r="H1962">
        <v>2795</v>
      </c>
      <c r="I1962" t="s">
        <v>11</v>
      </c>
      <c r="J1962" t="s">
        <v>132</v>
      </c>
      <c r="K1962" t="s">
        <v>146</v>
      </c>
      <c r="L1962" t="s">
        <v>157</v>
      </c>
      <c r="M1962" s="6">
        <v>588</v>
      </c>
    </row>
    <row r="1963" spans="1:13" x14ac:dyDescent="0.3">
      <c r="A1963" s="2">
        <v>45315</v>
      </c>
      <c r="B1963" s="3">
        <f t="shared" si="90"/>
        <v>2024</v>
      </c>
      <c r="C1963" t="str">
        <f t="shared" si="91"/>
        <v>2023-2024</v>
      </c>
      <c r="D1963" t="s">
        <v>119</v>
      </c>
      <c r="E1963" t="s">
        <v>68</v>
      </c>
      <c r="F1963" t="str">
        <f t="shared" si="92"/>
        <v>Victoria</v>
      </c>
      <c r="G1963" t="s">
        <v>26</v>
      </c>
      <c r="H1963">
        <v>3429</v>
      </c>
      <c r="I1963" t="s">
        <v>11</v>
      </c>
      <c r="J1963" t="s">
        <v>129</v>
      </c>
      <c r="K1963" t="s">
        <v>148</v>
      </c>
      <c r="L1963" t="s">
        <v>159</v>
      </c>
      <c r="M1963" s="6">
        <v>665</v>
      </c>
    </row>
    <row r="1964" spans="1:13" x14ac:dyDescent="0.3">
      <c r="A1964" s="2">
        <v>45823</v>
      </c>
      <c r="B1964" s="3">
        <f t="shared" si="90"/>
        <v>2025</v>
      </c>
      <c r="C1964" t="str">
        <f t="shared" si="91"/>
        <v>2024-2025</v>
      </c>
      <c r="D1964" t="s">
        <v>120</v>
      </c>
      <c r="E1964" t="s">
        <v>18</v>
      </c>
      <c r="F1964" t="str">
        <f t="shared" si="92"/>
        <v>Queensland</v>
      </c>
      <c r="G1964" t="s">
        <v>19</v>
      </c>
      <c r="H1964">
        <v>4802</v>
      </c>
      <c r="I1964" t="s">
        <v>11</v>
      </c>
      <c r="J1964" t="s">
        <v>133</v>
      </c>
      <c r="K1964" t="s">
        <v>146</v>
      </c>
      <c r="L1964" t="s">
        <v>157</v>
      </c>
      <c r="M1964" s="6">
        <v>581</v>
      </c>
    </row>
    <row r="1965" spans="1:13" x14ac:dyDescent="0.3">
      <c r="A1965" s="2">
        <v>45991</v>
      </c>
      <c r="B1965" s="3">
        <f t="shared" si="90"/>
        <v>2026</v>
      </c>
      <c r="C1965" t="str">
        <f t="shared" si="91"/>
        <v>2025-2026</v>
      </c>
      <c r="D1965" t="s">
        <v>119</v>
      </c>
      <c r="E1965" t="s">
        <v>34</v>
      </c>
      <c r="F1965" t="str">
        <f t="shared" si="92"/>
        <v>New South Wales</v>
      </c>
      <c r="G1965" t="s">
        <v>10</v>
      </c>
      <c r="H1965">
        <v>2560</v>
      </c>
      <c r="I1965" t="s">
        <v>11</v>
      </c>
      <c r="J1965" t="s">
        <v>123</v>
      </c>
      <c r="K1965" t="s">
        <v>148</v>
      </c>
      <c r="L1965" t="s">
        <v>159</v>
      </c>
      <c r="M1965" s="6">
        <v>318</v>
      </c>
    </row>
    <row r="1966" spans="1:13" x14ac:dyDescent="0.3">
      <c r="A1966" s="2">
        <v>45786</v>
      </c>
      <c r="B1966" s="3">
        <f t="shared" si="90"/>
        <v>2025</v>
      </c>
      <c r="C1966" t="str">
        <f t="shared" si="91"/>
        <v>2024-2025</v>
      </c>
      <c r="D1966" t="s">
        <v>119</v>
      </c>
      <c r="E1966" t="s">
        <v>90</v>
      </c>
      <c r="F1966" t="str">
        <f t="shared" si="92"/>
        <v>New South Wales</v>
      </c>
      <c r="G1966" t="s">
        <v>10</v>
      </c>
      <c r="H1966">
        <v>2650</v>
      </c>
      <c r="I1966" t="s">
        <v>11</v>
      </c>
      <c r="J1966" t="s">
        <v>132</v>
      </c>
      <c r="K1966" t="s">
        <v>147</v>
      </c>
      <c r="L1966" t="s">
        <v>158</v>
      </c>
      <c r="M1966" s="6">
        <v>709</v>
      </c>
    </row>
    <row r="1967" spans="1:13" x14ac:dyDescent="0.3">
      <c r="A1967" s="2">
        <v>45596</v>
      </c>
      <c r="B1967" s="3">
        <f t="shared" si="90"/>
        <v>2025</v>
      </c>
      <c r="C1967" t="str">
        <f t="shared" si="91"/>
        <v>2024-2025</v>
      </c>
      <c r="D1967" t="s">
        <v>120</v>
      </c>
      <c r="E1967" t="s">
        <v>107</v>
      </c>
      <c r="F1967" t="str">
        <f t="shared" si="92"/>
        <v>New South Wales</v>
      </c>
      <c r="G1967" t="s">
        <v>10</v>
      </c>
      <c r="H1967">
        <v>2020</v>
      </c>
      <c r="I1967" t="s">
        <v>11</v>
      </c>
      <c r="J1967" t="s">
        <v>126</v>
      </c>
      <c r="K1967" t="s">
        <v>150</v>
      </c>
      <c r="L1967" t="s">
        <v>161</v>
      </c>
      <c r="M1967" s="6">
        <v>580</v>
      </c>
    </row>
    <row r="1968" spans="1:13" x14ac:dyDescent="0.3">
      <c r="A1968" s="2">
        <v>45841</v>
      </c>
      <c r="B1968" s="3">
        <f t="shared" si="90"/>
        <v>2026</v>
      </c>
      <c r="C1968" t="str">
        <f t="shared" si="91"/>
        <v>2025-2026</v>
      </c>
      <c r="D1968" t="s">
        <v>120</v>
      </c>
      <c r="E1968" t="s">
        <v>36</v>
      </c>
      <c r="F1968" t="str">
        <f t="shared" si="92"/>
        <v>New South Wales</v>
      </c>
      <c r="G1968" t="s">
        <v>10</v>
      </c>
      <c r="H1968">
        <v>2539</v>
      </c>
      <c r="I1968" t="s">
        <v>11</v>
      </c>
      <c r="J1968" t="s">
        <v>123</v>
      </c>
      <c r="K1968" t="s">
        <v>147</v>
      </c>
      <c r="L1968" t="s">
        <v>158</v>
      </c>
      <c r="M1968" s="6">
        <v>31</v>
      </c>
    </row>
    <row r="1969" spans="1:13" x14ac:dyDescent="0.3">
      <c r="A1969" s="2">
        <v>45862</v>
      </c>
      <c r="B1969" s="3">
        <f t="shared" si="90"/>
        <v>2026</v>
      </c>
      <c r="C1969" t="str">
        <f t="shared" si="91"/>
        <v>2025-2026</v>
      </c>
      <c r="D1969" t="s">
        <v>119</v>
      </c>
      <c r="E1969" t="s">
        <v>101</v>
      </c>
      <c r="F1969" t="str">
        <f t="shared" si="92"/>
        <v>Queensland</v>
      </c>
      <c r="G1969" t="s">
        <v>19</v>
      </c>
      <c r="H1969">
        <v>4305</v>
      </c>
      <c r="I1969" t="s">
        <v>11</v>
      </c>
      <c r="J1969" t="s">
        <v>124</v>
      </c>
      <c r="K1969" t="s">
        <v>144</v>
      </c>
      <c r="L1969" t="s">
        <v>155</v>
      </c>
      <c r="M1969" s="6">
        <v>328</v>
      </c>
    </row>
    <row r="1970" spans="1:13" x14ac:dyDescent="0.3">
      <c r="A1970" s="2">
        <v>45892</v>
      </c>
      <c r="B1970" s="3">
        <f t="shared" si="90"/>
        <v>2026</v>
      </c>
      <c r="C1970" t="str">
        <f t="shared" si="91"/>
        <v>2025-2026</v>
      </c>
      <c r="D1970" t="s">
        <v>120</v>
      </c>
      <c r="E1970" t="s">
        <v>18</v>
      </c>
      <c r="F1970" t="str">
        <f t="shared" si="92"/>
        <v>Queensland</v>
      </c>
      <c r="G1970" t="s">
        <v>19</v>
      </c>
      <c r="H1970">
        <v>4802</v>
      </c>
      <c r="I1970" t="s">
        <v>11</v>
      </c>
      <c r="J1970" t="s">
        <v>133</v>
      </c>
      <c r="K1970" t="s">
        <v>144</v>
      </c>
      <c r="L1970" t="s">
        <v>155</v>
      </c>
      <c r="M1970" s="6">
        <v>166</v>
      </c>
    </row>
    <row r="1971" spans="1:13" x14ac:dyDescent="0.3">
      <c r="A1971" s="2">
        <v>45510</v>
      </c>
      <c r="B1971" s="3">
        <f t="shared" si="90"/>
        <v>2025</v>
      </c>
      <c r="C1971" t="str">
        <f t="shared" si="91"/>
        <v>2024-2025</v>
      </c>
      <c r="D1971" t="s">
        <v>120</v>
      </c>
      <c r="E1971" t="s">
        <v>18</v>
      </c>
      <c r="F1971" t="str">
        <f t="shared" si="92"/>
        <v>Queensland</v>
      </c>
      <c r="G1971" t="s">
        <v>19</v>
      </c>
      <c r="H1971">
        <v>4802</v>
      </c>
      <c r="I1971" t="s">
        <v>11</v>
      </c>
      <c r="J1971" t="s">
        <v>133</v>
      </c>
      <c r="K1971" t="s">
        <v>143</v>
      </c>
      <c r="L1971" t="s">
        <v>154</v>
      </c>
      <c r="M1971" s="6">
        <v>140</v>
      </c>
    </row>
    <row r="1972" spans="1:13" x14ac:dyDescent="0.3">
      <c r="A1972" s="2">
        <v>45905</v>
      </c>
      <c r="B1972" s="3">
        <f t="shared" si="90"/>
        <v>2026</v>
      </c>
      <c r="C1972" t="str">
        <f t="shared" si="91"/>
        <v>2025-2026</v>
      </c>
      <c r="D1972" t="s">
        <v>119</v>
      </c>
      <c r="E1972" t="s">
        <v>108</v>
      </c>
      <c r="F1972" t="str">
        <f t="shared" si="92"/>
        <v>Tasmania</v>
      </c>
      <c r="G1972" t="s">
        <v>43</v>
      </c>
      <c r="H1972">
        <v>7320</v>
      </c>
      <c r="I1972" t="s">
        <v>11</v>
      </c>
      <c r="J1972" t="s">
        <v>130</v>
      </c>
      <c r="K1972" t="s">
        <v>144</v>
      </c>
      <c r="L1972" t="s">
        <v>155</v>
      </c>
      <c r="M1972" s="6">
        <v>783</v>
      </c>
    </row>
    <row r="1973" spans="1:13" x14ac:dyDescent="0.3">
      <c r="A1973" s="2">
        <v>45572</v>
      </c>
      <c r="B1973" s="3">
        <f t="shared" si="90"/>
        <v>2025</v>
      </c>
      <c r="C1973" t="str">
        <f t="shared" si="91"/>
        <v>2024-2025</v>
      </c>
      <c r="D1973" t="s">
        <v>119</v>
      </c>
      <c r="E1973" t="s">
        <v>75</v>
      </c>
      <c r="F1973" t="str">
        <f t="shared" si="92"/>
        <v>Victoria</v>
      </c>
      <c r="G1973" t="s">
        <v>26</v>
      </c>
      <c r="H1973">
        <v>3915</v>
      </c>
      <c r="I1973" t="s">
        <v>11</v>
      </c>
      <c r="J1973" t="s">
        <v>137</v>
      </c>
      <c r="K1973" t="s">
        <v>144</v>
      </c>
      <c r="L1973" t="s">
        <v>155</v>
      </c>
      <c r="M1973" s="6">
        <v>162</v>
      </c>
    </row>
    <row r="1974" spans="1:13" x14ac:dyDescent="0.3">
      <c r="A1974" s="2">
        <v>45714</v>
      </c>
      <c r="B1974" s="3">
        <f t="shared" si="90"/>
        <v>2025</v>
      </c>
      <c r="C1974" t="str">
        <f t="shared" si="91"/>
        <v>2024-2025</v>
      </c>
      <c r="D1974" t="s">
        <v>119</v>
      </c>
      <c r="E1974" t="s">
        <v>13</v>
      </c>
      <c r="F1974" t="str">
        <f t="shared" si="92"/>
        <v>New South Wales</v>
      </c>
      <c r="G1974" t="s">
        <v>10</v>
      </c>
      <c r="H1974">
        <v>2141</v>
      </c>
      <c r="I1974" t="s">
        <v>11</v>
      </c>
      <c r="J1974" t="s">
        <v>125</v>
      </c>
      <c r="K1974" t="s">
        <v>151</v>
      </c>
      <c r="L1974" t="s">
        <v>152</v>
      </c>
      <c r="M1974" s="6">
        <v>648</v>
      </c>
    </row>
    <row r="1975" spans="1:13" x14ac:dyDescent="0.3">
      <c r="A1975" s="2">
        <v>45374</v>
      </c>
      <c r="B1975" s="3">
        <f t="shared" si="90"/>
        <v>2024</v>
      </c>
      <c r="C1975" t="str">
        <f t="shared" si="91"/>
        <v>2023-2024</v>
      </c>
      <c r="D1975" t="s">
        <v>120</v>
      </c>
      <c r="E1975" t="s">
        <v>103</v>
      </c>
      <c r="F1975" t="str">
        <f t="shared" si="92"/>
        <v>Victoria</v>
      </c>
      <c r="G1975" t="s">
        <v>26</v>
      </c>
      <c r="H1975">
        <v>3550</v>
      </c>
      <c r="I1975" t="s">
        <v>11</v>
      </c>
      <c r="J1975" t="s">
        <v>129</v>
      </c>
      <c r="K1975" t="s">
        <v>144</v>
      </c>
      <c r="L1975" t="s">
        <v>155</v>
      </c>
      <c r="M1975" s="6">
        <v>44</v>
      </c>
    </row>
    <row r="1976" spans="1:13" x14ac:dyDescent="0.3">
      <c r="A1976" s="2">
        <v>45980</v>
      </c>
      <c r="B1976" s="3">
        <f t="shared" si="90"/>
        <v>2026</v>
      </c>
      <c r="C1976" t="str">
        <f t="shared" si="91"/>
        <v>2025-2026</v>
      </c>
      <c r="D1976" t="s">
        <v>119</v>
      </c>
      <c r="E1976" t="s">
        <v>75</v>
      </c>
      <c r="F1976" t="str">
        <f t="shared" si="92"/>
        <v>Victoria</v>
      </c>
      <c r="G1976" t="s">
        <v>26</v>
      </c>
      <c r="H1976">
        <v>3915</v>
      </c>
      <c r="I1976" t="s">
        <v>11</v>
      </c>
      <c r="J1976" t="s">
        <v>137</v>
      </c>
      <c r="K1976" t="s">
        <v>146</v>
      </c>
      <c r="L1976" t="s">
        <v>157</v>
      </c>
      <c r="M1976" s="6">
        <v>201</v>
      </c>
    </row>
    <row r="1977" spans="1:13" x14ac:dyDescent="0.3">
      <c r="A1977" s="2">
        <v>45845</v>
      </c>
      <c r="B1977" s="3">
        <f t="shared" si="90"/>
        <v>2026</v>
      </c>
      <c r="C1977" t="str">
        <f t="shared" si="91"/>
        <v>2025-2026</v>
      </c>
      <c r="D1977" t="s">
        <v>120</v>
      </c>
      <c r="E1977" t="s">
        <v>38</v>
      </c>
      <c r="F1977" t="str">
        <f t="shared" si="92"/>
        <v>Victoria</v>
      </c>
      <c r="G1977" t="s">
        <v>26</v>
      </c>
      <c r="H1977">
        <v>3199</v>
      </c>
      <c r="I1977" t="s">
        <v>11</v>
      </c>
      <c r="J1977" t="s">
        <v>127</v>
      </c>
      <c r="K1977" t="s">
        <v>142</v>
      </c>
      <c r="L1977" t="s">
        <v>153</v>
      </c>
      <c r="M1977" s="6">
        <v>502</v>
      </c>
    </row>
    <row r="1978" spans="1:13" x14ac:dyDescent="0.3">
      <c r="A1978" s="2">
        <v>45694</v>
      </c>
      <c r="B1978" s="3">
        <f t="shared" si="90"/>
        <v>2025</v>
      </c>
      <c r="C1978" t="str">
        <f t="shared" si="91"/>
        <v>2024-2025</v>
      </c>
      <c r="D1978" t="s">
        <v>119</v>
      </c>
      <c r="E1978" t="s">
        <v>102</v>
      </c>
      <c r="F1978" t="str">
        <f t="shared" si="92"/>
        <v>Queensland</v>
      </c>
      <c r="G1978" t="s">
        <v>19</v>
      </c>
      <c r="H1978">
        <v>4825</v>
      </c>
      <c r="I1978" t="s">
        <v>11</v>
      </c>
      <c r="J1978" t="s">
        <v>133</v>
      </c>
      <c r="K1978" t="s">
        <v>142</v>
      </c>
      <c r="L1978" t="s">
        <v>153</v>
      </c>
      <c r="M1978" s="6">
        <v>701</v>
      </c>
    </row>
    <row r="1979" spans="1:13" x14ac:dyDescent="0.3">
      <c r="A1979" s="2">
        <v>45697</v>
      </c>
      <c r="B1979" s="3">
        <f t="shared" si="90"/>
        <v>2025</v>
      </c>
      <c r="C1979" t="str">
        <f t="shared" si="91"/>
        <v>2024-2025</v>
      </c>
      <c r="D1979" t="s">
        <v>120</v>
      </c>
      <c r="E1979" t="s">
        <v>55</v>
      </c>
      <c r="F1979" t="str">
        <f t="shared" si="92"/>
        <v>Queensland</v>
      </c>
      <c r="G1979" t="s">
        <v>19</v>
      </c>
      <c r="H1979">
        <v>4740</v>
      </c>
      <c r="I1979" t="s">
        <v>11</v>
      </c>
      <c r="J1979" t="s">
        <v>138</v>
      </c>
      <c r="K1979" t="s">
        <v>142</v>
      </c>
      <c r="L1979" t="s">
        <v>153</v>
      </c>
      <c r="M1979" s="6">
        <v>630</v>
      </c>
    </row>
    <row r="1980" spans="1:13" x14ac:dyDescent="0.3">
      <c r="A1980" s="2">
        <v>45670</v>
      </c>
      <c r="B1980" s="3">
        <f t="shared" si="90"/>
        <v>2025</v>
      </c>
      <c r="C1980" t="str">
        <f t="shared" si="91"/>
        <v>2024-2025</v>
      </c>
      <c r="D1980" t="s">
        <v>119</v>
      </c>
      <c r="E1980" t="s">
        <v>34</v>
      </c>
      <c r="F1980" t="str">
        <f t="shared" si="92"/>
        <v>New South Wales</v>
      </c>
      <c r="G1980" t="s">
        <v>10</v>
      </c>
      <c r="H1980">
        <v>2560</v>
      </c>
      <c r="I1980" t="s">
        <v>11</v>
      </c>
      <c r="J1980" t="s">
        <v>123</v>
      </c>
      <c r="K1980" t="s">
        <v>145</v>
      </c>
      <c r="L1980" t="s">
        <v>156</v>
      </c>
      <c r="M1980" s="6">
        <v>241</v>
      </c>
    </row>
    <row r="1981" spans="1:13" x14ac:dyDescent="0.3">
      <c r="A1981" s="2">
        <v>45742</v>
      </c>
      <c r="B1981" s="3">
        <f t="shared" si="90"/>
        <v>2025</v>
      </c>
      <c r="C1981" t="str">
        <f t="shared" si="91"/>
        <v>2024-2025</v>
      </c>
      <c r="D1981" t="s">
        <v>119</v>
      </c>
      <c r="E1981" t="s">
        <v>69</v>
      </c>
      <c r="F1981" t="str">
        <f t="shared" si="92"/>
        <v>Victoria</v>
      </c>
      <c r="G1981" t="s">
        <v>26</v>
      </c>
      <c r="H1981">
        <v>3148</v>
      </c>
      <c r="I1981" t="s">
        <v>11</v>
      </c>
      <c r="J1981" t="s">
        <v>127</v>
      </c>
      <c r="K1981" t="s">
        <v>149</v>
      </c>
      <c r="L1981" t="s">
        <v>160</v>
      </c>
      <c r="M1981" s="6">
        <v>312</v>
      </c>
    </row>
    <row r="1982" spans="1:13" x14ac:dyDescent="0.3">
      <c r="A1982" s="2">
        <v>46001</v>
      </c>
      <c r="B1982" s="3">
        <f t="shared" si="90"/>
        <v>2026</v>
      </c>
      <c r="C1982" t="str">
        <f t="shared" si="91"/>
        <v>2025-2026</v>
      </c>
      <c r="D1982" t="s">
        <v>120</v>
      </c>
      <c r="E1982" t="s">
        <v>107</v>
      </c>
      <c r="F1982" t="str">
        <f t="shared" si="92"/>
        <v>New South Wales</v>
      </c>
      <c r="G1982" t="s">
        <v>10</v>
      </c>
      <c r="H1982">
        <v>2020</v>
      </c>
      <c r="I1982" t="s">
        <v>11</v>
      </c>
      <c r="J1982" t="s">
        <v>126</v>
      </c>
      <c r="K1982" t="s">
        <v>147</v>
      </c>
      <c r="L1982" t="s">
        <v>158</v>
      </c>
      <c r="M1982" s="6">
        <v>440</v>
      </c>
    </row>
    <row r="1983" spans="1:13" x14ac:dyDescent="0.3">
      <c r="A1983" s="2">
        <v>45877</v>
      </c>
      <c r="B1983" s="3">
        <f t="shared" si="90"/>
        <v>2026</v>
      </c>
      <c r="C1983" t="str">
        <f t="shared" si="91"/>
        <v>2025-2026</v>
      </c>
      <c r="D1983" t="s">
        <v>120</v>
      </c>
      <c r="E1983" t="s">
        <v>25</v>
      </c>
      <c r="F1983" t="str">
        <f t="shared" si="92"/>
        <v>Victoria</v>
      </c>
      <c r="G1983" t="s">
        <v>26</v>
      </c>
      <c r="H1983">
        <v>3066</v>
      </c>
      <c r="I1983" t="s">
        <v>11</v>
      </c>
      <c r="J1983" t="s">
        <v>128</v>
      </c>
      <c r="K1983" t="s">
        <v>148</v>
      </c>
      <c r="L1983" t="s">
        <v>159</v>
      </c>
      <c r="M1983" s="6">
        <v>742</v>
      </c>
    </row>
    <row r="1984" spans="1:13" x14ac:dyDescent="0.3">
      <c r="A1984" s="2">
        <v>45657</v>
      </c>
      <c r="B1984" s="3">
        <f t="shared" si="90"/>
        <v>2025</v>
      </c>
      <c r="C1984" t="str">
        <f t="shared" si="91"/>
        <v>2024-2025</v>
      </c>
      <c r="D1984" t="s">
        <v>120</v>
      </c>
      <c r="E1984" t="s">
        <v>54</v>
      </c>
      <c r="F1984" t="str">
        <f t="shared" si="92"/>
        <v>New South Wales</v>
      </c>
      <c r="G1984" t="s">
        <v>10</v>
      </c>
      <c r="H1984">
        <v>2750</v>
      </c>
      <c r="I1984" t="s">
        <v>11</v>
      </c>
      <c r="J1984" t="s">
        <v>132</v>
      </c>
      <c r="K1984" t="s">
        <v>148</v>
      </c>
      <c r="L1984" t="s">
        <v>159</v>
      </c>
      <c r="M1984" s="6">
        <v>563</v>
      </c>
    </row>
    <row r="1985" spans="1:13" x14ac:dyDescent="0.3">
      <c r="A1985" s="2">
        <v>45891</v>
      </c>
      <c r="B1985" s="3">
        <f t="shared" si="90"/>
        <v>2026</v>
      </c>
      <c r="C1985" t="str">
        <f t="shared" si="91"/>
        <v>2025-2026</v>
      </c>
      <c r="D1985" t="s">
        <v>120</v>
      </c>
      <c r="E1985" t="s">
        <v>73</v>
      </c>
      <c r="F1985" t="str">
        <f t="shared" si="92"/>
        <v>Queensland</v>
      </c>
      <c r="G1985" t="s">
        <v>19</v>
      </c>
      <c r="H1985">
        <v>4509</v>
      </c>
      <c r="I1985" t="s">
        <v>11</v>
      </c>
      <c r="J1985" t="s">
        <v>124</v>
      </c>
      <c r="K1985" t="s">
        <v>143</v>
      </c>
      <c r="L1985" t="s">
        <v>154</v>
      </c>
      <c r="M1985" s="6">
        <v>764</v>
      </c>
    </row>
    <row r="1986" spans="1:13" x14ac:dyDescent="0.3">
      <c r="A1986" s="2">
        <v>45309</v>
      </c>
      <c r="B1986" s="3">
        <f t="shared" ref="B1986:B2049" si="93">IF(MONTH(A1986)&gt;=7,YEAR(A1986)+1,YEAR(A1986))</f>
        <v>2024</v>
      </c>
      <c r="C1986" t="str">
        <f t="shared" ref="C1986:C2049" si="94">IF(MONTH(A1986) &gt;= 7, YEAR(A1986) &amp; "-" &amp; YEAR(A1986) + 1, YEAR(A1986) - 1 &amp; "-" &amp; YEAR(A1986))</f>
        <v>2023-2024</v>
      </c>
      <c r="D1986" t="s">
        <v>120</v>
      </c>
      <c r="E1986" t="s">
        <v>44</v>
      </c>
      <c r="F1986" t="str">
        <f t="shared" ref="F1986:F2049" si="95">IF(G1986="WA","Western Australia",
IF(G1986="NSW","New South Wales",
IF(G1986="QLD","Queensland",
IF(G1986="VIC","Victoria",
IF(G1986="TAS","Tasmania",
IF(G1986="SA","South Australia",
IF(G1986="NT","Northern Territory",
IF(G1986="ACT","Australian Capital Territory",G1986))))))))</f>
        <v>Western Australia</v>
      </c>
      <c r="G1986" t="s">
        <v>28</v>
      </c>
      <c r="H1986">
        <v>6010</v>
      </c>
      <c r="I1986" t="s">
        <v>11</v>
      </c>
      <c r="J1986" t="s">
        <v>121</v>
      </c>
      <c r="K1986" t="s">
        <v>142</v>
      </c>
      <c r="L1986" t="s">
        <v>153</v>
      </c>
      <c r="M1986" s="6">
        <v>681</v>
      </c>
    </row>
    <row r="1987" spans="1:13" x14ac:dyDescent="0.3">
      <c r="A1987" s="2">
        <v>45348</v>
      </c>
      <c r="B1987" s="3">
        <f t="shared" si="93"/>
        <v>2024</v>
      </c>
      <c r="C1987" t="str">
        <f t="shared" si="94"/>
        <v>2023-2024</v>
      </c>
      <c r="D1987" t="s">
        <v>119</v>
      </c>
      <c r="E1987" t="s">
        <v>34</v>
      </c>
      <c r="F1987" t="str">
        <f t="shared" si="95"/>
        <v>New South Wales</v>
      </c>
      <c r="G1987" t="s">
        <v>10</v>
      </c>
      <c r="H1987">
        <v>2560</v>
      </c>
      <c r="I1987" t="s">
        <v>11</v>
      </c>
      <c r="J1987" t="s">
        <v>123</v>
      </c>
      <c r="K1987" t="s">
        <v>149</v>
      </c>
      <c r="L1987" t="s">
        <v>160</v>
      </c>
      <c r="M1987" s="6">
        <v>393</v>
      </c>
    </row>
    <row r="1988" spans="1:13" x14ac:dyDescent="0.3">
      <c r="A1988" s="2">
        <v>45731</v>
      </c>
      <c r="B1988" s="3">
        <f t="shared" si="93"/>
        <v>2025</v>
      </c>
      <c r="C1988" t="str">
        <f t="shared" si="94"/>
        <v>2024-2025</v>
      </c>
      <c r="D1988" t="s">
        <v>119</v>
      </c>
      <c r="E1988" t="s">
        <v>34</v>
      </c>
      <c r="F1988" t="str">
        <f t="shared" si="95"/>
        <v>New South Wales</v>
      </c>
      <c r="G1988" t="s">
        <v>10</v>
      </c>
      <c r="H1988">
        <v>2560</v>
      </c>
      <c r="I1988" t="s">
        <v>11</v>
      </c>
      <c r="J1988" t="s">
        <v>123</v>
      </c>
      <c r="K1988" t="s">
        <v>142</v>
      </c>
      <c r="L1988" t="s">
        <v>153</v>
      </c>
      <c r="M1988" s="6">
        <v>487</v>
      </c>
    </row>
    <row r="1989" spans="1:13" x14ac:dyDescent="0.3">
      <c r="A1989" s="2">
        <v>45711</v>
      </c>
      <c r="B1989" s="3">
        <f t="shared" si="93"/>
        <v>2025</v>
      </c>
      <c r="C1989" t="str">
        <f t="shared" si="94"/>
        <v>2024-2025</v>
      </c>
      <c r="D1989" t="s">
        <v>120</v>
      </c>
      <c r="E1989" t="s">
        <v>29</v>
      </c>
      <c r="F1989" t="str">
        <f t="shared" si="95"/>
        <v>Queensland</v>
      </c>
      <c r="G1989" t="s">
        <v>19</v>
      </c>
      <c r="H1989">
        <v>4703</v>
      </c>
      <c r="I1989" t="s">
        <v>11</v>
      </c>
      <c r="J1989" t="s">
        <v>138</v>
      </c>
      <c r="K1989" t="s">
        <v>145</v>
      </c>
      <c r="L1989" t="s">
        <v>156</v>
      </c>
      <c r="M1989" s="6">
        <v>666</v>
      </c>
    </row>
    <row r="1990" spans="1:13" x14ac:dyDescent="0.3">
      <c r="A1990" s="2">
        <v>45964</v>
      </c>
      <c r="B1990" s="3">
        <f t="shared" si="93"/>
        <v>2026</v>
      </c>
      <c r="C1990" t="str">
        <f t="shared" si="94"/>
        <v>2025-2026</v>
      </c>
      <c r="D1990" t="s">
        <v>120</v>
      </c>
      <c r="E1990" t="s">
        <v>105</v>
      </c>
      <c r="F1990" t="str">
        <f t="shared" si="95"/>
        <v>New South Wales</v>
      </c>
      <c r="G1990" t="s">
        <v>10</v>
      </c>
      <c r="H1990">
        <v>2031</v>
      </c>
      <c r="I1990" t="s">
        <v>11</v>
      </c>
      <c r="J1990" t="s">
        <v>126</v>
      </c>
      <c r="K1990" t="s">
        <v>150</v>
      </c>
      <c r="L1990" t="s">
        <v>161</v>
      </c>
      <c r="M1990" s="6">
        <v>479</v>
      </c>
    </row>
    <row r="1991" spans="1:13" x14ac:dyDescent="0.3">
      <c r="A1991" s="2">
        <v>45988</v>
      </c>
      <c r="B1991" s="3">
        <f t="shared" si="93"/>
        <v>2026</v>
      </c>
      <c r="C1991" t="str">
        <f t="shared" si="94"/>
        <v>2025-2026</v>
      </c>
      <c r="D1991" t="s">
        <v>120</v>
      </c>
      <c r="E1991" t="s">
        <v>33</v>
      </c>
      <c r="F1991" t="str">
        <f t="shared" si="95"/>
        <v>Northern Territory</v>
      </c>
      <c r="G1991" t="s">
        <v>15</v>
      </c>
      <c r="H1991">
        <v>870</v>
      </c>
      <c r="I1991" t="s">
        <v>11</v>
      </c>
      <c r="J1991" t="s">
        <v>140</v>
      </c>
      <c r="K1991" t="s">
        <v>148</v>
      </c>
      <c r="L1991" t="s">
        <v>159</v>
      </c>
      <c r="M1991" s="6">
        <v>163</v>
      </c>
    </row>
    <row r="1992" spans="1:13" x14ac:dyDescent="0.3">
      <c r="A1992" s="2">
        <v>45584</v>
      </c>
      <c r="B1992" s="3">
        <f t="shared" si="93"/>
        <v>2025</v>
      </c>
      <c r="C1992" t="str">
        <f t="shared" si="94"/>
        <v>2024-2025</v>
      </c>
      <c r="D1992" t="s">
        <v>120</v>
      </c>
      <c r="E1992" t="s">
        <v>107</v>
      </c>
      <c r="F1992" t="str">
        <f t="shared" si="95"/>
        <v>New South Wales</v>
      </c>
      <c r="G1992" t="s">
        <v>10</v>
      </c>
      <c r="H1992">
        <v>2020</v>
      </c>
      <c r="I1992" t="s">
        <v>11</v>
      </c>
      <c r="J1992" t="s">
        <v>126</v>
      </c>
      <c r="K1992" t="s">
        <v>150</v>
      </c>
      <c r="L1992" t="s">
        <v>161</v>
      </c>
      <c r="M1992" s="6">
        <v>646</v>
      </c>
    </row>
    <row r="1993" spans="1:13" x14ac:dyDescent="0.3">
      <c r="A1993" s="2">
        <v>45756</v>
      </c>
      <c r="B1993" s="3">
        <f t="shared" si="93"/>
        <v>2025</v>
      </c>
      <c r="C1993" t="str">
        <f t="shared" si="94"/>
        <v>2024-2025</v>
      </c>
      <c r="D1993" t="s">
        <v>120</v>
      </c>
      <c r="E1993" t="s">
        <v>78</v>
      </c>
      <c r="F1993" t="str">
        <f t="shared" si="95"/>
        <v>New South Wales</v>
      </c>
      <c r="G1993" t="s">
        <v>10</v>
      </c>
      <c r="H1993">
        <v>2480</v>
      </c>
      <c r="I1993" t="s">
        <v>11</v>
      </c>
      <c r="J1993" t="s">
        <v>122</v>
      </c>
      <c r="K1993" t="s">
        <v>146</v>
      </c>
      <c r="L1993" t="s">
        <v>157</v>
      </c>
      <c r="M1993" s="6">
        <v>470</v>
      </c>
    </row>
    <row r="1994" spans="1:13" x14ac:dyDescent="0.3">
      <c r="A1994" s="2">
        <v>45524</v>
      </c>
      <c r="B1994" s="3">
        <f t="shared" si="93"/>
        <v>2025</v>
      </c>
      <c r="C1994" t="str">
        <f t="shared" si="94"/>
        <v>2024-2025</v>
      </c>
      <c r="D1994" t="s">
        <v>120</v>
      </c>
      <c r="E1994" t="s">
        <v>37</v>
      </c>
      <c r="F1994" t="str">
        <f t="shared" si="95"/>
        <v>Victoria</v>
      </c>
      <c r="G1994" t="s">
        <v>26</v>
      </c>
      <c r="H1994">
        <v>3134</v>
      </c>
      <c r="I1994" t="s">
        <v>11</v>
      </c>
      <c r="J1994" t="s">
        <v>127</v>
      </c>
      <c r="K1994" t="s">
        <v>148</v>
      </c>
      <c r="L1994" t="s">
        <v>159</v>
      </c>
      <c r="M1994" s="6">
        <v>350</v>
      </c>
    </row>
    <row r="1995" spans="1:13" x14ac:dyDescent="0.3">
      <c r="A1995" s="2">
        <v>45950</v>
      </c>
      <c r="B1995" s="3">
        <f t="shared" si="93"/>
        <v>2026</v>
      </c>
      <c r="C1995" t="str">
        <f t="shared" si="94"/>
        <v>2025-2026</v>
      </c>
      <c r="D1995" t="s">
        <v>120</v>
      </c>
      <c r="E1995" t="s">
        <v>57</v>
      </c>
      <c r="F1995" t="str">
        <f t="shared" si="95"/>
        <v>New South Wales</v>
      </c>
      <c r="G1995" t="s">
        <v>10</v>
      </c>
      <c r="H1995">
        <v>2064</v>
      </c>
      <c r="I1995" t="s">
        <v>11</v>
      </c>
      <c r="J1995" t="s">
        <v>126</v>
      </c>
      <c r="K1995" t="s">
        <v>146</v>
      </c>
      <c r="L1995" t="s">
        <v>157</v>
      </c>
      <c r="M1995" s="6">
        <v>78</v>
      </c>
    </row>
    <row r="1996" spans="1:13" x14ac:dyDescent="0.3">
      <c r="A1996" s="2">
        <v>45305</v>
      </c>
      <c r="B1996" s="3">
        <f t="shared" si="93"/>
        <v>2024</v>
      </c>
      <c r="C1996" t="str">
        <f t="shared" si="94"/>
        <v>2023-2024</v>
      </c>
      <c r="D1996" t="s">
        <v>119</v>
      </c>
      <c r="E1996" t="s">
        <v>41</v>
      </c>
      <c r="F1996" t="str">
        <f t="shared" si="95"/>
        <v>New South Wales</v>
      </c>
      <c r="G1996" t="s">
        <v>10</v>
      </c>
      <c r="H1996">
        <v>2478</v>
      </c>
      <c r="I1996" t="s">
        <v>11</v>
      </c>
      <c r="J1996" t="s">
        <v>122</v>
      </c>
      <c r="K1996" t="s">
        <v>147</v>
      </c>
      <c r="L1996" t="s">
        <v>158</v>
      </c>
      <c r="M1996" s="6">
        <v>396</v>
      </c>
    </row>
    <row r="1997" spans="1:13" x14ac:dyDescent="0.3">
      <c r="A1997" s="2">
        <v>45831</v>
      </c>
      <c r="B1997" s="3">
        <f t="shared" si="93"/>
        <v>2025</v>
      </c>
      <c r="C1997" t="str">
        <f t="shared" si="94"/>
        <v>2024-2025</v>
      </c>
      <c r="D1997" t="s">
        <v>120</v>
      </c>
      <c r="E1997" t="s">
        <v>63</v>
      </c>
      <c r="F1997" t="str">
        <f t="shared" si="95"/>
        <v>Queensland</v>
      </c>
      <c r="G1997" t="s">
        <v>19</v>
      </c>
      <c r="H1997">
        <v>4068</v>
      </c>
      <c r="I1997" t="s">
        <v>11</v>
      </c>
      <c r="J1997" t="s">
        <v>131</v>
      </c>
      <c r="K1997" t="s">
        <v>144</v>
      </c>
      <c r="L1997" t="s">
        <v>155</v>
      </c>
      <c r="M1997" s="6">
        <v>513</v>
      </c>
    </row>
    <row r="1998" spans="1:13" x14ac:dyDescent="0.3">
      <c r="A1998" s="2">
        <v>45515</v>
      </c>
      <c r="B1998" s="3">
        <f t="shared" si="93"/>
        <v>2025</v>
      </c>
      <c r="C1998" t="str">
        <f t="shared" si="94"/>
        <v>2024-2025</v>
      </c>
      <c r="D1998" t="s">
        <v>119</v>
      </c>
      <c r="E1998" t="s">
        <v>106</v>
      </c>
      <c r="F1998" t="str">
        <f t="shared" si="95"/>
        <v>Queensland</v>
      </c>
      <c r="G1998" t="s">
        <v>19</v>
      </c>
      <c r="H1998">
        <v>4558</v>
      </c>
      <c r="I1998" t="s">
        <v>11</v>
      </c>
      <c r="J1998" t="s">
        <v>136</v>
      </c>
      <c r="K1998" t="s">
        <v>144</v>
      </c>
      <c r="L1998" t="s">
        <v>155</v>
      </c>
      <c r="M1998" s="6">
        <v>540</v>
      </c>
    </row>
    <row r="1999" spans="1:13" x14ac:dyDescent="0.3">
      <c r="A1999" s="2">
        <v>45984</v>
      </c>
      <c r="B1999" s="3">
        <f t="shared" si="93"/>
        <v>2026</v>
      </c>
      <c r="C1999" t="str">
        <f t="shared" si="94"/>
        <v>2025-2026</v>
      </c>
      <c r="D1999" t="s">
        <v>119</v>
      </c>
      <c r="E1999" t="s">
        <v>102</v>
      </c>
      <c r="F1999" t="str">
        <f t="shared" si="95"/>
        <v>Queensland</v>
      </c>
      <c r="G1999" t="s">
        <v>19</v>
      </c>
      <c r="H1999">
        <v>4825</v>
      </c>
      <c r="I1999" t="s">
        <v>11</v>
      </c>
      <c r="J1999" t="s">
        <v>133</v>
      </c>
      <c r="K1999" t="s">
        <v>144</v>
      </c>
      <c r="L1999" t="s">
        <v>155</v>
      </c>
      <c r="M1999" s="6">
        <v>35</v>
      </c>
    </row>
    <row r="2000" spans="1:13" x14ac:dyDescent="0.3">
      <c r="A2000" s="2">
        <v>45997</v>
      </c>
      <c r="B2000" s="3">
        <f t="shared" si="93"/>
        <v>2026</v>
      </c>
      <c r="C2000" t="str">
        <f t="shared" si="94"/>
        <v>2025-2026</v>
      </c>
      <c r="D2000" t="s">
        <v>119</v>
      </c>
      <c r="E2000" t="s">
        <v>36</v>
      </c>
      <c r="F2000" t="str">
        <f t="shared" si="95"/>
        <v>New South Wales</v>
      </c>
      <c r="G2000" t="s">
        <v>10</v>
      </c>
      <c r="H2000">
        <v>2539</v>
      </c>
      <c r="I2000" t="s">
        <v>11</v>
      </c>
      <c r="J2000" t="s">
        <v>123</v>
      </c>
      <c r="K2000" t="s">
        <v>151</v>
      </c>
      <c r="L2000" t="s">
        <v>152</v>
      </c>
      <c r="M2000" s="6">
        <v>620</v>
      </c>
    </row>
    <row r="2001" spans="1:13" x14ac:dyDescent="0.3">
      <c r="A2001" s="2">
        <v>45468</v>
      </c>
      <c r="B2001" s="3">
        <f t="shared" si="93"/>
        <v>2024</v>
      </c>
      <c r="C2001" t="str">
        <f t="shared" si="94"/>
        <v>2023-2024</v>
      </c>
      <c r="D2001" t="s">
        <v>120</v>
      </c>
      <c r="E2001" t="s">
        <v>49</v>
      </c>
      <c r="F2001" t="str">
        <f t="shared" si="95"/>
        <v>New South Wales</v>
      </c>
      <c r="G2001" t="s">
        <v>10</v>
      </c>
      <c r="H2001">
        <v>2350</v>
      </c>
      <c r="I2001" t="s">
        <v>11</v>
      </c>
      <c r="J2001" t="s">
        <v>122</v>
      </c>
      <c r="K2001" t="s">
        <v>144</v>
      </c>
      <c r="L2001" t="s">
        <v>155</v>
      </c>
      <c r="M2001" s="6">
        <v>733</v>
      </c>
    </row>
    <row r="2002" spans="1:13" x14ac:dyDescent="0.3">
      <c r="A2002" s="2">
        <v>45918</v>
      </c>
      <c r="B2002" s="3">
        <f t="shared" si="93"/>
        <v>2026</v>
      </c>
      <c r="C2002" t="str">
        <f t="shared" si="94"/>
        <v>2025-2026</v>
      </c>
      <c r="D2002" t="s">
        <v>120</v>
      </c>
      <c r="E2002" t="s">
        <v>14</v>
      </c>
      <c r="F2002" t="str">
        <f t="shared" si="95"/>
        <v>Northern Territory</v>
      </c>
      <c r="G2002" t="s">
        <v>15</v>
      </c>
      <c r="H2002">
        <v>800</v>
      </c>
      <c r="I2002" t="s">
        <v>11</v>
      </c>
      <c r="J2002" t="s">
        <v>140</v>
      </c>
      <c r="K2002" t="s">
        <v>150</v>
      </c>
      <c r="L2002" t="s">
        <v>161</v>
      </c>
      <c r="M2002" s="6">
        <v>350</v>
      </c>
    </row>
    <row r="2003" spans="1:13" x14ac:dyDescent="0.3">
      <c r="A2003" s="2">
        <v>45913</v>
      </c>
      <c r="B2003" s="3">
        <f t="shared" si="93"/>
        <v>2026</v>
      </c>
      <c r="C2003" t="str">
        <f t="shared" si="94"/>
        <v>2025-2026</v>
      </c>
      <c r="D2003" t="s">
        <v>120</v>
      </c>
      <c r="E2003" t="s">
        <v>64</v>
      </c>
      <c r="F2003" t="str">
        <f t="shared" si="95"/>
        <v>Western Australia</v>
      </c>
      <c r="G2003" t="s">
        <v>28</v>
      </c>
      <c r="H2003">
        <v>6112</v>
      </c>
      <c r="I2003" t="s">
        <v>11</v>
      </c>
      <c r="J2003" t="s">
        <v>135</v>
      </c>
      <c r="K2003" t="s">
        <v>144</v>
      </c>
      <c r="L2003" t="s">
        <v>155</v>
      </c>
      <c r="M2003" s="6">
        <v>283</v>
      </c>
    </row>
    <row r="2004" spans="1:13" x14ac:dyDescent="0.3">
      <c r="A2004" s="2">
        <v>45741</v>
      </c>
      <c r="B2004" s="3">
        <f t="shared" si="93"/>
        <v>2025</v>
      </c>
      <c r="C2004" t="str">
        <f t="shared" si="94"/>
        <v>2024-2025</v>
      </c>
      <c r="D2004" t="s">
        <v>120</v>
      </c>
      <c r="E2004" t="s">
        <v>100</v>
      </c>
      <c r="F2004" t="str">
        <f t="shared" si="95"/>
        <v>New South Wales</v>
      </c>
      <c r="G2004" t="s">
        <v>10</v>
      </c>
      <c r="H2004">
        <v>2800</v>
      </c>
      <c r="I2004" t="s">
        <v>11</v>
      </c>
      <c r="J2004" t="s">
        <v>132</v>
      </c>
      <c r="K2004" t="s">
        <v>143</v>
      </c>
      <c r="L2004" t="s">
        <v>154</v>
      </c>
      <c r="M2004" s="6">
        <v>392</v>
      </c>
    </row>
    <row r="2005" spans="1:13" x14ac:dyDescent="0.3">
      <c r="A2005" s="2">
        <v>45446</v>
      </c>
      <c r="B2005" s="3">
        <f t="shared" si="93"/>
        <v>2024</v>
      </c>
      <c r="C2005" t="str">
        <f t="shared" si="94"/>
        <v>2023-2024</v>
      </c>
      <c r="D2005" t="s">
        <v>120</v>
      </c>
      <c r="E2005" t="s">
        <v>25</v>
      </c>
      <c r="F2005" t="str">
        <f t="shared" si="95"/>
        <v>Victoria</v>
      </c>
      <c r="G2005" t="s">
        <v>26</v>
      </c>
      <c r="H2005">
        <v>3066</v>
      </c>
      <c r="I2005" t="s">
        <v>11</v>
      </c>
      <c r="J2005" t="s">
        <v>128</v>
      </c>
      <c r="K2005" t="s">
        <v>144</v>
      </c>
      <c r="L2005" t="s">
        <v>155</v>
      </c>
      <c r="M2005" s="6">
        <v>247</v>
      </c>
    </row>
    <row r="2006" spans="1:13" x14ac:dyDescent="0.3">
      <c r="A2006" s="2">
        <v>45909</v>
      </c>
      <c r="B2006" s="3">
        <f t="shared" si="93"/>
        <v>2026</v>
      </c>
      <c r="C2006" t="str">
        <f t="shared" si="94"/>
        <v>2025-2026</v>
      </c>
      <c r="D2006" t="s">
        <v>120</v>
      </c>
      <c r="E2006" t="s">
        <v>14</v>
      </c>
      <c r="F2006" t="str">
        <f t="shared" si="95"/>
        <v>Northern Territory</v>
      </c>
      <c r="G2006" t="s">
        <v>15</v>
      </c>
      <c r="H2006">
        <v>800</v>
      </c>
      <c r="I2006" t="s">
        <v>11</v>
      </c>
      <c r="J2006" t="s">
        <v>140</v>
      </c>
      <c r="K2006" t="s">
        <v>145</v>
      </c>
      <c r="L2006" t="s">
        <v>156</v>
      </c>
      <c r="M2006" s="6">
        <v>344</v>
      </c>
    </row>
    <row r="2007" spans="1:13" x14ac:dyDescent="0.3">
      <c r="A2007" s="2">
        <v>45839</v>
      </c>
      <c r="B2007" s="3">
        <f t="shared" si="93"/>
        <v>2026</v>
      </c>
      <c r="C2007" t="str">
        <f t="shared" si="94"/>
        <v>2025-2026</v>
      </c>
      <c r="D2007" t="s">
        <v>120</v>
      </c>
      <c r="E2007" t="s">
        <v>14</v>
      </c>
      <c r="F2007" t="str">
        <f t="shared" si="95"/>
        <v>Northern Territory</v>
      </c>
      <c r="G2007" t="s">
        <v>15</v>
      </c>
      <c r="H2007">
        <v>800</v>
      </c>
      <c r="I2007" t="s">
        <v>11</v>
      </c>
      <c r="J2007" t="s">
        <v>140</v>
      </c>
      <c r="K2007" t="s">
        <v>146</v>
      </c>
      <c r="L2007" t="s">
        <v>157</v>
      </c>
      <c r="M2007" s="6">
        <v>428</v>
      </c>
    </row>
    <row r="2008" spans="1:13" x14ac:dyDescent="0.3">
      <c r="A2008" s="2">
        <v>45458</v>
      </c>
      <c r="B2008" s="3">
        <f t="shared" si="93"/>
        <v>2024</v>
      </c>
      <c r="C2008" t="str">
        <f t="shared" si="94"/>
        <v>2023-2024</v>
      </c>
      <c r="D2008" t="s">
        <v>120</v>
      </c>
      <c r="E2008" t="s">
        <v>84</v>
      </c>
      <c r="F2008" t="str">
        <f t="shared" si="95"/>
        <v>Western Australia</v>
      </c>
      <c r="G2008" t="s">
        <v>28</v>
      </c>
      <c r="H2008">
        <v>6280</v>
      </c>
      <c r="I2008" t="s">
        <v>11</v>
      </c>
      <c r="J2008" t="s">
        <v>135</v>
      </c>
      <c r="K2008" t="s">
        <v>147</v>
      </c>
      <c r="L2008" t="s">
        <v>158</v>
      </c>
      <c r="M2008" s="6">
        <v>251</v>
      </c>
    </row>
    <row r="2009" spans="1:13" x14ac:dyDescent="0.3">
      <c r="A2009" s="2">
        <v>45644</v>
      </c>
      <c r="B2009" s="3">
        <f t="shared" si="93"/>
        <v>2025</v>
      </c>
      <c r="C2009" t="str">
        <f t="shared" si="94"/>
        <v>2024-2025</v>
      </c>
      <c r="D2009" t="s">
        <v>120</v>
      </c>
      <c r="E2009" t="s">
        <v>47</v>
      </c>
      <c r="F2009" t="str">
        <f t="shared" si="95"/>
        <v>Victoria</v>
      </c>
      <c r="G2009" t="s">
        <v>26</v>
      </c>
      <c r="H2009">
        <v>3630</v>
      </c>
      <c r="I2009" t="s">
        <v>11</v>
      </c>
      <c r="J2009" t="s">
        <v>137</v>
      </c>
      <c r="K2009" t="s">
        <v>147</v>
      </c>
      <c r="L2009" t="s">
        <v>158</v>
      </c>
      <c r="M2009" s="6">
        <v>549</v>
      </c>
    </row>
    <row r="2010" spans="1:13" x14ac:dyDescent="0.3">
      <c r="A2010" s="2">
        <v>45478</v>
      </c>
      <c r="B2010" s="3">
        <f t="shared" si="93"/>
        <v>2025</v>
      </c>
      <c r="C2010" t="str">
        <f t="shared" si="94"/>
        <v>2024-2025</v>
      </c>
      <c r="D2010" t="s">
        <v>119</v>
      </c>
      <c r="E2010" t="s">
        <v>58</v>
      </c>
      <c r="F2010" t="str">
        <f t="shared" si="95"/>
        <v>New South Wales</v>
      </c>
      <c r="G2010" t="s">
        <v>10</v>
      </c>
      <c r="H2010">
        <v>2790</v>
      </c>
      <c r="I2010" t="s">
        <v>11</v>
      </c>
      <c r="J2010" t="s">
        <v>132</v>
      </c>
      <c r="K2010" t="s">
        <v>150</v>
      </c>
      <c r="L2010" t="s">
        <v>161</v>
      </c>
      <c r="M2010" s="6">
        <v>161</v>
      </c>
    </row>
    <row r="2011" spans="1:13" x14ac:dyDescent="0.3">
      <c r="A2011" s="2">
        <v>45819</v>
      </c>
      <c r="B2011" s="3">
        <f t="shared" si="93"/>
        <v>2025</v>
      </c>
      <c r="C2011" t="str">
        <f t="shared" si="94"/>
        <v>2024-2025</v>
      </c>
      <c r="D2011" t="s">
        <v>119</v>
      </c>
      <c r="E2011" t="s">
        <v>113</v>
      </c>
      <c r="F2011" t="str">
        <f t="shared" si="95"/>
        <v>New South Wales</v>
      </c>
      <c r="G2011" t="s">
        <v>10</v>
      </c>
      <c r="H2011">
        <v>2101</v>
      </c>
      <c r="I2011" t="s">
        <v>11</v>
      </c>
      <c r="J2011" t="s">
        <v>125</v>
      </c>
      <c r="K2011" t="s">
        <v>149</v>
      </c>
      <c r="L2011" t="s">
        <v>160</v>
      </c>
      <c r="M2011" s="6">
        <v>763</v>
      </c>
    </row>
    <row r="2012" spans="1:13" x14ac:dyDescent="0.3">
      <c r="A2012" s="2">
        <v>45663</v>
      </c>
      <c r="B2012" s="3">
        <f t="shared" si="93"/>
        <v>2025</v>
      </c>
      <c r="C2012" t="str">
        <f t="shared" si="94"/>
        <v>2024-2025</v>
      </c>
      <c r="D2012" t="s">
        <v>120</v>
      </c>
      <c r="E2012" t="s">
        <v>77</v>
      </c>
      <c r="F2012" t="str">
        <f t="shared" si="95"/>
        <v>Victoria</v>
      </c>
      <c r="G2012" t="s">
        <v>26</v>
      </c>
      <c r="H2012">
        <v>3018</v>
      </c>
      <c r="I2012" t="s">
        <v>11</v>
      </c>
      <c r="J2012" t="s">
        <v>128</v>
      </c>
      <c r="K2012" t="s">
        <v>146</v>
      </c>
      <c r="L2012" t="s">
        <v>157</v>
      </c>
      <c r="M2012" s="6">
        <v>178</v>
      </c>
    </row>
    <row r="2013" spans="1:13" x14ac:dyDescent="0.3">
      <c r="A2013" s="2">
        <v>45767</v>
      </c>
      <c r="B2013" s="3">
        <f t="shared" si="93"/>
        <v>2025</v>
      </c>
      <c r="C2013" t="str">
        <f t="shared" si="94"/>
        <v>2024-2025</v>
      </c>
      <c r="D2013" t="s">
        <v>120</v>
      </c>
      <c r="E2013" t="s">
        <v>47</v>
      </c>
      <c r="F2013" t="str">
        <f t="shared" si="95"/>
        <v>Victoria</v>
      </c>
      <c r="G2013" t="s">
        <v>26</v>
      </c>
      <c r="H2013">
        <v>3630</v>
      </c>
      <c r="I2013" t="s">
        <v>11</v>
      </c>
      <c r="J2013" t="s">
        <v>137</v>
      </c>
      <c r="K2013" t="s">
        <v>142</v>
      </c>
      <c r="L2013" t="s">
        <v>153</v>
      </c>
      <c r="M2013" s="6">
        <v>667</v>
      </c>
    </row>
    <row r="2014" spans="1:13" x14ac:dyDescent="0.3">
      <c r="A2014" s="2">
        <v>45591</v>
      </c>
      <c r="B2014" s="3">
        <f t="shared" si="93"/>
        <v>2025</v>
      </c>
      <c r="C2014" t="str">
        <f t="shared" si="94"/>
        <v>2024-2025</v>
      </c>
      <c r="D2014" t="s">
        <v>119</v>
      </c>
      <c r="E2014" t="s">
        <v>70</v>
      </c>
      <c r="F2014" t="str">
        <f t="shared" si="95"/>
        <v>Western Australia</v>
      </c>
      <c r="G2014" t="s">
        <v>28</v>
      </c>
      <c r="H2014">
        <v>6021</v>
      </c>
      <c r="I2014" t="s">
        <v>11</v>
      </c>
      <c r="J2014" t="s">
        <v>121</v>
      </c>
      <c r="K2014" t="s">
        <v>147</v>
      </c>
      <c r="L2014" t="s">
        <v>158</v>
      </c>
      <c r="M2014" s="6">
        <v>485</v>
      </c>
    </row>
    <row r="2015" spans="1:13" x14ac:dyDescent="0.3">
      <c r="A2015" s="2">
        <v>45677</v>
      </c>
      <c r="B2015" s="3">
        <f t="shared" si="93"/>
        <v>2025</v>
      </c>
      <c r="C2015" t="str">
        <f t="shared" si="94"/>
        <v>2024-2025</v>
      </c>
      <c r="D2015" t="s">
        <v>120</v>
      </c>
      <c r="E2015" t="s">
        <v>16</v>
      </c>
      <c r="F2015" t="str">
        <f t="shared" si="95"/>
        <v>South Australia</v>
      </c>
      <c r="G2015" t="s">
        <v>17</v>
      </c>
      <c r="H2015">
        <v>5168</v>
      </c>
      <c r="I2015" t="s">
        <v>11</v>
      </c>
      <c r="J2015" t="s">
        <v>134</v>
      </c>
      <c r="K2015" t="s">
        <v>148</v>
      </c>
      <c r="L2015" t="s">
        <v>159</v>
      </c>
      <c r="M2015" s="6">
        <v>644</v>
      </c>
    </row>
    <row r="2016" spans="1:13" x14ac:dyDescent="0.3">
      <c r="A2016" s="2">
        <v>45679</v>
      </c>
      <c r="B2016" s="3">
        <f t="shared" si="93"/>
        <v>2025</v>
      </c>
      <c r="C2016" t="str">
        <f t="shared" si="94"/>
        <v>2024-2025</v>
      </c>
      <c r="D2016" t="s">
        <v>120</v>
      </c>
      <c r="E2016" t="s">
        <v>87</v>
      </c>
      <c r="F2016" t="str">
        <f t="shared" si="95"/>
        <v>New South Wales</v>
      </c>
      <c r="G2016" t="s">
        <v>10</v>
      </c>
      <c r="H2016">
        <v>2158</v>
      </c>
      <c r="I2016" t="s">
        <v>11</v>
      </c>
      <c r="J2016" t="s">
        <v>125</v>
      </c>
      <c r="K2016" t="s">
        <v>147</v>
      </c>
      <c r="L2016" t="s">
        <v>158</v>
      </c>
      <c r="M2016" s="6">
        <v>110</v>
      </c>
    </row>
    <row r="2017" spans="1:13" x14ac:dyDescent="0.3">
      <c r="A2017" s="2">
        <v>45542</v>
      </c>
      <c r="B2017" s="3">
        <f t="shared" si="93"/>
        <v>2025</v>
      </c>
      <c r="C2017" t="str">
        <f t="shared" si="94"/>
        <v>2024-2025</v>
      </c>
      <c r="D2017" t="s">
        <v>119</v>
      </c>
      <c r="E2017" t="s">
        <v>58</v>
      </c>
      <c r="F2017" t="str">
        <f t="shared" si="95"/>
        <v>New South Wales</v>
      </c>
      <c r="G2017" t="s">
        <v>10</v>
      </c>
      <c r="H2017">
        <v>2790</v>
      </c>
      <c r="I2017" t="s">
        <v>11</v>
      </c>
      <c r="J2017" t="s">
        <v>132</v>
      </c>
      <c r="K2017" t="s">
        <v>142</v>
      </c>
      <c r="L2017" t="s">
        <v>153</v>
      </c>
      <c r="M2017" s="6">
        <v>447</v>
      </c>
    </row>
    <row r="2018" spans="1:13" x14ac:dyDescent="0.3">
      <c r="A2018" s="2">
        <v>45353</v>
      </c>
      <c r="B2018" s="3">
        <f t="shared" si="93"/>
        <v>2024</v>
      </c>
      <c r="C2018" t="str">
        <f t="shared" si="94"/>
        <v>2023-2024</v>
      </c>
      <c r="D2018" t="s">
        <v>119</v>
      </c>
      <c r="E2018" t="s">
        <v>34</v>
      </c>
      <c r="F2018" t="str">
        <f t="shared" si="95"/>
        <v>New South Wales</v>
      </c>
      <c r="G2018" t="s">
        <v>10</v>
      </c>
      <c r="H2018">
        <v>2560</v>
      </c>
      <c r="I2018" t="s">
        <v>11</v>
      </c>
      <c r="J2018" t="s">
        <v>123</v>
      </c>
      <c r="K2018" t="s">
        <v>147</v>
      </c>
      <c r="L2018" t="s">
        <v>158</v>
      </c>
      <c r="M2018" s="6">
        <v>732</v>
      </c>
    </row>
    <row r="2019" spans="1:13" x14ac:dyDescent="0.3">
      <c r="A2019" s="2">
        <v>46012</v>
      </c>
      <c r="B2019" s="3">
        <f t="shared" si="93"/>
        <v>2026</v>
      </c>
      <c r="C2019" t="str">
        <f t="shared" si="94"/>
        <v>2025-2026</v>
      </c>
      <c r="D2019" t="s">
        <v>120</v>
      </c>
      <c r="E2019" t="s">
        <v>37</v>
      </c>
      <c r="F2019" t="str">
        <f t="shared" si="95"/>
        <v>Victoria</v>
      </c>
      <c r="G2019" t="s">
        <v>26</v>
      </c>
      <c r="H2019">
        <v>3134</v>
      </c>
      <c r="I2019" t="s">
        <v>11</v>
      </c>
      <c r="J2019" t="s">
        <v>127</v>
      </c>
      <c r="K2019" t="s">
        <v>142</v>
      </c>
      <c r="L2019" t="s">
        <v>153</v>
      </c>
      <c r="M2019" s="6">
        <v>542</v>
      </c>
    </row>
    <row r="2020" spans="1:13" x14ac:dyDescent="0.3">
      <c r="A2020" s="2">
        <v>45524</v>
      </c>
      <c r="B2020" s="3">
        <f t="shared" si="93"/>
        <v>2025</v>
      </c>
      <c r="C2020" t="str">
        <f t="shared" si="94"/>
        <v>2024-2025</v>
      </c>
      <c r="D2020" t="s">
        <v>119</v>
      </c>
      <c r="E2020" t="s">
        <v>58</v>
      </c>
      <c r="F2020" t="str">
        <f t="shared" si="95"/>
        <v>New South Wales</v>
      </c>
      <c r="G2020" t="s">
        <v>10</v>
      </c>
      <c r="H2020">
        <v>2790</v>
      </c>
      <c r="I2020" t="s">
        <v>11</v>
      </c>
      <c r="J2020" t="s">
        <v>132</v>
      </c>
      <c r="K2020" t="s">
        <v>144</v>
      </c>
      <c r="L2020" t="s">
        <v>155</v>
      </c>
      <c r="M2020" s="6">
        <v>319</v>
      </c>
    </row>
    <row r="2021" spans="1:13" x14ac:dyDescent="0.3">
      <c r="A2021" s="2">
        <v>45456</v>
      </c>
      <c r="B2021" s="3">
        <f t="shared" si="93"/>
        <v>2024</v>
      </c>
      <c r="C2021" t="str">
        <f t="shared" si="94"/>
        <v>2023-2024</v>
      </c>
      <c r="D2021" t="s">
        <v>119</v>
      </c>
      <c r="E2021" t="s">
        <v>110</v>
      </c>
      <c r="F2021" t="str">
        <f t="shared" si="95"/>
        <v>Australian Capital Territory</v>
      </c>
      <c r="G2021" t="s">
        <v>51</v>
      </c>
      <c r="H2021">
        <v>2609</v>
      </c>
      <c r="I2021" t="s">
        <v>11</v>
      </c>
      <c r="J2021" t="s">
        <v>123</v>
      </c>
      <c r="K2021" t="s">
        <v>150</v>
      </c>
      <c r="L2021" t="s">
        <v>161</v>
      </c>
      <c r="M2021" s="6">
        <v>406</v>
      </c>
    </row>
    <row r="2022" spans="1:13" x14ac:dyDescent="0.3">
      <c r="A2022" s="2">
        <v>45703</v>
      </c>
      <c r="B2022" s="3">
        <f t="shared" si="93"/>
        <v>2025</v>
      </c>
      <c r="C2022" t="str">
        <f t="shared" si="94"/>
        <v>2024-2025</v>
      </c>
      <c r="D2022" t="s">
        <v>120</v>
      </c>
      <c r="E2022" t="s">
        <v>97</v>
      </c>
      <c r="F2022" t="str">
        <f t="shared" si="95"/>
        <v>Tasmania</v>
      </c>
      <c r="G2022" t="s">
        <v>43</v>
      </c>
      <c r="H2022">
        <v>7010</v>
      </c>
      <c r="I2022" t="s">
        <v>11</v>
      </c>
      <c r="J2022" t="s">
        <v>130</v>
      </c>
      <c r="K2022" t="s">
        <v>143</v>
      </c>
      <c r="L2022" t="s">
        <v>154</v>
      </c>
      <c r="M2022" s="6">
        <v>416</v>
      </c>
    </row>
    <row r="2023" spans="1:13" x14ac:dyDescent="0.3">
      <c r="A2023" s="2">
        <v>45429</v>
      </c>
      <c r="B2023" s="3">
        <f t="shared" si="93"/>
        <v>2024</v>
      </c>
      <c r="C2023" t="str">
        <f t="shared" si="94"/>
        <v>2023-2024</v>
      </c>
      <c r="D2023" t="s">
        <v>119</v>
      </c>
      <c r="E2023" t="s">
        <v>13</v>
      </c>
      <c r="F2023" t="str">
        <f t="shared" si="95"/>
        <v>New South Wales</v>
      </c>
      <c r="G2023" t="s">
        <v>10</v>
      </c>
      <c r="H2023">
        <v>2141</v>
      </c>
      <c r="I2023" t="s">
        <v>11</v>
      </c>
      <c r="J2023" t="s">
        <v>125</v>
      </c>
      <c r="K2023" t="s">
        <v>144</v>
      </c>
      <c r="L2023" t="s">
        <v>155</v>
      </c>
      <c r="M2023" s="6">
        <v>431</v>
      </c>
    </row>
    <row r="2024" spans="1:13" x14ac:dyDescent="0.3">
      <c r="A2024" s="2">
        <v>45861</v>
      </c>
      <c r="B2024" s="3">
        <f t="shared" si="93"/>
        <v>2026</v>
      </c>
      <c r="C2024" t="str">
        <f t="shared" si="94"/>
        <v>2025-2026</v>
      </c>
      <c r="D2024" t="s">
        <v>119</v>
      </c>
      <c r="E2024" t="s">
        <v>86</v>
      </c>
      <c r="F2024" t="str">
        <f t="shared" si="95"/>
        <v>Queensland</v>
      </c>
      <c r="G2024" t="s">
        <v>19</v>
      </c>
      <c r="H2024">
        <v>4119</v>
      </c>
      <c r="I2024" t="s">
        <v>11</v>
      </c>
      <c r="J2024" t="s">
        <v>131</v>
      </c>
      <c r="K2024" t="s">
        <v>149</v>
      </c>
      <c r="L2024" t="s">
        <v>160</v>
      </c>
      <c r="M2024" s="6">
        <v>121</v>
      </c>
    </row>
    <row r="2025" spans="1:13" x14ac:dyDescent="0.3">
      <c r="A2025" s="2">
        <v>45907</v>
      </c>
      <c r="B2025" s="3">
        <f t="shared" si="93"/>
        <v>2026</v>
      </c>
      <c r="C2025" t="str">
        <f t="shared" si="94"/>
        <v>2025-2026</v>
      </c>
      <c r="D2025" t="s">
        <v>120</v>
      </c>
      <c r="E2025" t="s">
        <v>100</v>
      </c>
      <c r="F2025" t="str">
        <f t="shared" si="95"/>
        <v>New South Wales</v>
      </c>
      <c r="G2025" t="s">
        <v>10</v>
      </c>
      <c r="H2025">
        <v>2800</v>
      </c>
      <c r="I2025" t="s">
        <v>11</v>
      </c>
      <c r="J2025" t="s">
        <v>132</v>
      </c>
      <c r="K2025" t="s">
        <v>142</v>
      </c>
      <c r="L2025" t="s">
        <v>153</v>
      </c>
      <c r="M2025" s="6">
        <v>443</v>
      </c>
    </row>
    <row r="2026" spans="1:13" x14ac:dyDescent="0.3">
      <c r="A2026" s="2">
        <v>45304</v>
      </c>
      <c r="B2026" s="3">
        <f t="shared" si="93"/>
        <v>2024</v>
      </c>
      <c r="C2026" t="str">
        <f t="shared" si="94"/>
        <v>2023-2024</v>
      </c>
      <c r="D2026" t="s">
        <v>119</v>
      </c>
      <c r="E2026" t="s">
        <v>74</v>
      </c>
      <c r="F2026" t="str">
        <f t="shared" si="95"/>
        <v>Victoria</v>
      </c>
      <c r="G2026" t="s">
        <v>26</v>
      </c>
      <c r="H2026">
        <v>3500</v>
      </c>
      <c r="I2026" t="s">
        <v>11</v>
      </c>
      <c r="J2026" t="s">
        <v>129</v>
      </c>
      <c r="K2026" t="s">
        <v>143</v>
      </c>
      <c r="L2026" t="s">
        <v>154</v>
      </c>
      <c r="M2026" s="6">
        <v>588</v>
      </c>
    </row>
    <row r="2027" spans="1:13" x14ac:dyDescent="0.3">
      <c r="A2027" s="2">
        <v>45384</v>
      </c>
      <c r="B2027" s="3">
        <f t="shared" si="93"/>
        <v>2024</v>
      </c>
      <c r="C2027" t="str">
        <f t="shared" si="94"/>
        <v>2023-2024</v>
      </c>
      <c r="D2027" t="s">
        <v>120</v>
      </c>
      <c r="E2027" t="s">
        <v>64</v>
      </c>
      <c r="F2027" t="str">
        <f t="shared" si="95"/>
        <v>Western Australia</v>
      </c>
      <c r="G2027" t="s">
        <v>28</v>
      </c>
      <c r="H2027">
        <v>6112</v>
      </c>
      <c r="I2027" t="s">
        <v>11</v>
      </c>
      <c r="J2027" t="s">
        <v>135</v>
      </c>
      <c r="K2027" t="s">
        <v>144</v>
      </c>
      <c r="L2027" t="s">
        <v>155</v>
      </c>
      <c r="M2027" s="6">
        <v>167</v>
      </c>
    </row>
    <row r="2028" spans="1:13" x14ac:dyDescent="0.3">
      <c r="A2028" s="2">
        <v>45504</v>
      </c>
      <c r="B2028" s="3">
        <f t="shared" si="93"/>
        <v>2025</v>
      </c>
      <c r="C2028" t="str">
        <f t="shared" si="94"/>
        <v>2024-2025</v>
      </c>
      <c r="D2028" t="s">
        <v>120</v>
      </c>
      <c r="E2028" t="s">
        <v>82</v>
      </c>
      <c r="F2028" t="str">
        <f t="shared" si="95"/>
        <v>Queensland</v>
      </c>
      <c r="G2028" t="s">
        <v>19</v>
      </c>
      <c r="H2028">
        <v>4215</v>
      </c>
      <c r="I2028" t="s">
        <v>11</v>
      </c>
      <c r="J2028" t="s">
        <v>124</v>
      </c>
      <c r="K2028" t="s">
        <v>145</v>
      </c>
      <c r="L2028" t="s">
        <v>156</v>
      </c>
      <c r="M2028" s="6">
        <v>74</v>
      </c>
    </row>
    <row r="2029" spans="1:13" x14ac:dyDescent="0.3">
      <c r="A2029" s="2">
        <v>45780</v>
      </c>
      <c r="B2029" s="3">
        <f t="shared" si="93"/>
        <v>2025</v>
      </c>
      <c r="C2029" t="str">
        <f t="shared" si="94"/>
        <v>2024-2025</v>
      </c>
      <c r="D2029" t="s">
        <v>119</v>
      </c>
      <c r="E2029" t="s">
        <v>75</v>
      </c>
      <c r="F2029" t="str">
        <f t="shared" si="95"/>
        <v>Victoria</v>
      </c>
      <c r="G2029" t="s">
        <v>26</v>
      </c>
      <c r="H2029">
        <v>3915</v>
      </c>
      <c r="I2029" t="s">
        <v>11</v>
      </c>
      <c r="J2029" t="s">
        <v>137</v>
      </c>
      <c r="K2029" t="s">
        <v>143</v>
      </c>
      <c r="L2029" t="s">
        <v>154</v>
      </c>
      <c r="M2029" s="6">
        <v>780</v>
      </c>
    </row>
    <row r="2030" spans="1:13" x14ac:dyDescent="0.3">
      <c r="A2030" s="2">
        <v>45769</v>
      </c>
      <c r="B2030" s="3">
        <f t="shared" si="93"/>
        <v>2025</v>
      </c>
      <c r="C2030" t="str">
        <f t="shared" si="94"/>
        <v>2024-2025</v>
      </c>
      <c r="D2030" t="s">
        <v>120</v>
      </c>
      <c r="E2030" t="s">
        <v>84</v>
      </c>
      <c r="F2030" t="str">
        <f t="shared" si="95"/>
        <v>Western Australia</v>
      </c>
      <c r="G2030" t="s">
        <v>28</v>
      </c>
      <c r="H2030">
        <v>6280</v>
      </c>
      <c r="I2030" t="s">
        <v>11</v>
      </c>
      <c r="J2030" t="s">
        <v>135</v>
      </c>
      <c r="K2030" t="s">
        <v>145</v>
      </c>
      <c r="L2030" t="s">
        <v>156</v>
      </c>
      <c r="M2030" s="6">
        <v>608</v>
      </c>
    </row>
    <row r="2031" spans="1:13" x14ac:dyDescent="0.3">
      <c r="A2031" s="2">
        <v>45933</v>
      </c>
      <c r="B2031" s="3">
        <f t="shared" si="93"/>
        <v>2026</v>
      </c>
      <c r="C2031" t="str">
        <f t="shared" si="94"/>
        <v>2025-2026</v>
      </c>
      <c r="D2031" t="s">
        <v>119</v>
      </c>
      <c r="E2031" t="s">
        <v>74</v>
      </c>
      <c r="F2031" t="str">
        <f t="shared" si="95"/>
        <v>Victoria</v>
      </c>
      <c r="G2031" t="s">
        <v>26</v>
      </c>
      <c r="H2031">
        <v>3500</v>
      </c>
      <c r="I2031" t="s">
        <v>11</v>
      </c>
      <c r="J2031" t="s">
        <v>129</v>
      </c>
      <c r="K2031" t="s">
        <v>143</v>
      </c>
      <c r="L2031" t="s">
        <v>154</v>
      </c>
      <c r="M2031" s="6">
        <v>75</v>
      </c>
    </row>
    <row r="2032" spans="1:13" x14ac:dyDescent="0.3">
      <c r="A2032" s="2">
        <v>45350</v>
      </c>
      <c r="B2032" s="3">
        <f t="shared" si="93"/>
        <v>2024</v>
      </c>
      <c r="C2032" t="str">
        <f t="shared" si="94"/>
        <v>2023-2024</v>
      </c>
      <c r="D2032" t="s">
        <v>120</v>
      </c>
      <c r="E2032" t="s">
        <v>37</v>
      </c>
      <c r="F2032" t="str">
        <f t="shared" si="95"/>
        <v>Victoria</v>
      </c>
      <c r="G2032" t="s">
        <v>26</v>
      </c>
      <c r="H2032">
        <v>3134</v>
      </c>
      <c r="I2032" t="s">
        <v>11</v>
      </c>
      <c r="J2032" t="s">
        <v>127</v>
      </c>
      <c r="K2032" t="s">
        <v>150</v>
      </c>
      <c r="L2032" t="s">
        <v>161</v>
      </c>
      <c r="M2032" s="6">
        <v>38</v>
      </c>
    </row>
    <row r="2033" spans="1:13" x14ac:dyDescent="0.3">
      <c r="A2033" s="2">
        <v>45662</v>
      </c>
      <c r="B2033" s="3">
        <f t="shared" si="93"/>
        <v>2025</v>
      </c>
      <c r="C2033" t="str">
        <f t="shared" si="94"/>
        <v>2024-2025</v>
      </c>
      <c r="D2033" t="s">
        <v>119</v>
      </c>
      <c r="E2033" t="s">
        <v>72</v>
      </c>
      <c r="F2033" t="str">
        <f t="shared" si="95"/>
        <v>Queensland</v>
      </c>
      <c r="G2033" t="s">
        <v>19</v>
      </c>
      <c r="H2033">
        <v>4870</v>
      </c>
      <c r="I2033" t="s">
        <v>11</v>
      </c>
      <c r="J2033" t="s">
        <v>133</v>
      </c>
      <c r="K2033" t="s">
        <v>150</v>
      </c>
      <c r="L2033" t="s">
        <v>161</v>
      </c>
      <c r="M2033" s="6">
        <v>49</v>
      </c>
    </row>
    <row r="2034" spans="1:13" x14ac:dyDescent="0.3">
      <c r="A2034" s="2">
        <v>45542</v>
      </c>
      <c r="B2034" s="3">
        <f t="shared" si="93"/>
        <v>2025</v>
      </c>
      <c r="C2034" t="str">
        <f t="shared" si="94"/>
        <v>2024-2025</v>
      </c>
      <c r="D2034" t="s">
        <v>120</v>
      </c>
      <c r="E2034" t="s">
        <v>103</v>
      </c>
      <c r="F2034" t="str">
        <f t="shared" si="95"/>
        <v>Victoria</v>
      </c>
      <c r="G2034" t="s">
        <v>26</v>
      </c>
      <c r="H2034">
        <v>3550</v>
      </c>
      <c r="I2034" t="s">
        <v>11</v>
      </c>
      <c r="J2034" t="s">
        <v>129</v>
      </c>
      <c r="K2034" t="s">
        <v>149</v>
      </c>
      <c r="L2034" t="s">
        <v>160</v>
      </c>
      <c r="M2034" s="6">
        <v>168</v>
      </c>
    </row>
    <row r="2035" spans="1:13" x14ac:dyDescent="0.3">
      <c r="A2035" s="2">
        <v>45329</v>
      </c>
      <c r="B2035" s="3">
        <f t="shared" si="93"/>
        <v>2024</v>
      </c>
      <c r="C2035" t="str">
        <f t="shared" si="94"/>
        <v>2023-2024</v>
      </c>
      <c r="D2035" t="s">
        <v>120</v>
      </c>
      <c r="E2035" t="s">
        <v>66</v>
      </c>
      <c r="F2035" t="str">
        <f t="shared" si="95"/>
        <v>Western Australia</v>
      </c>
      <c r="G2035" t="s">
        <v>28</v>
      </c>
      <c r="H2035">
        <v>6330</v>
      </c>
      <c r="I2035" t="s">
        <v>11</v>
      </c>
      <c r="J2035" t="s">
        <v>135</v>
      </c>
      <c r="K2035" t="s">
        <v>142</v>
      </c>
      <c r="L2035" t="s">
        <v>153</v>
      </c>
      <c r="M2035" s="6">
        <v>553</v>
      </c>
    </row>
    <row r="2036" spans="1:13" x14ac:dyDescent="0.3">
      <c r="A2036" s="2">
        <v>45366</v>
      </c>
      <c r="B2036" s="3">
        <f t="shared" si="93"/>
        <v>2024</v>
      </c>
      <c r="C2036" t="str">
        <f t="shared" si="94"/>
        <v>2023-2024</v>
      </c>
      <c r="D2036" t="s">
        <v>119</v>
      </c>
      <c r="E2036" t="s">
        <v>91</v>
      </c>
      <c r="F2036" t="str">
        <f t="shared" si="95"/>
        <v>Western Australia</v>
      </c>
      <c r="G2036" t="s">
        <v>28</v>
      </c>
      <c r="H2036">
        <v>6109</v>
      </c>
      <c r="I2036" t="s">
        <v>11</v>
      </c>
      <c r="J2036" t="s">
        <v>135</v>
      </c>
      <c r="K2036" t="s">
        <v>144</v>
      </c>
      <c r="L2036" t="s">
        <v>155</v>
      </c>
      <c r="M2036" s="6">
        <v>405</v>
      </c>
    </row>
    <row r="2037" spans="1:13" x14ac:dyDescent="0.3">
      <c r="A2037" s="2">
        <v>45621</v>
      </c>
      <c r="B2037" s="3">
        <f t="shared" si="93"/>
        <v>2025</v>
      </c>
      <c r="C2037" t="str">
        <f t="shared" si="94"/>
        <v>2024-2025</v>
      </c>
      <c r="D2037" t="s">
        <v>119</v>
      </c>
      <c r="E2037" t="s">
        <v>46</v>
      </c>
      <c r="F2037" t="str">
        <f t="shared" si="95"/>
        <v>South Australia</v>
      </c>
      <c r="G2037" t="s">
        <v>17</v>
      </c>
      <c r="H2037">
        <v>5043</v>
      </c>
      <c r="I2037" t="s">
        <v>11</v>
      </c>
      <c r="J2037" t="s">
        <v>134</v>
      </c>
      <c r="K2037" t="s">
        <v>143</v>
      </c>
      <c r="L2037" t="s">
        <v>154</v>
      </c>
      <c r="M2037" s="6">
        <v>111</v>
      </c>
    </row>
    <row r="2038" spans="1:13" x14ac:dyDescent="0.3">
      <c r="A2038" s="2">
        <v>45581</v>
      </c>
      <c r="B2038" s="3">
        <f t="shared" si="93"/>
        <v>2025</v>
      </c>
      <c r="C2038" t="str">
        <f t="shared" si="94"/>
        <v>2024-2025</v>
      </c>
      <c r="D2038" t="s">
        <v>119</v>
      </c>
      <c r="E2038" t="s">
        <v>69</v>
      </c>
      <c r="F2038" t="str">
        <f t="shared" si="95"/>
        <v>Victoria</v>
      </c>
      <c r="G2038" t="s">
        <v>26</v>
      </c>
      <c r="H2038">
        <v>3148</v>
      </c>
      <c r="I2038" t="s">
        <v>11</v>
      </c>
      <c r="J2038" t="s">
        <v>127</v>
      </c>
      <c r="K2038" t="s">
        <v>145</v>
      </c>
      <c r="L2038" t="s">
        <v>156</v>
      </c>
      <c r="M2038" s="6">
        <v>482</v>
      </c>
    </row>
    <row r="2039" spans="1:13" x14ac:dyDescent="0.3">
      <c r="A2039" s="2">
        <v>45669</v>
      </c>
      <c r="B2039" s="3">
        <f t="shared" si="93"/>
        <v>2025</v>
      </c>
      <c r="C2039" t="str">
        <f t="shared" si="94"/>
        <v>2024-2025</v>
      </c>
      <c r="D2039" t="s">
        <v>119</v>
      </c>
      <c r="E2039" t="s">
        <v>72</v>
      </c>
      <c r="F2039" t="str">
        <f t="shared" si="95"/>
        <v>Queensland</v>
      </c>
      <c r="G2039" t="s">
        <v>19</v>
      </c>
      <c r="H2039">
        <v>4870</v>
      </c>
      <c r="I2039" t="s">
        <v>11</v>
      </c>
      <c r="J2039" t="s">
        <v>133</v>
      </c>
      <c r="K2039" t="s">
        <v>145</v>
      </c>
      <c r="L2039" t="s">
        <v>156</v>
      </c>
      <c r="M2039" s="6">
        <v>748</v>
      </c>
    </row>
    <row r="2040" spans="1:13" x14ac:dyDescent="0.3">
      <c r="A2040" s="2">
        <v>45658</v>
      </c>
      <c r="B2040" s="3">
        <f t="shared" si="93"/>
        <v>2025</v>
      </c>
      <c r="C2040" t="str">
        <f t="shared" si="94"/>
        <v>2024-2025</v>
      </c>
      <c r="D2040" t="s">
        <v>119</v>
      </c>
      <c r="E2040" t="s">
        <v>31</v>
      </c>
      <c r="F2040" t="str">
        <f t="shared" si="95"/>
        <v>South Australia</v>
      </c>
      <c r="G2040" t="s">
        <v>17</v>
      </c>
      <c r="H2040">
        <v>5082</v>
      </c>
      <c r="I2040" t="s">
        <v>11</v>
      </c>
      <c r="J2040" t="s">
        <v>134</v>
      </c>
      <c r="K2040" t="s">
        <v>143</v>
      </c>
      <c r="L2040" t="s">
        <v>154</v>
      </c>
      <c r="M2040" s="6">
        <v>223</v>
      </c>
    </row>
    <row r="2041" spans="1:13" x14ac:dyDescent="0.3">
      <c r="A2041" s="2">
        <v>45492</v>
      </c>
      <c r="B2041" s="3">
        <f t="shared" si="93"/>
        <v>2025</v>
      </c>
      <c r="C2041" t="str">
        <f t="shared" si="94"/>
        <v>2024-2025</v>
      </c>
      <c r="D2041" t="s">
        <v>120</v>
      </c>
      <c r="E2041" t="s">
        <v>38</v>
      </c>
      <c r="F2041" t="str">
        <f t="shared" si="95"/>
        <v>Victoria</v>
      </c>
      <c r="G2041" t="s">
        <v>26</v>
      </c>
      <c r="H2041">
        <v>3199</v>
      </c>
      <c r="I2041" t="s">
        <v>11</v>
      </c>
      <c r="J2041" t="s">
        <v>127</v>
      </c>
      <c r="K2041" t="s">
        <v>149</v>
      </c>
      <c r="L2041" t="s">
        <v>160</v>
      </c>
      <c r="M2041" s="6">
        <v>540</v>
      </c>
    </row>
    <row r="2042" spans="1:13" x14ac:dyDescent="0.3">
      <c r="A2042" s="2">
        <v>45328</v>
      </c>
      <c r="B2042" s="3">
        <f t="shared" si="93"/>
        <v>2024</v>
      </c>
      <c r="C2042" t="str">
        <f t="shared" si="94"/>
        <v>2023-2024</v>
      </c>
      <c r="D2042" t="s">
        <v>119</v>
      </c>
      <c r="E2042" t="s">
        <v>98</v>
      </c>
      <c r="F2042" t="str">
        <f t="shared" si="95"/>
        <v>South Australia</v>
      </c>
      <c r="G2042" t="s">
        <v>17</v>
      </c>
      <c r="H2042">
        <v>5290</v>
      </c>
      <c r="I2042" t="s">
        <v>11</v>
      </c>
      <c r="J2042" t="s">
        <v>139</v>
      </c>
      <c r="K2042" t="s">
        <v>142</v>
      </c>
      <c r="L2042" t="s">
        <v>153</v>
      </c>
      <c r="M2042" s="6">
        <v>594</v>
      </c>
    </row>
    <row r="2043" spans="1:13" x14ac:dyDescent="0.3">
      <c r="A2043" s="2">
        <v>45619</v>
      </c>
      <c r="B2043" s="3">
        <f t="shared" si="93"/>
        <v>2025</v>
      </c>
      <c r="C2043" t="str">
        <f t="shared" si="94"/>
        <v>2024-2025</v>
      </c>
      <c r="D2043" t="s">
        <v>120</v>
      </c>
      <c r="E2043" t="s">
        <v>69</v>
      </c>
      <c r="F2043" t="str">
        <f t="shared" si="95"/>
        <v>Victoria</v>
      </c>
      <c r="G2043" t="s">
        <v>26</v>
      </c>
      <c r="H2043">
        <v>3148</v>
      </c>
      <c r="I2043" t="s">
        <v>11</v>
      </c>
      <c r="J2043" t="s">
        <v>127</v>
      </c>
      <c r="K2043" t="s">
        <v>151</v>
      </c>
      <c r="L2043" t="s">
        <v>152</v>
      </c>
      <c r="M2043" s="6">
        <v>326</v>
      </c>
    </row>
    <row r="2044" spans="1:13" x14ac:dyDescent="0.3">
      <c r="A2044" s="2">
        <v>45876</v>
      </c>
      <c r="B2044" s="3">
        <f t="shared" si="93"/>
        <v>2026</v>
      </c>
      <c r="C2044" t="str">
        <f t="shared" si="94"/>
        <v>2025-2026</v>
      </c>
      <c r="D2044" t="s">
        <v>119</v>
      </c>
      <c r="E2044" t="s">
        <v>62</v>
      </c>
      <c r="F2044" t="str">
        <f t="shared" si="95"/>
        <v>Victoria</v>
      </c>
      <c r="G2044" t="s">
        <v>26</v>
      </c>
      <c r="H2044">
        <v>3690</v>
      </c>
      <c r="I2044" t="s">
        <v>11</v>
      </c>
      <c r="J2044" t="s">
        <v>137</v>
      </c>
      <c r="K2044" t="s">
        <v>142</v>
      </c>
      <c r="L2044" t="s">
        <v>153</v>
      </c>
      <c r="M2044" s="6">
        <v>658</v>
      </c>
    </row>
    <row r="2045" spans="1:13" x14ac:dyDescent="0.3">
      <c r="A2045" s="2">
        <v>45931</v>
      </c>
      <c r="B2045" s="3">
        <f t="shared" si="93"/>
        <v>2026</v>
      </c>
      <c r="C2045" t="str">
        <f t="shared" si="94"/>
        <v>2025-2026</v>
      </c>
      <c r="D2045" t="s">
        <v>119</v>
      </c>
      <c r="E2045" t="s">
        <v>96</v>
      </c>
      <c r="F2045" t="str">
        <f t="shared" si="95"/>
        <v>Western Australia</v>
      </c>
      <c r="G2045" t="s">
        <v>28</v>
      </c>
      <c r="H2045">
        <v>6027</v>
      </c>
      <c r="I2045" t="s">
        <v>11</v>
      </c>
      <c r="J2045" t="s">
        <v>121</v>
      </c>
      <c r="K2045" t="s">
        <v>144</v>
      </c>
      <c r="L2045" t="s">
        <v>155</v>
      </c>
      <c r="M2045" s="6">
        <v>643</v>
      </c>
    </row>
    <row r="2046" spans="1:13" x14ac:dyDescent="0.3">
      <c r="A2046" s="2">
        <v>46007</v>
      </c>
      <c r="B2046" s="3">
        <f t="shared" si="93"/>
        <v>2026</v>
      </c>
      <c r="C2046" t="str">
        <f t="shared" si="94"/>
        <v>2025-2026</v>
      </c>
      <c r="D2046" t="s">
        <v>120</v>
      </c>
      <c r="E2046" t="s">
        <v>88</v>
      </c>
      <c r="F2046" t="str">
        <f t="shared" si="95"/>
        <v>Queensland</v>
      </c>
      <c r="G2046" t="s">
        <v>19</v>
      </c>
      <c r="H2046">
        <v>4570</v>
      </c>
      <c r="I2046" t="s">
        <v>11</v>
      </c>
      <c r="J2046" t="s">
        <v>136</v>
      </c>
      <c r="K2046" t="s">
        <v>143</v>
      </c>
      <c r="L2046" t="s">
        <v>154</v>
      </c>
      <c r="M2046" s="6">
        <v>367</v>
      </c>
    </row>
    <row r="2047" spans="1:13" x14ac:dyDescent="0.3">
      <c r="A2047" s="2">
        <v>45806</v>
      </c>
      <c r="B2047" s="3">
        <f t="shared" si="93"/>
        <v>2025</v>
      </c>
      <c r="C2047" t="str">
        <f t="shared" si="94"/>
        <v>2024-2025</v>
      </c>
      <c r="D2047" t="s">
        <v>119</v>
      </c>
      <c r="E2047" t="s">
        <v>12</v>
      </c>
      <c r="F2047" t="str">
        <f t="shared" si="95"/>
        <v>New South Wales</v>
      </c>
      <c r="G2047" t="s">
        <v>10</v>
      </c>
      <c r="H2047">
        <v>2795</v>
      </c>
      <c r="I2047" t="s">
        <v>11</v>
      </c>
      <c r="J2047" t="s">
        <v>132</v>
      </c>
      <c r="K2047" t="s">
        <v>148</v>
      </c>
      <c r="L2047" t="s">
        <v>159</v>
      </c>
      <c r="M2047" s="6">
        <v>543</v>
      </c>
    </row>
    <row r="2048" spans="1:13" x14ac:dyDescent="0.3">
      <c r="A2048" s="2">
        <v>45694</v>
      </c>
      <c r="B2048" s="3">
        <f t="shared" si="93"/>
        <v>2025</v>
      </c>
      <c r="C2048" t="str">
        <f t="shared" si="94"/>
        <v>2024-2025</v>
      </c>
      <c r="D2048" t="s">
        <v>120</v>
      </c>
      <c r="E2048" t="s">
        <v>38</v>
      </c>
      <c r="F2048" t="str">
        <f t="shared" si="95"/>
        <v>Victoria</v>
      </c>
      <c r="G2048" t="s">
        <v>26</v>
      </c>
      <c r="H2048">
        <v>3199</v>
      </c>
      <c r="I2048" t="s">
        <v>11</v>
      </c>
      <c r="J2048" t="s">
        <v>127</v>
      </c>
      <c r="K2048" t="s">
        <v>145</v>
      </c>
      <c r="L2048" t="s">
        <v>156</v>
      </c>
      <c r="M2048" s="6">
        <v>295</v>
      </c>
    </row>
    <row r="2049" spans="1:13" x14ac:dyDescent="0.3">
      <c r="A2049" s="2">
        <v>45746</v>
      </c>
      <c r="B2049" s="3">
        <f t="shared" si="93"/>
        <v>2025</v>
      </c>
      <c r="C2049" t="str">
        <f t="shared" si="94"/>
        <v>2024-2025</v>
      </c>
      <c r="D2049" t="s">
        <v>119</v>
      </c>
      <c r="E2049" t="s">
        <v>91</v>
      </c>
      <c r="F2049" t="str">
        <f t="shared" si="95"/>
        <v>Western Australia</v>
      </c>
      <c r="G2049" t="s">
        <v>28</v>
      </c>
      <c r="H2049">
        <v>6109</v>
      </c>
      <c r="I2049" t="s">
        <v>11</v>
      </c>
      <c r="J2049" t="s">
        <v>135</v>
      </c>
      <c r="K2049" t="s">
        <v>148</v>
      </c>
      <c r="L2049" t="s">
        <v>159</v>
      </c>
      <c r="M2049" s="6">
        <v>455</v>
      </c>
    </row>
    <row r="2050" spans="1:13" x14ac:dyDescent="0.3">
      <c r="A2050" s="2">
        <v>45989</v>
      </c>
      <c r="B2050" s="3">
        <f t="shared" ref="B2050:B2113" si="96">IF(MONTH(A2050)&gt;=7,YEAR(A2050)+1,YEAR(A2050))</f>
        <v>2026</v>
      </c>
      <c r="C2050" t="str">
        <f t="shared" ref="C2050:C2113" si="97">IF(MONTH(A2050) &gt;= 7, YEAR(A2050) &amp; "-" &amp; YEAR(A2050) + 1, YEAR(A2050) - 1 &amp; "-" &amp; YEAR(A2050))</f>
        <v>2025-2026</v>
      </c>
      <c r="D2050" t="s">
        <v>119</v>
      </c>
      <c r="E2050" t="s">
        <v>112</v>
      </c>
      <c r="F2050" t="str">
        <f t="shared" ref="F2050:F2113" si="98">IF(G2050="WA","Western Australia",
IF(G2050="NSW","New South Wales",
IF(G2050="QLD","Queensland",
IF(G2050="VIC","Victoria",
IF(G2050="TAS","Tasmania",
IF(G2050="SA","South Australia",
IF(G2050="NT","Northern Territory",
IF(G2050="ACT","Australian Capital Territory",G2050))))))))</f>
        <v>Queensland</v>
      </c>
      <c r="G2050" t="s">
        <v>19</v>
      </c>
      <c r="H2050">
        <v>4566</v>
      </c>
      <c r="I2050" t="s">
        <v>11</v>
      </c>
      <c r="J2050" t="s">
        <v>136</v>
      </c>
      <c r="K2050" t="s">
        <v>145</v>
      </c>
      <c r="L2050" t="s">
        <v>156</v>
      </c>
      <c r="M2050" s="6">
        <v>202</v>
      </c>
    </row>
    <row r="2051" spans="1:13" x14ac:dyDescent="0.3">
      <c r="A2051" s="2">
        <v>45658</v>
      </c>
      <c r="B2051" s="3">
        <f t="shared" si="96"/>
        <v>2025</v>
      </c>
      <c r="C2051" t="str">
        <f t="shared" si="97"/>
        <v>2024-2025</v>
      </c>
      <c r="D2051" t="s">
        <v>119</v>
      </c>
      <c r="E2051" t="s">
        <v>71</v>
      </c>
      <c r="F2051" t="str">
        <f t="shared" si="98"/>
        <v>Victoria</v>
      </c>
      <c r="G2051" t="s">
        <v>26</v>
      </c>
      <c r="H2051">
        <v>3131</v>
      </c>
      <c r="I2051" t="s">
        <v>11</v>
      </c>
      <c r="J2051" t="s">
        <v>127</v>
      </c>
      <c r="K2051" t="s">
        <v>143</v>
      </c>
      <c r="L2051" t="s">
        <v>154</v>
      </c>
      <c r="M2051" s="6">
        <v>390</v>
      </c>
    </row>
    <row r="2052" spans="1:13" x14ac:dyDescent="0.3">
      <c r="A2052" s="2">
        <v>45310</v>
      </c>
      <c r="B2052" s="3">
        <f t="shared" si="96"/>
        <v>2024</v>
      </c>
      <c r="C2052" t="str">
        <f t="shared" si="97"/>
        <v>2023-2024</v>
      </c>
      <c r="D2052" t="s">
        <v>120</v>
      </c>
      <c r="E2052" t="s">
        <v>95</v>
      </c>
      <c r="F2052" t="str">
        <f t="shared" si="98"/>
        <v>New South Wales</v>
      </c>
      <c r="G2052" t="s">
        <v>10</v>
      </c>
      <c r="H2052">
        <v>2131</v>
      </c>
      <c r="I2052" t="s">
        <v>11</v>
      </c>
      <c r="J2052" t="s">
        <v>125</v>
      </c>
      <c r="K2052" t="s">
        <v>151</v>
      </c>
      <c r="L2052" t="s">
        <v>152</v>
      </c>
      <c r="M2052" s="6">
        <v>659</v>
      </c>
    </row>
    <row r="2053" spans="1:13" x14ac:dyDescent="0.3">
      <c r="A2053" s="2">
        <v>45965</v>
      </c>
      <c r="B2053" s="3">
        <f t="shared" si="96"/>
        <v>2026</v>
      </c>
      <c r="C2053" t="str">
        <f t="shared" si="97"/>
        <v>2025-2026</v>
      </c>
      <c r="D2053" t="s">
        <v>120</v>
      </c>
      <c r="E2053" t="s">
        <v>105</v>
      </c>
      <c r="F2053" t="str">
        <f t="shared" si="98"/>
        <v>New South Wales</v>
      </c>
      <c r="G2053" t="s">
        <v>10</v>
      </c>
      <c r="H2053">
        <v>2031</v>
      </c>
      <c r="I2053" t="s">
        <v>11</v>
      </c>
      <c r="J2053" t="s">
        <v>126</v>
      </c>
      <c r="K2053" t="s">
        <v>142</v>
      </c>
      <c r="L2053" t="s">
        <v>153</v>
      </c>
      <c r="M2053" s="6">
        <v>284</v>
      </c>
    </row>
    <row r="2054" spans="1:13" x14ac:dyDescent="0.3">
      <c r="A2054" s="2">
        <v>45561</v>
      </c>
      <c r="B2054" s="3">
        <f t="shared" si="96"/>
        <v>2025</v>
      </c>
      <c r="C2054" t="str">
        <f t="shared" si="97"/>
        <v>2024-2025</v>
      </c>
      <c r="D2054" t="s">
        <v>120</v>
      </c>
      <c r="E2054" t="s">
        <v>67</v>
      </c>
      <c r="F2054" t="str">
        <f t="shared" si="98"/>
        <v>Tasmania</v>
      </c>
      <c r="G2054" t="s">
        <v>43</v>
      </c>
      <c r="H2054">
        <v>7250</v>
      </c>
      <c r="I2054" t="s">
        <v>11</v>
      </c>
      <c r="J2054" t="s">
        <v>130</v>
      </c>
      <c r="K2054" t="s">
        <v>144</v>
      </c>
      <c r="L2054" t="s">
        <v>155</v>
      </c>
      <c r="M2054" s="6">
        <v>757</v>
      </c>
    </row>
    <row r="2055" spans="1:13" x14ac:dyDescent="0.3">
      <c r="A2055" s="2">
        <v>45812</v>
      </c>
      <c r="B2055" s="3">
        <f t="shared" si="96"/>
        <v>2025</v>
      </c>
      <c r="C2055" t="str">
        <f t="shared" si="97"/>
        <v>2024-2025</v>
      </c>
      <c r="D2055" t="s">
        <v>119</v>
      </c>
      <c r="E2055" t="s">
        <v>102</v>
      </c>
      <c r="F2055" t="str">
        <f t="shared" si="98"/>
        <v>Queensland</v>
      </c>
      <c r="G2055" t="s">
        <v>19</v>
      </c>
      <c r="H2055">
        <v>4825</v>
      </c>
      <c r="I2055" t="s">
        <v>11</v>
      </c>
      <c r="J2055" t="s">
        <v>133</v>
      </c>
      <c r="K2055" t="s">
        <v>143</v>
      </c>
      <c r="L2055" t="s">
        <v>154</v>
      </c>
      <c r="M2055" s="6">
        <v>756</v>
      </c>
    </row>
    <row r="2056" spans="1:13" x14ac:dyDescent="0.3">
      <c r="A2056" s="2">
        <v>45893</v>
      </c>
      <c r="B2056" s="3">
        <f t="shared" si="96"/>
        <v>2026</v>
      </c>
      <c r="C2056" t="str">
        <f t="shared" si="97"/>
        <v>2025-2026</v>
      </c>
      <c r="D2056" t="s">
        <v>120</v>
      </c>
      <c r="E2056" t="s">
        <v>27</v>
      </c>
      <c r="F2056" t="str">
        <f t="shared" si="98"/>
        <v>Western Australia</v>
      </c>
      <c r="G2056" t="s">
        <v>28</v>
      </c>
      <c r="H2056">
        <v>6030</v>
      </c>
      <c r="I2056" t="s">
        <v>11</v>
      </c>
      <c r="J2056" t="s">
        <v>121</v>
      </c>
      <c r="K2056" t="s">
        <v>143</v>
      </c>
      <c r="L2056" t="s">
        <v>154</v>
      </c>
      <c r="M2056" s="6">
        <v>147</v>
      </c>
    </row>
    <row r="2057" spans="1:13" x14ac:dyDescent="0.3">
      <c r="A2057" s="2">
        <v>45587</v>
      </c>
      <c r="B2057" s="3">
        <f t="shared" si="96"/>
        <v>2025</v>
      </c>
      <c r="C2057" t="str">
        <f t="shared" si="97"/>
        <v>2024-2025</v>
      </c>
      <c r="D2057" t="s">
        <v>119</v>
      </c>
      <c r="E2057" t="s">
        <v>97</v>
      </c>
      <c r="F2057" t="str">
        <f t="shared" si="98"/>
        <v>Tasmania</v>
      </c>
      <c r="G2057" t="s">
        <v>43</v>
      </c>
      <c r="H2057">
        <v>7010</v>
      </c>
      <c r="I2057" t="s">
        <v>11</v>
      </c>
      <c r="J2057" t="s">
        <v>130</v>
      </c>
      <c r="K2057" t="s">
        <v>145</v>
      </c>
      <c r="L2057" t="s">
        <v>156</v>
      </c>
      <c r="M2057" s="6">
        <v>676</v>
      </c>
    </row>
    <row r="2058" spans="1:13" x14ac:dyDescent="0.3">
      <c r="A2058" s="2">
        <v>46007</v>
      </c>
      <c r="B2058" s="3">
        <f t="shared" si="96"/>
        <v>2026</v>
      </c>
      <c r="C2058" t="str">
        <f t="shared" si="97"/>
        <v>2025-2026</v>
      </c>
      <c r="D2058" t="s">
        <v>119</v>
      </c>
      <c r="E2058" t="s">
        <v>98</v>
      </c>
      <c r="F2058" t="str">
        <f t="shared" si="98"/>
        <v>South Australia</v>
      </c>
      <c r="G2058" t="s">
        <v>17</v>
      </c>
      <c r="H2058">
        <v>5290</v>
      </c>
      <c r="I2058" t="s">
        <v>11</v>
      </c>
      <c r="J2058" t="s">
        <v>139</v>
      </c>
      <c r="K2058" t="s">
        <v>147</v>
      </c>
      <c r="L2058" t="s">
        <v>158</v>
      </c>
      <c r="M2058" s="6">
        <v>729</v>
      </c>
    </row>
    <row r="2059" spans="1:13" x14ac:dyDescent="0.3">
      <c r="A2059" s="2">
        <v>45743</v>
      </c>
      <c r="B2059" s="3">
        <f t="shared" si="96"/>
        <v>2025</v>
      </c>
      <c r="C2059" t="str">
        <f t="shared" si="97"/>
        <v>2024-2025</v>
      </c>
      <c r="D2059" t="s">
        <v>120</v>
      </c>
      <c r="E2059" t="s">
        <v>32</v>
      </c>
      <c r="F2059" t="str">
        <f t="shared" si="98"/>
        <v>Victoria</v>
      </c>
      <c r="G2059" t="s">
        <v>26</v>
      </c>
      <c r="H2059">
        <v>3977</v>
      </c>
      <c r="I2059" t="s">
        <v>11</v>
      </c>
      <c r="J2059" t="s">
        <v>137</v>
      </c>
      <c r="K2059" t="s">
        <v>150</v>
      </c>
      <c r="L2059" t="s">
        <v>161</v>
      </c>
      <c r="M2059" s="6">
        <v>197</v>
      </c>
    </row>
    <row r="2060" spans="1:13" x14ac:dyDescent="0.3">
      <c r="A2060" s="2">
        <v>45978</v>
      </c>
      <c r="B2060" s="3">
        <f t="shared" si="96"/>
        <v>2026</v>
      </c>
      <c r="C2060" t="str">
        <f t="shared" si="97"/>
        <v>2025-2026</v>
      </c>
      <c r="D2060" t="s">
        <v>119</v>
      </c>
      <c r="E2060" t="s">
        <v>88</v>
      </c>
      <c r="F2060" t="str">
        <f t="shared" si="98"/>
        <v>Queensland</v>
      </c>
      <c r="G2060" t="s">
        <v>19</v>
      </c>
      <c r="H2060">
        <v>4570</v>
      </c>
      <c r="I2060" t="s">
        <v>11</v>
      </c>
      <c r="J2060" t="s">
        <v>136</v>
      </c>
      <c r="K2060" t="s">
        <v>146</v>
      </c>
      <c r="L2060" t="s">
        <v>157</v>
      </c>
      <c r="M2060" s="6">
        <v>545</v>
      </c>
    </row>
    <row r="2061" spans="1:13" x14ac:dyDescent="0.3">
      <c r="A2061" s="2">
        <v>45996</v>
      </c>
      <c r="B2061" s="3">
        <f t="shared" si="96"/>
        <v>2026</v>
      </c>
      <c r="C2061" t="str">
        <f t="shared" si="97"/>
        <v>2025-2026</v>
      </c>
      <c r="D2061" t="s">
        <v>119</v>
      </c>
      <c r="E2061" t="s">
        <v>46</v>
      </c>
      <c r="F2061" t="str">
        <f t="shared" si="98"/>
        <v>South Australia</v>
      </c>
      <c r="G2061" t="s">
        <v>17</v>
      </c>
      <c r="H2061">
        <v>5043</v>
      </c>
      <c r="I2061" t="s">
        <v>11</v>
      </c>
      <c r="J2061" t="s">
        <v>134</v>
      </c>
      <c r="K2061" t="s">
        <v>145</v>
      </c>
      <c r="L2061" t="s">
        <v>156</v>
      </c>
      <c r="M2061" s="6">
        <v>351</v>
      </c>
    </row>
    <row r="2062" spans="1:13" x14ac:dyDescent="0.3">
      <c r="A2062" s="2">
        <v>45779</v>
      </c>
      <c r="B2062" s="3">
        <f t="shared" si="96"/>
        <v>2025</v>
      </c>
      <c r="C2062" t="str">
        <f t="shared" si="97"/>
        <v>2024-2025</v>
      </c>
      <c r="D2062" t="s">
        <v>119</v>
      </c>
      <c r="E2062" t="s">
        <v>34</v>
      </c>
      <c r="F2062" t="str">
        <f t="shared" si="98"/>
        <v>New South Wales</v>
      </c>
      <c r="G2062" t="s">
        <v>10</v>
      </c>
      <c r="H2062">
        <v>2560</v>
      </c>
      <c r="I2062" t="s">
        <v>11</v>
      </c>
      <c r="J2062" t="s">
        <v>123</v>
      </c>
      <c r="K2062" t="s">
        <v>150</v>
      </c>
      <c r="L2062" t="s">
        <v>161</v>
      </c>
      <c r="M2062" s="6">
        <v>672</v>
      </c>
    </row>
    <row r="2063" spans="1:13" x14ac:dyDescent="0.3">
      <c r="A2063" s="2">
        <v>45494</v>
      </c>
      <c r="B2063" s="3">
        <f t="shared" si="96"/>
        <v>2025</v>
      </c>
      <c r="C2063" t="str">
        <f t="shared" si="97"/>
        <v>2024-2025</v>
      </c>
      <c r="D2063" t="s">
        <v>120</v>
      </c>
      <c r="E2063" t="s">
        <v>53</v>
      </c>
      <c r="F2063" t="str">
        <f t="shared" si="98"/>
        <v>Queensland</v>
      </c>
      <c r="G2063" t="s">
        <v>19</v>
      </c>
      <c r="H2063">
        <v>4012</v>
      </c>
      <c r="I2063" t="s">
        <v>11</v>
      </c>
      <c r="J2063" t="s">
        <v>131</v>
      </c>
      <c r="K2063" t="s">
        <v>143</v>
      </c>
      <c r="L2063" t="s">
        <v>154</v>
      </c>
      <c r="M2063" s="6">
        <v>564</v>
      </c>
    </row>
    <row r="2064" spans="1:13" x14ac:dyDescent="0.3">
      <c r="A2064" s="2">
        <v>45588</v>
      </c>
      <c r="B2064" s="3">
        <f t="shared" si="96"/>
        <v>2025</v>
      </c>
      <c r="C2064" t="str">
        <f t="shared" si="97"/>
        <v>2024-2025</v>
      </c>
      <c r="D2064" t="s">
        <v>120</v>
      </c>
      <c r="E2064" t="s">
        <v>67</v>
      </c>
      <c r="F2064" t="str">
        <f t="shared" si="98"/>
        <v>Tasmania</v>
      </c>
      <c r="G2064" t="s">
        <v>43</v>
      </c>
      <c r="H2064">
        <v>7250</v>
      </c>
      <c r="I2064" t="s">
        <v>11</v>
      </c>
      <c r="J2064" t="s">
        <v>130</v>
      </c>
      <c r="K2064" t="s">
        <v>145</v>
      </c>
      <c r="L2064" t="s">
        <v>156</v>
      </c>
      <c r="M2064" s="6">
        <v>485</v>
      </c>
    </row>
    <row r="2065" spans="1:13" x14ac:dyDescent="0.3">
      <c r="A2065" s="2">
        <v>45646</v>
      </c>
      <c r="B2065" s="3">
        <f t="shared" si="96"/>
        <v>2025</v>
      </c>
      <c r="C2065" t="str">
        <f t="shared" si="97"/>
        <v>2024-2025</v>
      </c>
      <c r="D2065" t="s">
        <v>120</v>
      </c>
      <c r="E2065" t="s">
        <v>44</v>
      </c>
      <c r="F2065" t="str">
        <f t="shared" si="98"/>
        <v>Western Australia</v>
      </c>
      <c r="G2065" t="s">
        <v>28</v>
      </c>
      <c r="H2065">
        <v>6010</v>
      </c>
      <c r="I2065" t="s">
        <v>11</v>
      </c>
      <c r="J2065" t="s">
        <v>121</v>
      </c>
      <c r="K2065" t="s">
        <v>148</v>
      </c>
      <c r="L2065" t="s">
        <v>159</v>
      </c>
      <c r="M2065" s="6">
        <v>606</v>
      </c>
    </row>
    <row r="2066" spans="1:13" x14ac:dyDescent="0.3">
      <c r="A2066" s="2">
        <v>45565</v>
      </c>
      <c r="B2066" s="3">
        <f t="shared" si="96"/>
        <v>2025</v>
      </c>
      <c r="C2066" t="str">
        <f t="shared" si="97"/>
        <v>2024-2025</v>
      </c>
      <c r="D2066" t="s">
        <v>120</v>
      </c>
      <c r="E2066" t="s">
        <v>114</v>
      </c>
      <c r="F2066" t="str">
        <f t="shared" si="98"/>
        <v>Victoria</v>
      </c>
      <c r="G2066" t="s">
        <v>26</v>
      </c>
      <c r="H2066">
        <v>3353</v>
      </c>
      <c r="I2066" t="s">
        <v>11</v>
      </c>
      <c r="J2066" t="s">
        <v>129</v>
      </c>
      <c r="K2066" t="s">
        <v>149</v>
      </c>
      <c r="L2066" t="s">
        <v>160</v>
      </c>
      <c r="M2066" s="6">
        <v>518</v>
      </c>
    </row>
    <row r="2067" spans="1:13" x14ac:dyDescent="0.3">
      <c r="A2067" s="2">
        <v>45360</v>
      </c>
      <c r="B2067" s="3">
        <f t="shared" si="96"/>
        <v>2024</v>
      </c>
      <c r="C2067" t="str">
        <f t="shared" si="97"/>
        <v>2023-2024</v>
      </c>
      <c r="D2067" t="s">
        <v>120</v>
      </c>
      <c r="E2067" t="s">
        <v>32</v>
      </c>
      <c r="F2067" t="str">
        <f t="shared" si="98"/>
        <v>Victoria</v>
      </c>
      <c r="G2067" t="s">
        <v>26</v>
      </c>
      <c r="H2067">
        <v>3977</v>
      </c>
      <c r="I2067" t="s">
        <v>11</v>
      </c>
      <c r="J2067" t="s">
        <v>137</v>
      </c>
      <c r="K2067" t="s">
        <v>148</v>
      </c>
      <c r="L2067" t="s">
        <v>159</v>
      </c>
      <c r="M2067" s="6">
        <v>230</v>
      </c>
    </row>
    <row r="2068" spans="1:13" x14ac:dyDescent="0.3">
      <c r="A2068" s="2">
        <v>45426</v>
      </c>
      <c r="B2068" s="3">
        <f t="shared" si="96"/>
        <v>2024</v>
      </c>
      <c r="C2068" t="str">
        <f t="shared" si="97"/>
        <v>2023-2024</v>
      </c>
      <c r="D2068" t="s">
        <v>119</v>
      </c>
      <c r="E2068" t="s">
        <v>64</v>
      </c>
      <c r="F2068" t="str">
        <f t="shared" si="98"/>
        <v>Western Australia</v>
      </c>
      <c r="G2068" t="s">
        <v>28</v>
      </c>
      <c r="H2068">
        <v>6112</v>
      </c>
      <c r="I2068" t="s">
        <v>11</v>
      </c>
      <c r="J2068" t="s">
        <v>135</v>
      </c>
      <c r="K2068" t="s">
        <v>148</v>
      </c>
      <c r="L2068" t="s">
        <v>159</v>
      </c>
      <c r="M2068" s="6">
        <v>767</v>
      </c>
    </row>
    <row r="2069" spans="1:13" x14ac:dyDescent="0.3">
      <c r="A2069" s="2">
        <v>45869</v>
      </c>
      <c r="B2069" s="3">
        <f t="shared" si="96"/>
        <v>2026</v>
      </c>
      <c r="C2069" t="str">
        <f t="shared" si="97"/>
        <v>2025-2026</v>
      </c>
      <c r="D2069" t="s">
        <v>119</v>
      </c>
      <c r="E2069" t="s">
        <v>76</v>
      </c>
      <c r="F2069" t="str">
        <f t="shared" si="98"/>
        <v>Queensland</v>
      </c>
      <c r="G2069" t="s">
        <v>19</v>
      </c>
      <c r="H2069">
        <v>4220</v>
      </c>
      <c r="I2069" t="s">
        <v>11</v>
      </c>
      <c r="J2069" t="s">
        <v>124</v>
      </c>
      <c r="K2069" t="s">
        <v>144</v>
      </c>
      <c r="L2069" t="s">
        <v>155</v>
      </c>
      <c r="M2069" s="6">
        <v>306</v>
      </c>
    </row>
    <row r="2070" spans="1:13" x14ac:dyDescent="0.3">
      <c r="A2070" s="2">
        <v>45475</v>
      </c>
      <c r="B2070" s="3">
        <f t="shared" si="96"/>
        <v>2025</v>
      </c>
      <c r="C2070" t="str">
        <f t="shared" si="97"/>
        <v>2024-2025</v>
      </c>
      <c r="D2070" t="s">
        <v>119</v>
      </c>
      <c r="E2070" t="s">
        <v>58</v>
      </c>
      <c r="F2070" t="str">
        <f t="shared" si="98"/>
        <v>New South Wales</v>
      </c>
      <c r="G2070" t="s">
        <v>10</v>
      </c>
      <c r="H2070">
        <v>2790</v>
      </c>
      <c r="I2070" t="s">
        <v>11</v>
      </c>
      <c r="J2070" t="s">
        <v>132</v>
      </c>
      <c r="K2070" t="s">
        <v>144</v>
      </c>
      <c r="L2070" t="s">
        <v>155</v>
      </c>
      <c r="M2070" s="6">
        <v>68</v>
      </c>
    </row>
    <row r="2071" spans="1:13" x14ac:dyDescent="0.3">
      <c r="A2071" s="2">
        <v>45614</v>
      </c>
      <c r="B2071" s="3">
        <f t="shared" si="96"/>
        <v>2025</v>
      </c>
      <c r="C2071" t="str">
        <f t="shared" si="97"/>
        <v>2024-2025</v>
      </c>
      <c r="D2071" t="s">
        <v>120</v>
      </c>
      <c r="E2071" t="s">
        <v>106</v>
      </c>
      <c r="F2071" t="str">
        <f t="shared" si="98"/>
        <v>Queensland</v>
      </c>
      <c r="G2071" t="s">
        <v>19</v>
      </c>
      <c r="H2071">
        <v>4558</v>
      </c>
      <c r="I2071" t="s">
        <v>11</v>
      </c>
      <c r="J2071" t="s">
        <v>136</v>
      </c>
      <c r="K2071" t="s">
        <v>144</v>
      </c>
      <c r="L2071" t="s">
        <v>155</v>
      </c>
      <c r="M2071" s="6">
        <v>655</v>
      </c>
    </row>
    <row r="2072" spans="1:13" x14ac:dyDescent="0.3">
      <c r="A2072" s="2">
        <v>45852</v>
      </c>
      <c r="B2072" s="3">
        <f t="shared" si="96"/>
        <v>2026</v>
      </c>
      <c r="C2072" t="str">
        <f t="shared" si="97"/>
        <v>2025-2026</v>
      </c>
      <c r="D2072" t="s">
        <v>119</v>
      </c>
      <c r="E2072" t="s">
        <v>105</v>
      </c>
      <c r="F2072" t="str">
        <f t="shared" si="98"/>
        <v>New South Wales</v>
      </c>
      <c r="G2072" t="s">
        <v>10</v>
      </c>
      <c r="H2072">
        <v>2031</v>
      </c>
      <c r="I2072" t="s">
        <v>11</v>
      </c>
      <c r="J2072" t="s">
        <v>126</v>
      </c>
      <c r="K2072" t="s">
        <v>142</v>
      </c>
      <c r="L2072" t="s">
        <v>153</v>
      </c>
      <c r="M2072" s="6">
        <v>303</v>
      </c>
    </row>
    <row r="2073" spans="1:13" x14ac:dyDescent="0.3">
      <c r="A2073" s="2">
        <v>45584</v>
      </c>
      <c r="B2073" s="3">
        <f t="shared" si="96"/>
        <v>2025</v>
      </c>
      <c r="C2073" t="str">
        <f t="shared" si="97"/>
        <v>2024-2025</v>
      </c>
      <c r="D2073" t="s">
        <v>119</v>
      </c>
      <c r="E2073" t="s">
        <v>109</v>
      </c>
      <c r="F2073" t="str">
        <f t="shared" si="98"/>
        <v>Western Australia</v>
      </c>
      <c r="G2073" t="s">
        <v>28</v>
      </c>
      <c r="H2073">
        <v>6052</v>
      </c>
      <c r="I2073" t="s">
        <v>11</v>
      </c>
      <c r="J2073" t="s">
        <v>121</v>
      </c>
      <c r="K2073" t="s">
        <v>151</v>
      </c>
      <c r="L2073" t="s">
        <v>152</v>
      </c>
      <c r="M2073" s="6">
        <v>616</v>
      </c>
    </row>
    <row r="2074" spans="1:13" x14ac:dyDescent="0.3">
      <c r="A2074" s="2">
        <v>45360</v>
      </c>
      <c r="B2074" s="3">
        <f t="shared" si="96"/>
        <v>2024</v>
      </c>
      <c r="C2074" t="str">
        <f t="shared" si="97"/>
        <v>2023-2024</v>
      </c>
      <c r="D2074" t="s">
        <v>120</v>
      </c>
      <c r="E2074" t="s">
        <v>66</v>
      </c>
      <c r="F2074" t="str">
        <f t="shared" si="98"/>
        <v>Western Australia</v>
      </c>
      <c r="G2074" t="s">
        <v>28</v>
      </c>
      <c r="H2074">
        <v>6330</v>
      </c>
      <c r="I2074" t="s">
        <v>11</v>
      </c>
      <c r="J2074" t="s">
        <v>135</v>
      </c>
      <c r="K2074" t="s">
        <v>144</v>
      </c>
      <c r="L2074" t="s">
        <v>155</v>
      </c>
      <c r="M2074" s="6">
        <v>156</v>
      </c>
    </row>
    <row r="2075" spans="1:13" x14ac:dyDescent="0.3">
      <c r="A2075" s="2">
        <v>45315</v>
      </c>
      <c r="B2075" s="3">
        <f t="shared" si="96"/>
        <v>2024</v>
      </c>
      <c r="C2075" t="str">
        <f t="shared" si="97"/>
        <v>2023-2024</v>
      </c>
      <c r="D2075" t="s">
        <v>119</v>
      </c>
      <c r="E2075" t="s">
        <v>93</v>
      </c>
      <c r="F2075" t="str">
        <f t="shared" si="98"/>
        <v>Victoria</v>
      </c>
      <c r="G2075" t="s">
        <v>26</v>
      </c>
      <c r="H2075">
        <v>3400</v>
      </c>
      <c r="I2075" t="s">
        <v>11</v>
      </c>
      <c r="J2075" t="s">
        <v>129</v>
      </c>
      <c r="K2075" t="s">
        <v>144</v>
      </c>
      <c r="L2075" t="s">
        <v>155</v>
      </c>
      <c r="M2075" s="6">
        <v>212</v>
      </c>
    </row>
    <row r="2076" spans="1:13" x14ac:dyDescent="0.3">
      <c r="A2076" s="2">
        <v>45707</v>
      </c>
      <c r="B2076" s="3">
        <f t="shared" si="96"/>
        <v>2025</v>
      </c>
      <c r="C2076" t="str">
        <f t="shared" si="97"/>
        <v>2024-2025</v>
      </c>
      <c r="D2076" t="s">
        <v>119</v>
      </c>
      <c r="E2076" t="s">
        <v>68</v>
      </c>
      <c r="F2076" t="str">
        <f t="shared" si="98"/>
        <v>Victoria</v>
      </c>
      <c r="G2076" t="s">
        <v>26</v>
      </c>
      <c r="H2076">
        <v>3429</v>
      </c>
      <c r="I2076" t="s">
        <v>11</v>
      </c>
      <c r="J2076" t="s">
        <v>129</v>
      </c>
      <c r="K2076" t="s">
        <v>146</v>
      </c>
      <c r="L2076" t="s">
        <v>157</v>
      </c>
      <c r="M2076" s="6">
        <v>748</v>
      </c>
    </row>
    <row r="2077" spans="1:13" x14ac:dyDescent="0.3">
      <c r="A2077" s="2">
        <v>45556</v>
      </c>
      <c r="B2077" s="3">
        <f t="shared" si="96"/>
        <v>2025</v>
      </c>
      <c r="C2077" t="str">
        <f t="shared" si="97"/>
        <v>2024-2025</v>
      </c>
      <c r="D2077" t="s">
        <v>120</v>
      </c>
      <c r="E2077" t="s">
        <v>108</v>
      </c>
      <c r="F2077" t="str">
        <f t="shared" si="98"/>
        <v>Tasmania</v>
      </c>
      <c r="G2077" t="s">
        <v>43</v>
      </c>
      <c r="H2077">
        <v>7320</v>
      </c>
      <c r="I2077" t="s">
        <v>11</v>
      </c>
      <c r="J2077" t="s">
        <v>130</v>
      </c>
      <c r="K2077" t="s">
        <v>143</v>
      </c>
      <c r="L2077" t="s">
        <v>154</v>
      </c>
      <c r="M2077" s="6">
        <v>602</v>
      </c>
    </row>
    <row r="2078" spans="1:13" x14ac:dyDescent="0.3">
      <c r="A2078" s="2">
        <v>45766</v>
      </c>
      <c r="B2078" s="3">
        <f t="shared" si="96"/>
        <v>2025</v>
      </c>
      <c r="C2078" t="str">
        <f t="shared" si="97"/>
        <v>2024-2025</v>
      </c>
      <c r="D2078" t="s">
        <v>119</v>
      </c>
      <c r="E2078" t="s">
        <v>30</v>
      </c>
      <c r="F2078" t="str">
        <f t="shared" si="98"/>
        <v>Victoria</v>
      </c>
      <c r="G2078" t="s">
        <v>26</v>
      </c>
      <c r="H2078">
        <v>3030</v>
      </c>
      <c r="I2078" t="s">
        <v>11</v>
      </c>
      <c r="J2078" t="s">
        <v>128</v>
      </c>
      <c r="K2078" t="s">
        <v>147</v>
      </c>
      <c r="L2078" t="s">
        <v>158</v>
      </c>
      <c r="M2078" s="6">
        <v>535</v>
      </c>
    </row>
    <row r="2079" spans="1:13" x14ac:dyDescent="0.3">
      <c r="A2079" s="2">
        <v>45566</v>
      </c>
      <c r="B2079" s="3">
        <f t="shared" si="96"/>
        <v>2025</v>
      </c>
      <c r="C2079" t="str">
        <f t="shared" si="97"/>
        <v>2024-2025</v>
      </c>
      <c r="D2079" t="s">
        <v>119</v>
      </c>
      <c r="E2079" t="s">
        <v>110</v>
      </c>
      <c r="F2079" t="str">
        <f t="shared" si="98"/>
        <v>Australian Capital Territory</v>
      </c>
      <c r="G2079" t="s">
        <v>51</v>
      </c>
      <c r="H2079">
        <v>2609</v>
      </c>
      <c r="I2079" t="s">
        <v>11</v>
      </c>
      <c r="J2079" t="s">
        <v>123</v>
      </c>
      <c r="K2079" t="s">
        <v>143</v>
      </c>
      <c r="L2079" t="s">
        <v>154</v>
      </c>
      <c r="M2079" s="6">
        <v>273</v>
      </c>
    </row>
    <row r="2080" spans="1:13" x14ac:dyDescent="0.3">
      <c r="A2080" s="2">
        <v>45395</v>
      </c>
      <c r="B2080" s="3">
        <f t="shared" si="96"/>
        <v>2024</v>
      </c>
      <c r="C2080" t="str">
        <f t="shared" si="97"/>
        <v>2023-2024</v>
      </c>
      <c r="D2080" t="s">
        <v>120</v>
      </c>
      <c r="E2080" t="s">
        <v>94</v>
      </c>
      <c r="F2080" t="str">
        <f t="shared" si="98"/>
        <v>Queensland</v>
      </c>
      <c r="G2080" t="s">
        <v>19</v>
      </c>
      <c r="H2080">
        <v>4551</v>
      </c>
      <c r="I2080" t="s">
        <v>11</v>
      </c>
      <c r="J2080" t="s">
        <v>136</v>
      </c>
      <c r="K2080" t="s">
        <v>142</v>
      </c>
      <c r="L2080" t="s">
        <v>153</v>
      </c>
      <c r="M2080" s="6">
        <v>658</v>
      </c>
    </row>
    <row r="2081" spans="1:13" x14ac:dyDescent="0.3">
      <c r="A2081" s="2">
        <v>45922</v>
      </c>
      <c r="B2081" s="3">
        <f t="shared" si="96"/>
        <v>2026</v>
      </c>
      <c r="C2081" t="str">
        <f t="shared" si="97"/>
        <v>2025-2026</v>
      </c>
      <c r="D2081" t="s">
        <v>120</v>
      </c>
      <c r="E2081" t="s">
        <v>31</v>
      </c>
      <c r="F2081" t="str">
        <f t="shared" si="98"/>
        <v>South Australia</v>
      </c>
      <c r="G2081" t="s">
        <v>17</v>
      </c>
      <c r="H2081">
        <v>5082</v>
      </c>
      <c r="I2081" t="s">
        <v>11</v>
      </c>
      <c r="J2081" t="s">
        <v>134</v>
      </c>
      <c r="K2081" t="s">
        <v>151</v>
      </c>
      <c r="L2081" t="s">
        <v>152</v>
      </c>
      <c r="M2081" s="6">
        <v>190</v>
      </c>
    </row>
    <row r="2082" spans="1:13" x14ac:dyDescent="0.3">
      <c r="A2082" s="2">
        <v>45728</v>
      </c>
      <c r="B2082" s="3">
        <f t="shared" si="96"/>
        <v>2025</v>
      </c>
      <c r="C2082" t="str">
        <f t="shared" si="97"/>
        <v>2024-2025</v>
      </c>
      <c r="D2082" t="s">
        <v>120</v>
      </c>
      <c r="E2082" t="s">
        <v>107</v>
      </c>
      <c r="F2082" t="str">
        <f t="shared" si="98"/>
        <v>New South Wales</v>
      </c>
      <c r="G2082" t="s">
        <v>10</v>
      </c>
      <c r="H2082">
        <v>2020</v>
      </c>
      <c r="I2082" t="s">
        <v>11</v>
      </c>
      <c r="J2082" t="s">
        <v>126</v>
      </c>
      <c r="K2082" t="s">
        <v>145</v>
      </c>
      <c r="L2082" t="s">
        <v>156</v>
      </c>
      <c r="M2082" s="6">
        <v>71</v>
      </c>
    </row>
    <row r="2083" spans="1:13" x14ac:dyDescent="0.3">
      <c r="A2083" s="2">
        <v>45473</v>
      </c>
      <c r="B2083" s="3">
        <f t="shared" si="96"/>
        <v>2024</v>
      </c>
      <c r="C2083" t="str">
        <f t="shared" si="97"/>
        <v>2023-2024</v>
      </c>
      <c r="D2083" t="s">
        <v>119</v>
      </c>
      <c r="E2083" t="s">
        <v>40</v>
      </c>
      <c r="F2083" t="str">
        <f t="shared" si="98"/>
        <v>South Australia</v>
      </c>
      <c r="G2083" t="s">
        <v>17</v>
      </c>
      <c r="H2083">
        <v>5169</v>
      </c>
      <c r="I2083" t="s">
        <v>11</v>
      </c>
      <c r="J2083" t="s">
        <v>134</v>
      </c>
      <c r="K2083" t="s">
        <v>150</v>
      </c>
      <c r="L2083" t="s">
        <v>161</v>
      </c>
      <c r="M2083" s="6">
        <v>65</v>
      </c>
    </row>
    <row r="2084" spans="1:13" x14ac:dyDescent="0.3">
      <c r="A2084" s="2">
        <v>45668</v>
      </c>
      <c r="B2084" s="3">
        <f t="shared" si="96"/>
        <v>2025</v>
      </c>
      <c r="C2084" t="str">
        <f t="shared" si="97"/>
        <v>2024-2025</v>
      </c>
      <c r="D2084" t="s">
        <v>120</v>
      </c>
      <c r="E2084" t="s">
        <v>38</v>
      </c>
      <c r="F2084" t="str">
        <f t="shared" si="98"/>
        <v>Victoria</v>
      </c>
      <c r="G2084" t="s">
        <v>26</v>
      </c>
      <c r="H2084">
        <v>3199</v>
      </c>
      <c r="I2084" t="s">
        <v>11</v>
      </c>
      <c r="J2084" t="s">
        <v>127</v>
      </c>
      <c r="K2084" t="s">
        <v>144</v>
      </c>
      <c r="L2084" t="s">
        <v>155</v>
      </c>
      <c r="M2084" s="6">
        <v>607</v>
      </c>
    </row>
    <row r="2085" spans="1:13" x14ac:dyDescent="0.3">
      <c r="A2085" s="2">
        <v>45429</v>
      </c>
      <c r="B2085" s="3">
        <f t="shared" si="96"/>
        <v>2024</v>
      </c>
      <c r="C2085" t="str">
        <f t="shared" si="97"/>
        <v>2023-2024</v>
      </c>
      <c r="D2085" t="s">
        <v>119</v>
      </c>
      <c r="E2085" t="s">
        <v>13</v>
      </c>
      <c r="F2085" t="str">
        <f t="shared" si="98"/>
        <v>New South Wales</v>
      </c>
      <c r="G2085" t="s">
        <v>10</v>
      </c>
      <c r="H2085">
        <v>2141</v>
      </c>
      <c r="I2085" t="s">
        <v>11</v>
      </c>
      <c r="J2085" t="s">
        <v>125</v>
      </c>
      <c r="K2085" t="s">
        <v>150</v>
      </c>
      <c r="L2085" t="s">
        <v>161</v>
      </c>
      <c r="M2085" s="6">
        <v>757</v>
      </c>
    </row>
    <row r="2086" spans="1:13" x14ac:dyDescent="0.3">
      <c r="A2086" s="2">
        <v>45746</v>
      </c>
      <c r="B2086" s="3">
        <f t="shared" si="96"/>
        <v>2025</v>
      </c>
      <c r="C2086" t="str">
        <f t="shared" si="97"/>
        <v>2024-2025</v>
      </c>
      <c r="D2086" t="s">
        <v>120</v>
      </c>
      <c r="E2086" t="s">
        <v>57</v>
      </c>
      <c r="F2086" t="str">
        <f t="shared" si="98"/>
        <v>New South Wales</v>
      </c>
      <c r="G2086" t="s">
        <v>10</v>
      </c>
      <c r="H2086">
        <v>2064</v>
      </c>
      <c r="I2086" t="s">
        <v>11</v>
      </c>
      <c r="J2086" t="s">
        <v>126</v>
      </c>
      <c r="K2086" t="s">
        <v>150</v>
      </c>
      <c r="L2086" t="s">
        <v>161</v>
      </c>
      <c r="M2086" s="6">
        <v>284</v>
      </c>
    </row>
    <row r="2087" spans="1:13" x14ac:dyDescent="0.3">
      <c r="A2087" s="2">
        <v>45765</v>
      </c>
      <c r="B2087" s="3">
        <f t="shared" si="96"/>
        <v>2025</v>
      </c>
      <c r="C2087" t="str">
        <f t="shared" si="97"/>
        <v>2024-2025</v>
      </c>
      <c r="D2087" t="s">
        <v>119</v>
      </c>
      <c r="E2087" t="s">
        <v>76</v>
      </c>
      <c r="F2087" t="str">
        <f t="shared" si="98"/>
        <v>Queensland</v>
      </c>
      <c r="G2087" t="s">
        <v>19</v>
      </c>
      <c r="H2087">
        <v>4220</v>
      </c>
      <c r="I2087" t="s">
        <v>11</v>
      </c>
      <c r="J2087" t="s">
        <v>124</v>
      </c>
      <c r="K2087" t="s">
        <v>144</v>
      </c>
      <c r="L2087" t="s">
        <v>155</v>
      </c>
      <c r="M2087" s="6">
        <v>727</v>
      </c>
    </row>
    <row r="2088" spans="1:13" x14ac:dyDescent="0.3">
      <c r="A2088" s="2">
        <v>45299</v>
      </c>
      <c r="B2088" s="3">
        <f t="shared" si="96"/>
        <v>2024</v>
      </c>
      <c r="C2088" t="str">
        <f t="shared" si="97"/>
        <v>2023-2024</v>
      </c>
      <c r="D2088" t="s">
        <v>120</v>
      </c>
      <c r="E2088" t="s">
        <v>105</v>
      </c>
      <c r="F2088" t="str">
        <f t="shared" si="98"/>
        <v>New South Wales</v>
      </c>
      <c r="G2088" t="s">
        <v>10</v>
      </c>
      <c r="H2088">
        <v>2031</v>
      </c>
      <c r="I2088" t="s">
        <v>11</v>
      </c>
      <c r="J2088" t="s">
        <v>126</v>
      </c>
      <c r="K2088" t="s">
        <v>150</v>
      </c>
      <c r="L2088" t="s">
        <v>161</v>
      </c>
      <c r="M2088" s="6">
        <v>555</v>
      </c>
    </row>
    <row r="2089" spans="1:13" x14ac:dyDescent="0.3">
      <c r="A2089" s="2">
        <v>45823</v>
      </c>
      <c r="B2089" s="3">
        <f t="shared" si="96"/>
        <v>2025</v>
      </c>
      <c r="C2089" t="str">
        <f t="shared" si="97"/>
        <v>2024-2025</v>
      </c>
      <c r="D2089" t="s">
        <v>119</v>
      </c>
      <c r="E2089" t="s">
        <v>103</v>
      </c>
      <c r="F2089" t="str">
        <f t="shared" si="98"/>
        <v>Victoria</v>
      </c>
      <c r="G2089" t="s">
        <v>26</v>
      </c>
      <c r="H2089">
        <v>3550</v>
      </c>
      <c r="I2089" t="s">
        <v>11</v>
      </c>
      <c r="J2089" t="s">
        <v>129</v>
      </c>
      <c r="K2089" t="s">
        <v>145</v>
      </c>
      <c r="L2089" t="s">
        <v>156</v>
      </c>
      <c r="M2089" s="6">
        <v>416</v>
      </c>
    </row>
    <row r="2090" spans="1:13" x14ac:dyDescent="0.3">
      <c r="A2090" s="2">
        <v>45670</v>
      </c>
      <c r="B2090" s="3">
        <f t="shared" si="96"/>
        <v>2025</v>
      </c>
      <c r="C2090" t="str">
        <f t="shared" si="97"/>
        <v>2024-2025</v>
      </c>
      <c r="D2090" t="s">
        <v>120</v>
      </c>
      <c r="E2090" t="s">
        <v>95</v>
      </c>
      <c r="F2090" t="str">
        <f t="shared" si="98"/>
        <v>New South Wales</v>
      </c>
      <c r="G2090" t="s">
        <v>10</v>
      </c>
      <c r="H2090">
        <v>2131</v>
      </c>
      <c r="I2090" t="s">
        <v>11</v>
      </c>
      <c r="J2090" t="s">
        <v>125</v>
      </c>
      <c r="K2090" t="s">
        <v>147</v>
      </c>
      <c r="L2090" t="s">
        <v>158</v>
      </c>
      <c r="M2090" s="6">
        <v>573</v>
      </c>
    </row>
    <row r="2091" spans="1:13" x14ac:dyDescent="0.3">
      <c r="A2091" s="2">
        <v>45670</v>
      </c>
      <c r="B2091" s="3">
        <f t="shared" si="96"/>
        <v>2025</v>
      </c>
      <c r="C2091" t="str">
        <f t="shared" si="97"/>
        <v>2024-2025</v>
      </c>
      <c r="D2091" t="s">
        <v>120</v>
      </c>
      <c r="E2091" t="s">
        <v>44</v>
      </c>
      <c r="F2091" t="str">
        <f t="shared" si="98"/>
        <v>Western Australia</v>
      </c>
      <c r="G2091" t="s">
        <v>28</v>
      </c>
      <c r="H2091">
        <v>6010</v>
      </c>
      <c r="I2091" t="s">
        <v>11</v>
      </c>
      <c r="J2091" t="s">
        <v>121</v>
      </c>
      <c r="K2091" t="s">
        <v>146</v>
      </c>
      <c r="L2091" t="s">
        <v>157</v>
      </c>
      <c r="M2091" s="6">
        <v>233</v>
      </c>
    </row>
    <row r="2092" spans="1:13" x14ac:dyDescent="0.3">
      <c r="A2092" s="2">
        <v>45453</v>
      </c>
      <c r="B2092" s="3">
        <f t="shared" si="96"/>
        <v>2024</v>
      </c>
      <c r="C2092" t="str">
        <f t="shared" si="97"/>
        <v>2023-2024</v>
      </c>
      <c r="D2092" t="s">
        <v>120</v>
      </c>
      <c r="E2092" t="s">
        <v>69</v>
      </c>
      <c r="F2092" t="str">
        <f t="shared" si="98"/>
        <v>Victoria</v>
      </c>
      <c r="G2092" t="s">
        <v>26</v>
      </c>
      <c r="H2092">
        <v>3148</v>
      </c>
      <c r="I2092" t="s">
        <v>11</v>
      </c>
      <c r="J2092" t="s">
        <v>127</v>
      </c>
      <c r="K2092" t="s">
        <v>142</v>
      </c>
      <c r="L2092" t="s">
        <v>153</v>
      </c>
      <c r="M2092" s="6">
        <v>736</v>
      </c>
    </row>
    <row r="2093" spans="1:13" x14ac:dyDescent="0.3">
      <c r="A2093" s="2">
        <v>45549</v>
      </c>
      <c r="B2093" s="3">
        <f t="shared" si="96"/>
        <v>2025</v>
      </c>
      <c r="C2093" t="str">
        <f t="shared" si="97"/>
        <v>2024-2025</v>
      </c>
      <c r="D2093" t="s">
        <v>120</v>
      </c>
      <c r="E2093" t="s">
        <v>107</v>
      </c>
      <c r="F2093" t="str">
        <f t="shared" si="98"/>
        <v>New South Wales</v>
      </c>
      <c r="G2093" t="s">
        <v>10</v>
      </c>
      <c r="H2093">
        <v>2020</v>
      </c>
      <c r="I2093" t="s">
        <v>11</v>
      </c>
      <c r="J2093" t="s">
        <v>126</v>
      </c>
      <c r="K2093" t="s">
        <v>142</v>
      </c>
      <c r="L2093" t="s">
        <v>153</v>
      </c>
      <c r="M2093" s="6">
        <v>131</v>
      </c>
    </row>
    <row r="2094" spans="1:13" x14ac:dyDescent="0.3">
      <c r="A2094" s="2">
        <v>45441</v>
      </c>
      <c r="B2094" s="3">
        <f t="shared" si="96"/>
        <v>2024</v>
      </c>
      <c r="C2094" t="str">
        <f t="shared" si="97"/>
        <v>2023-2024</v>
      </c>
      <c r="D2094" t="s">
        <v>120</v>
      </c>
      <c r="E2094" t="s">
        <v>18</v>
      </c>
      <c r="F2094" t="str">
        <f t="shared" si="98"/>
        <v>Queensland</v>
      </c>
      <c r="G2094" t="s">
        <v>19</v>
      </c>
      <c r="H2094">
        <v>4802</v>
      </c>
      <c r="I2094" t="s">
        <v>11</v>
      </c>
      <c r="J2094" t="s">
        <v>133</v>
      </c>
      <c r="K2094" t="s">
        <v>148</v>
      </c>
      <c r="L2094" t="s">
        <v>159</v>
      </c>
      <c r="M2094" s="6">
        <v>580</v>
      </c>
    </row>
    <row r="2095" spans="1:13" x14ac:dyDescent="0.3">
      <c r="A2095" s="2">
        <v>45792</v>
      </c>
      <c r="B2095" s="3">
        <f t="shared" si="96"/>
        <v>2025</v>
      </c>
      <c r="C2095" t="str">
        <f t="shared" si="97"/>
        <v>2024-2025</v>
      </c>
      <c r="D2095" t="s">
        <v>120</v>
      </c>
      <c r="E2095" t="s">
        <v>50</v>
      </c>
      <c r="F2095" t="str">
        <f t="shared" si="98"/>
        <v>Australian Capital Territory</v>
      </c>
      <c r="G2095" t="s">
        <v>51</v>
      </c>
      <c r="H2095">
        <v>2617</v>
      </c>
      <c r="I2095" t="s">
        <v>11</v>
      </c>
      <c r="J2095" t="s">
        <v>123</v>
      </c>
      <c r="K2095" t="s">
        <v>149</v>
      </c>
      <c r="L2095" t="s">
        <v>160</v>
      </c>
      <c r="M2095" s="6">
        <v>637</v>
      </c>
    </row>
    <row r="2096" spans="1:13" x14ac:dyDescent="0.3">
      <c r="A2096" s="2">
        <v>46001</v>
      </c>
      <c r="B2096" s="3">
        <f t="shared" si="96"/>
        <v>2026</v>
      </c>
      <c r="C2096" t="str">
        <f t="shared" si="97"/>
        <v>2025-2026</v>
      </c>
      <c r="D2096" t="s">
        <v>120</v>
      </c>
      <c r="E2096" t="s">
        <v>30</v>
      </c>
      <c r="F2096" t="str">
        <f t="shared" si="98"/>
        <v>Victoria</v>
      </c>
      <c r="G2096" t="s">
        <v>26</v>
      </c>
      <c r="H2096">
        <v>3030</v>
      </c>
      <c r="I2096" t="s">
        <v>11</v>
      </c>
      <c r="J2096" t="s">
        <v>128</v>
      </c>
      <c r="K2096" t="s">
        <v>150</v>
      </c>
      <c r="L2096" t="s">
        <v>161</v>
      </c>
      <c r="M2096" s="6">
        <v>431</v>
      </c>
    </row>
    <row r="2097" spans="1:13" x14ac:dyDescent="0.3">
      <c r="A2097" s="2">
        <v>45966</v>
      </c>
      <c r="B2097" s="3">
        <f t="shared" si="96"/>
        <v>2026</v>
      </c>
      <c r="C2097" t="str">
        <f t="shared" si="97"/>
        <v>2025-2026</v>
      </c>
      <c r="D2097" t="s">
        <v>120</v>
      </c>
      <c r="E2097" t="s">
        <v>22</v>
      </c>
      <c r="F2097" t="str">
        <f t="shared" si="98"/>
        <v>New South Wales</v>
      </c>
      <c r="G2097" t="s">
        <v>10</v>
      </c>
      <c r="H2097">
        <v>2116</v>
      </c>
      <c r="I2097" t="s">
        <v>11</v>
      </c>
      <c r="J2097" t="s">
        <v>125</v>
      </c>
      <c r="K2097" t="s">
        <v>148</v>
      </c>
      <c r="L2097" t="s">
        <v>159</v>
      </c>
      <c r="M2097" s="6">
        <v>375</v>
      </c>
    </row>
    <row r="2098" spans="1:13" x14ac:dyDescent="0.3">
      <c r="A2098" s="2">
        <v>45802</v>
      </c>
      <c r="B2098" s="3">
        <f t="shared" si="96"/>
        <v>2025</v>
      </c>
      <c r="C2098" t="str">
        <f t="shared" si="97"/>
        <v>2024-2025</v>
      </c>
      <c r="D2098" t="s">
        <v>119</v>
      </c>
      <c r="E2098" t="s">
        <v>102</v>
      </c>
      <c r="F2098" t="str">
        <f t="shared" si="98"/>
        <v>Queensland</v>
      </c>
      <c r="G2098" t="s">
        <v>19</v>
      </c>
      <c r="H2098">
        <v>4825</v>
      </c>
      <c r="I2098" t="s">
        <v>11</v>
      </c>
      <c r="J2098" t="s">
        <v>133</v>
      </c>
      <c r="K2098" t="s">
        <v>144</v>
      </c>
      <c r="L2098" t="s">
        <v>155</v>
      </c>
      <c r="M2098" s="6">
        <v>344</v>
      </c>
    </row>
    <row r="2099" spans="1:13" x14ac:dyDescent="0.3">
      <c r="A2099" s="2">
        <v>45789</v>
      </c>
      <c r="B2099" s="3">
        <f t="shared" si="96"/>
        <v>2025</v>
      </c>
      <c r="C2099" t="str">
        <f t="shared" si="97"/>
        <v>2024-2025</v>
      </c>
      <c r="D2099" t="s">
        <v>120</v>
      </c>
      <c r="E2099" t="s">
        <v>107</v>
      </c>
      <c r="F2099" t="str">
        <f t="shared" si="98"/>
        <v>New South Wales</v>
      </c>
      <c r="G2099" t="s">
        <v>10</v>
      </c>
      <c r="H2099">
        <v>2020</v>
      </c>
      <c r="I2099" t="s">
        <v>11</v>
      </c>
      <c r="J2099" t="s">
        <v>126</v>
      </c>
      <c r="K2099" t="s">
        <v>150</v>
      </c>
      <c r="L2099" t="s">
        <v>161</v>
      </c>
      <c r="M2099" s="6">
        <v>751</v>
      </c>
    </row>
    <row r="2100" spans="1:13" x14ac:dyDescent="0.3">
      <c r="A2100" s="2">
        <v>45556</v>
      </c>
      <c r="B2100" s="3">
        <f t="shared" si="96"/>
        <v>2025</v>
      </c>
      <c r="C2100" t="str">
        <f t="shared" si="97"/>
        <v>2024-2025</v>
      </c>
      <c r="D2100" t="s">
        <v>120</v>
      </c>
      <c r="E2100" t="s">
        <v>21</v>
      </c>
      <c r="F2100" t="str">
        <f t="shared" si="98"/>
        <v>South Australia</v>
      </c>
      <c r="G2100" t="s">
        <v>17</v>
      </c>
      <c r="H2100">
        <v>5343</v>
      </c>
      <c r="I2100" t="s">
        <v>11</v>
      </c>
      <c r="J2100" t="s">
        <v>139</v>
      </c>
      <c r="K2100" t="s">
        <v>147</v>
      </c>
      <c r="L2100" t="s">
        <v>158</v>
      </c>
      <c r="M2100" s="6">
        <v>504</v>
      </c>
    </row>
    <row r="2101" spans="1:13" x14ac:dyDescent="0.3">
      <c r="A2101" s="2">
        <v>45477</v>
      </c>
      <c r="B2101" s="3">
        <f t="shared" si="96"/>
        <v>2025</v>
      </c>
      <c r="C2101" t="str">
        <f t="shared" si="97"/>
        <v>2024-2025</v>
      </c>
      <c r="D2101" t="s">
        <v>119</v>
      </c>
      <c r="E2101" t="s">
        <v>97</v>
      </c>
      <c r="F2101" t="str">
        <f t="shared" si="98"/>
        <v>Tasmania</v>
      </c>
      <c r="G2101" t="s">
        <v>43</v>
      </c>
      <c r="H2101">
        <v>7010</v>
      </c>
      <c r="I2101" t="s">
        <v>11</v>
      </c>
      <c r="J2101" t="s">
        <v>130</v>
      </c>
      <c r="K2101" t="s">
        <v>144</v>
      </c>
      <c r="L2101" t="s">
        <v>155</v>
      </c>
      <c r="M2101" s="6">
        <v>115</v>
      </c>
    </row>
    <row r="2102" spans="1:13" x14ac:dyDescent="0.3">
      <c r="A2102" s="2">
        <v>45459</v>
      </c>
      <c r="B2102" s="3">
        <f t="shared" si="96"/>
        <v>2024</v>
      </c>
      <c r="C2102" t="str">
        <f t="shared" si="97"/>
        <v>2023-2024</v>
      </c>
      <c r="D2102" t="s">
        <v>119</v>
      </c>
      <c r="E2102" t="s">
        <v>80</v>
      </c>
      <c r="F2102" t="str">
        <f t="shared" si="98"/>
        <v>New South Wales</v>
      </c>
      <c r="G2102" t="s">
        <v>10</v>
      </c>
      <c r="H2102">
        <v>2120</v>
      </c>
      <c r="I2102" t="s">
        <v>11</v>
      </c>
      <c r="J2102" t="s">
        <v>125</v>
      </c>
      <c r="K2102" t="s">
        <v>150</v>
      </c>
      <c r="L2102" t="s">
        <v>161</v>
      </c>
      <c r="M2102" s="6">
        <v>619</v>
      </c>
    </row>
    <row r="2103" spans="1:13" x14ac:dyDescent="0.3">
      <c r="A2103" s="2">
        <v>45794</v>
      </c>
      <c r="B2103" s="3">
        <f t="shared" si="96"/>
        <v>2025</v>
      </c>
      <c r="C2103" t="str">
        <f t="shared" si="97"/>
        <v>2024-2025</v>
      </c>
      <c r="D2103" t="s">
        <v>120</v>
      </c>
      <c r="E2103" t="s">
        <v>114</v>
      </c>
      <c r="F2103" t="str">
        <f t="shared" si="98"/>
        <v>Victoria</v>
      </c>
      <c r="G2103" t="s">
        <v>26</v>
      </c>
      <c r="H2103">
        <v>3353</v>
      </c>
      <c r="I2103" t="s">
        <v>11</v>
      </c>
      <c r="J2103" t="s">
        <v>129</v>
      </c>
      <c r="K2103" t="s">
        <v>142</v>
      </c>
      <c r="L2103" t="s">
        <v>153</v>
      </c>
      <c r="M2103" s="6">
        <v>165</v>
      </c>
    </row>
    <row r="2104" spans="1:13" x14ac:dyDescent="0.3">
      <c r="A2104" s="2">
        <v>45983</v>
      </c>
      <c r="B2104" s="3">
        <f t="shared" si="96"/>
        <v>2026</v>
      </c>
      <c r="C2104" t="str">
        <f t="shared" si="97"/>
        <v>2025-2026</v>
      </c>
      <c r="D2104" t="s">
        <v>119</v>
      </c>
      <c r="E2104" t="s">
        <v>40</v>
      </c>
      <c r="F2104" t="str">
        <f t="shared" si="98"/>
        <v>South Australia</v>
      </c>
      <c r="G2104" t="s">
        <v>17</v>
      </c>
      <c r="H2104">
        <v>5169</v>
      </c>
      <c r="I2104" t="s">
        <v>11</v>
      </c>
      <c r="J2104" t="s">
        <v>134</v>
      </c>
      <c r="K2104" t="s">
        <v>151</v>
      </c>
      <c r="L2104" t="s">
        <v>152</v>
      </c>
      <c r="M2104" s="6">
        <v>760</v>
      </c>
    </row>
    <row r="2105" spans="1:13" x14ac:dyDescent="0.3">
      <c r="A2105" s="2">
        <v>45618</v>
      </c>
      <c r="B2105" s="3">
        <f t="shared" si="96"/>
        <v>2025</v>
      </c>
      <c r="C2105" t="str">
        <f t="shared" si="97"/>
        <v>2024-2025</v>
      </c>
      <c r="D2105" t="s">
        <v>120</v>
      </c>
      <c r="E2105" t="s">
        <v>56</v>
      </c>
      <c r="F2105" t="str">
        <f t="shared" si="98"/>
        <v>Queensland</v>
      </c>
      <c r="G2105" t="s">
        <v>19</v>
      </c>
      <c r="H2105">
        <v>4883</v>
      </c>
      <c r="I2105" t="s">
        <v>11</v>
      </c>
      <c r="J2105" t="s">
        <v>133</v>
      </c>
      <c r="K2105" t="s">
        <v>142</v>
      </c>
      <c r="L2105" t="s">
        <v>153</v>
      </c>
      <c r="M2105" s="6">
        <v>649</v>
      </c>
    </row>
    <row r="2106" spans="1:13" x14ac:dyDescent="0.3">
      <c r="A2106" s="2">
        <v>45381</v>
      </c>
      <c r="B2106" s="3">
        <f t="shared" si="96"/>
        <v>2024</v>
      </c>
      <c r="C2106" t="str">
        <f t="shared" si="97"/>
        <v>2023-2024</v>
      </c>
      <c r="D2106" t="s">
        <v>120</v>
      </c>
      <c r="E2106" t="s">
        <v>99</v>
      </c>
      <c r="F2106" t="str">
        <f t="shared" si="98"/>
        <v>Western Australia</v>
      </c>
      <c r="G2106" t="s">
        <v>28</v>
      </c>
      <c r="H2106">
        <v>6530</v>
      </c>
      <c r="I2106" t="s">
        <v>11</v>
      </c>
      <c r="J2106" t="s">
        <v>141</v>
      </c>
      <c r="K2106" t="s">
        <v>142</v>
      </c>
      <c r="L2106" t="s">
        <v>153</v>
      </c>
      <c r="M2106" s="6">
        <v>102</v>
      </c>
    </row>
    <row r="2107" spans="1:13" x14ac:dyDescent="0.3">
      <c r="A2107" s="2">
        <v>45512</v>
      </c>
      <c r="B2107" s="3">
        <f t="shared" si="96"/>
        <v>2025</v>
      </c>
      <c r="C2107" t="str">
        <f t="shared" si="97"/>
        <v>2024-2025</v>
      </c>
      <c r="D2107" t="s">
        <v>120</v>
      </c>
      <c r="E2107" t="s">
        <v>106</v>
      </c>
      <c r="F2107" t="str">
        <f t="shared" si="98"/>
        <v>Queensland</v>
      </c>
      <c r="G2107" t="s">
        <v>19</v>
      </c>
      <c r="H2107">
        <v>4558</v>
      </c>
      <c r="I2107" t="s">
        <v>11</v>
      </c>
      <c r="J2107" t="s">
        <v>136</v>
      </c>
      <c r="K2107" t="s">
        <v>142</v>
      </c>
      <c r="L2107" t="s">
        <v>153</v>
      </c>
      <c r="M2107" s="6">
        <v>369</v>
      </c>
    </row>
    <row r="2108" spans="1:13" x14ac:dyDescent="0.3">
      <c r="A2108" s="2">
        <v>45608</v>
      </c>
      <c r="B2108" s="3">
        <f t="shared" si="96"/>
        <v>2025</v>
      </c>
      <c r="C2108" t="str">
        <f t="shared" si="97"/>
        <v>2024-2025</v>
      </c>
      <c r="D2108" t="s">
        <v>120</v>
      </c>
      <c r="E2108" t="s">
        <v>33</v>
      </c>
      <c r="F2108" t="str">
        <f t="shared" si="98"/>
        <v>Northern Territory</v>
      </c>
      <c r="G2108" t="s">
        <v>15</v>
      </c>
      <c r="H2108">
        <v>870</v>
      </c>
      <c r="I2108" t="s">
        <v>11</v>
      </c>
      <c r="J2108" t="s">
        <v>140</v>
      </c>
      <c r="K2108" t="s">
        <v>142</v>
      </c>
      <c r="L2108" t="s">
        <v>153</v>
      </c>
      <c r="M2108" s="6">
        <v>593</v>
      </c>
    </row>
    <row r="2109" spans="1:13" x14ac:dyDescent="0.3">
      <c r="A2109" s="2">
        <v>46016</v>
      </c>
      <c r="B2109" s="3">
        <f t="shared" si="96"/>
        <v>2026</v>
      </c>
      <c r="C2109" t="str">
        <f t="shared" si="97"/>
        <v>2025-2026</v>
      </c>
      <c r="D2109" t="s">
        <v>119</v>
      </c>
      <c r="E2109" t="s">
        <v>55</v>
      </c>
      <c r="F2109" t="str">
        <f t="shared" si="98"/>
        <v>Queensland</v>
      </c>
      <c r="G2109" t="s">
        <v>19</v>
      </c>
      <c r="H2109">
        <v>4740</v>
      </c>
      <c r="I2109" t="s">
        <v>11</v>
      </c>
      <c r="J2109" t="s">
        <v>138</v>
      </c>
      <c r="K2109" t="s">
        <v>151</v>
      </c>
      <c r="L2109" t="s">
        <v>152</v>
      </c>
      <c r="M2109" s="6">
        <v>485</v>
      </c>
    </row>
    <row r="2110" spans="1:13" x14ac:dyDescent="0.3">
      <c r="A2110" s="2">
        <v>45783</v>
      </c>
      <c r="B2110" s="3">
        <f t="shared" si="96"/>
        <v>2025</v>
      </c>
      <c r="C2110" t="str">
        <f t="shared" si="97"/>
        <v>2024-2025</v>
      </c>
      <c r="D2110" t="s">
        <v>120</v>
      </c>
      <c r="E2110" t="s">
        <v>59</v>
      </c>
      <c r="F2110" t="str">
        <f t="shared" si="98"/>
        <v>South Australia</v>
      </c>
      <c r="G2110" t="s">
        <v>17</v>
      </c>
      <c r="H2110">
        <v>5011</v>
      </c>
      <c r="I2110" t="s">
        <v>11</v>
      </c>
      <c r="J2110" t="s">
        <v>134</v>
      </c>
      <c r="K2110" t="s">
        <v>144</v>
      </c>
      <c r="L2110" t="s">
        <v>155</v>
      </c>
      <c r="M2110" s="6">
        <v>382</v>
      </c>
    </row>
    <row r="2111" spans="1:13" x14ac:dyDescent="0.3">
      <c r="A2111" s="2">
        <v>45679</v>
      </c>
      <c r="B2111" s="3">
        <f t="shared" si="96"/>
        <v>2025</v>
      </c>
      <c r="C2111" t="str">
        <f t="shared" si="97"/>
        <v>2024-2025</v>
      </c>
      <c r="D2111" t="s">
        <v>120</v>
      </c>
      <c r="E2111" t="s">
        <v>112</v>
      </c>
      <c r="F2111" t="str">
        <f t="shared" si="98"/>
        <v>Queensland</v>
      </c>
      <c r="G2111" t="s">
        <v>19</v>
      </c>
      <c r="H2111">
        <v>4566</v>
      </c>
      <c r="I2111" t="s">
        <v>11</v>
      </c>
      <c r="J2111" t="s">
        <v>136</v>
      </c>
      <c r="K2111" t="s">
        <v>144</v>
      </c>
      <c r="L2111" t="s">
        <v>155</v>
      </c>
      <c r="M2111" s="6">
        <v>66</v>
      </c>
    </row>
    <row r="2112" spans="1:13" x14ac:dyDescent="0.3">
      <c r="A2112" s="2">
        <v>45658</v>
      </c>
      <c r="B2112" s="3">
        <f t="shared" si="96"/>
        <v>2025</v>
      </c>
      <c r="C2112" t="str">
        <f t="shared" si="97"/>
        <v>2024-2025</v>
      </c>
      <c r="D2112" t="s">
        <v>120</v>
      </c>
      <c r="E2112" t="s">
        <v>50</v>
      </c>
      <c r="F2112" t="str">
        <f t="shared" si="98"/>
        <v>Australian Capital Territory</v>
      </c>
      <c r="G2112" t="s">
        <v>51</v>
      </c>
      <c r="H2112">
        <v>2617</v>
      </c>
      <c r="I2112" t="s">
        <v>11</v>
      </c>
      <c r="J2112" t="s">
        <v>123</v>
      </c>
      <c r="K2112" t="s">
        <v>143</v>
      </c>
      <c r="L2112" t="s">
        <v>154</v>
      </c>
      <c r="M2112" s="6">
        <v>578</v>
      </c>
    </row>
    <row r="2113" spans="1:13" x14ac:dyDescent="0.3">
      <c r="A2113" s="2">
        <v>45801</v>
      </c>
      <c r="B2113" s="3">
        <f t="shared" si="96"/>
        <v>2025</v>
      </c>
      <c r="C2113" t="str">
        <f t="shared" si="97"/>
        <v>2024-2025</v>
      </c>
      <c r="D2113" t="s">
        <v>119</v>
      </c>
      <c r="E2113" t="s">
        <v>81</v>
      </c>
      <c r="F2113" t="str">
        <f t="shared" si="98"/>
        <v>Victoria</v>
      </c>
      <c r="G2113" t="s">
        <v>26</v>
      </c>
      <c r="H2113">
        <v>3076</v>
      </c>
      <c r="I2113" t="s">
        <v>11</v>
      </c>
      <c r="J2113" t="s">
        <v>128</v>
      </c>
      <c r="K2113" t="s">
        <v>144</v>
      </c>
      <c r="L2113" t="s">
        <v>155</v>
      </c>
      <c r="M2113" s="6">
        <v>511</v>
      </c>
    </row>
    <row r="2114" spans="1:13" x14ac:dyDescent="0.3">
      <c r="A2114" s="2">
        <v>45373</v>
      </c>
      <c r="B2114" s="3">
        <f t="shared" ref="B2114:B2177" si="99">IF(MONTH(A2114)&gt;=7,YEAR(A2114)+1,YEAR(A2114))</f>
        <v>2024</v>
      </c>
      <c r="C2114" t="str">
        <f t="shared" ref="C2114:C2177" si="100">IF(MONTH(A2114) &gt;= 7, YEAR(A2114) &amp; "-" &amp; YEAR(A2114) + 1, YEAR(A2114) - 1 &amp; "-" &amp; YEAR(A2114))</f>
        <v>2023-2024</v>
      </c>
      <c r="D2114" t="s">
        <v>119</v>
      </c>
      <c r="E2114" t="s">
        <v>39</v>
      </c>
      <c r="F2114" t="str">
        <f t="shared" ref="F2114:F2177" si="101">IF(G2114="WA","Western Australia",
IF(G2114="NSW","New South Wales",
IF(G2114="QLD","Queensland",
IF(G2114="VIC","Victoria",
IF(G2114="TAS","Tasmania",
IF(G2114="SA","South Australia",
IF(G2114="NT","Northern Territory",
IF(G2114="ACT","Australian Capital Territory",G2114))))))))</f>
        <v>New South Wales</v>
      </c>
      <c r="G2114" t="s">
        <v>10</v>
      </c>
      <c r="H2114">
        <v>2541</v>
      </c>
      <c r="I2114" t="s">
        <v>11</v>
      </c>
      <c r="J2114" t="s">
        <v>123</v>
      </c>
      <c r="K2114" t="s">
        <v>142</v>
      </c>
      <c r="L2114" t="s">
        <v>153</v>
      </c>
      <c r="M2114" s="6">
        <v>155</v>
      </c>
    </row>
    <row r="2115" spans="1:13" x14ac:dyDescent="0.3">
      <c r="A2115" s="2">
        <v>45991</v>
      </c>
      <c r="B2115" s="3">
        <f t="shared" si="99"/>
        <v>2026</v>
      </c>
      <c r="C2115" t="str">
        <f t="shared" si="100"/>
        <v>2025-2026</v>
      </c>
      <c r="D2115" t="s">
        <v>120</v>
      </c>
      <c r="E2115" t="s">
        <v>83</v>
      </c>
      <c r="F2115" t="str">
        <f t="shared" si="101"/>
        <v>Victoria</v>
      </c>
      <c r="G2115" t="s">
        <v>26</v>
      </c>
      <c r="H2115">
        <v>3551</v>
      </c>
      <c r="I2115" t="s">
        <v>11</v>
      </c>
      <c r="J2115" t="s">
        <v>129</v>
      </c>
      <c r="K2115" t="s">
        <v>151</v>
      </c>
      <c r="L2115" t="s">
        <v>152</v>
      </c>
      <c r="M2115" s="6">
        <v>708</v>
      </c>
    </row>
    <row r="2116" spans="1:13" x14ac:dyDescent="0.3">
      <c r="A2116" s="2">
        <v>46008</v>
      </c>
      <c r="B2116" s="3">
        <f t="shared" si="99"/>
        <v>2026</v>
      </c>
      <c r="C2116" t="str">
        <f t="shared" si="100"/>
        <v>2025-2026</v>
      </c>
      <c r="D2116" t="s">
        <v>120</v>
      </c>
      <c r="E2116" t="s">
        <v>107</v>
      </c>
      <c r="F2116" t="str">
        <f t="shared" si="101"/>
        <v>New South Wales</v>
      </c>
      <c r="G2116" t="s">
        <v>10</v>
      </c>
      <c r="H2116">
        <v>2020</v>
      </c>
      <c r="I2116" t="s">
        <v>11</v>
      </c>
      <c r="J2116" t="s">
        <v>126</v>
      </c>
      <c r="K2116" t="s">
        <v>144</v>
      </c>
      <c r="L2116" t="s">
        <v>155</v>
      </c>
      <c r="M2116" s="6">
        <v>48</v>
      </c>
    </row>
    <row r="2117" spans="1:13" x14ac:dyDescent="0.3">
      <c r="A2117" s="2">
        <v>45565</v>
      </c>
      <c r="B2117" s="3">
        <f t="shared" si="99"/>
        <v>2025</v>
      </c>
      <c r="C2117" t="str">
        <f t="shared" si="100"/>
        <v>2024-2025</v>
      </c>
      <c r="D2117" t="s">
        <v>119</v>
      </c>
      <c r="E2117" t="s">
        <v>52</v>
      </c>
      <c r="F2117" t="str">
        <f t="shared" si="101"/>
        <v>New South Wales</v>
      </c>
      <c r="G2117" t="s">
        <v>10</v>
      </c>
      <c r="H2117">
        <v>2485</v>
      </c>
      <c r="I2117" t="s">
        <v>11</v>
      </c>
      <c r="J2117" t="s">
        <v>122</v>
      </c>
      <c r="K2117" t="s">
        <v>150</v>
      </c>
      <c r="L2117" t="s">
        <v>161</v>
      </c>
      <c r="M2117" s="6">
        <v>189</v>
      </c>
    </row>
    <row r="2118" spans="1:13" x14ac:dyDescent="0.3">
      <c r="A2118" s="2">
        <v>45331</v>
      </c>
      <c r="B2118" s="3">
        <f t="shared" si="99"/>
        <v>2024</v>
      </c>
      <c r="C2118" t="str">
        <f t="shared" si="100"/>
        <v>2023-2024</v>
      </c>
      <c r="D2118" t="s">
        <v>120</v>
      </c>
      <c r="E2118" t="s">
        <v>83</v>
      </c>
      <c r="F2118" t="str">
        <f t="shared" si="101"/>
        <v>Victoria</v>
      </c>
      <c r="G2118" t="s">
        <v>26</v>
      </c>
      <c r="H2118">
        <v>3551</v>
      </c>
      <c r="I2118" t="s">
        <v>11</v>
      </c>
      <c r="J2118" t="s">
        <v>129</v>
      </c>
      <c r="K2118" t="s">
        <v>147</v>
      </c>
      <c r="L2118" t="s">
        <v>158</v>
      </c>
      <c r="M2118" s="6">
        <v>781</v>
      </c>
    </row>
    <row r="2119" spans="1:13" x14ac:dyDescent="0.3">
      <c r="A2119" s="2">
        <v>45495</v>
      </c>
      <c r="B2119" s="3">
        <f t="shared" si="99"/>
        <v>2025</v>
      </c>
      <c r="C2119" t="str">
        <f t="shared" si="100"/>
        <v>2024-2025</v>
      </c>
      <c r="D2119" t="s">
        <v>120</v>
      </c>
      <c r="E2119" t="s">
        <v>54</v>
      </c>
      <c r="F2119" t="str">
        <f t="shared" si="101"/>
        <v>New South Wales</v>
      </c>
      <c r="G2119" t="s">
        <v>10</v>
      </c>
      <c r="H2119">
        <v>2750</v>
      </c>
      <c r="I2119" t="s">
        <v>11</v>
      </c>
      <c r="J2119" t="s">
        <v>132</v>
      </c>
      <c r="K2119" t="s">
        <v>144</v>
      </c>
      <c r="L2119" t="s">
        <v>155</v>
      </c>
      <c r="M2119" s="6">
        <v>705</v>
      </c>
    </row>
    <row r="2120" spans="1:13" x14ac:dyDescent="0.3">
      <c r="A2120" s="2">
        <v>45673</v>
      </c>
      <c r="B2120" s="3">
        <f t="shared" si="99"/>
        <v>2025</v>
      </c>
      <c r="C2120" t="str">
        <f t="shared" si="100"/>
        <v>2024-2025</v>
      </c>
      <c r="D2120" t="s">
        <v>119</v>
      </c>
      <c r="E2120" t="s">
        <v>99</v>
      </c>
      <c r="F2120" t="str">
        <f t="shared" si="101"/>
        <v>Western Australia</v>
      </c>
      <c r="G2120" t="s">
        <v>28</v>
      </c>
      <c r="H2120">
        <v>6530</v>
      </c>
      <c r="I2120" t="s">
        <v>11</v>
      </c>
      <c r="J2120" t="s">
        <v>141</v>
      </c>
      <c r="K2120" t="s">
        <v>145</v>
      </c>
      <c r="L2120" t="s">
        <v>156</v>
      </c>
      <c r="M2120" s="6">
        <v>480</v>
      </c>
    </row>
    <row r="2121" spans="1:13" x14ac:dyDescent="0.3">
      <c r="A2121" s="2">
        <v>45420</v>
      </c>
      <c r="B2121" s="3">
        <f t="shared" si="99"/>
        <v>2024</v>
      </c>
      <c r="C2121" t="str">
        <f t="shared" si="100"/>
        <v>2023-2024</v>
      </c>
      <c r="D2121" t="s">
        <v>119</v>
      </c>
      <c r="E2121" t="s">
        <v>91</v>
      </c>
      <c r="F2121" t="str">
        <f t="shared" si="101"/>
        <v>Western Australia</v>
      </c>
      <c r="G2121" t="s">
        <v>28</v>
      </c>
      <c r="H2121">
        <v>6109</v>
      </c>
      <c r="I2121" t="s">
        <v>11</v>
      </c>
      <c r="J2121" t="s">
        <v>135</v>
      </c>
      <c r="K2121" t="s">
        <v>146</v>
      </c>
      <c r="L2121" t="s">
        <v>157</v>
      </c>
      <c r="M2121" s="6">
        <v>231</v>
      </c>
    </row>
    <row r="2122" spans="1:13" x14ac:dyDescent="0.3">
      <c r="A2122" s="2">
        <v>45306</v>
      </c>
      <c r="B2122" s="3">
        <f t="shared" si="99"/>
        <v>2024</v>
      </c>
      <c r="C2122" t="str">
        <f t="shared" si="100"/>
        <v>2023-2024</v>
      </c>
      <c r="D2122" t="s">
        <v>120</v>
      </c>
      <c r="E2122" t="s">
        <v>59</v>
      </c>
      <c r="F2122" t="str">
        <f t="shared" si="101"/>
        <v>South Australia</v>
      </c>
      <c r="G2122" t="s">
        <v>17</v>
      </c>
      <c r="H2122">
        <v>5011</v>
      </c>
      <c r="I2122" t="s">
        <v>11</v>
      </c>
      <c r="J2122" t="s">
        <v>134</v>
      </c>
      <c r="K2122" t="s">
        <v>150</v>
      </c>
      <c r="L2122" t="s">
        <v>161</v>
      </c>
      <c r="M2122" s="6">
        <v>213</v>
      </c>
    </row>
    <row r="2123" spans="1:13" x14ac:dyDescent="0.3">
      <c r="A2123" s="2">
        <v>45862</v>
      </c>
      <c r="B2123" s="3">
        <f t="shared" si="99"/>
        <v>2026</v>
      </c>
      <c r="C2123" t="str">
        <f t="shared" si="100"/>
        <v>2025-2026</v>
      </c>
      <c r="D2123" t="s">
        <v>120</v>
      </c>
      <c r="E2123" t="s">
        <v>50</v>
      </c>
      <c r="F2123" t="str">
        <f t="shared" si="101"/>
        <v>Australian Capital Territory</v>
      </c>
      <c r="G2123" t="s">
        <v>51</v>
      </c>
      <c r="H2123">
        <v>2617</v>
      </c>
      <c r="I2123" t="s">
        <v>11</v>
      </c>
      <c r="J2123" t="s">
        <v>123</v>
      </c>
      <c r="K2123" t="s">
        <v>142</v>
      </c>
      <c r="L2123" t="s">
        <v>153</v>
      </c>
      <c r="M2123" s="6">
        <v>672</v>
      </c>
    </row>
    <row r="2124" spans="1:13" x14ac:dyDescent="0.3">
      <c r="A2124" s="2">
        <v>45996</v>
      </c>
      <c r="B2124" s="3">
        <f t="shared" si="99"/>
        <v>2026</v>
      </c>
      <c r="C2124" t="str">
        <f t="shared" si="100"/>
        <v>2025-2026</v>
      </c>
      <c r="D2124" t="s">
        <v>120</v>
      </c>
      <c r="E2124" t="s">
        <v>30</v>
      </c>
      <c r="F2124" t="str">
        <f t="shared" si="101"/>
        <v>Victoria</v>
      </c>
      <c r="G2124" t="s">
        <v>26</v>
      </c>
      <c r="H2124">
        <v>3030</v>
      </c>
      <c r="I2124" t="s">
        <v>11</v>
      </c>
      <c r="J2124" t="s">
        <v>128</v>
      </c>
      <c r="K2124" t="s">
        <v>146</v>
      </c>
      <c r="L2124" t="s">
        <v>157</v>
      </c>
      <c r="M2124" s="6">
        <v>232</v>
      </c>
    </row>
    <row r="2125" spans="1:13" x14ac:dyDescent="0.3">
      <c r="A2125" s="2">
        <v>45700</v>
      </c>
      <c r="B2125" s="3">
        <f t="shared" si="99"/>
        <v>2025</v>
      </c>
      <c r="C2125" t="str">
        <f t="shared" si="100"/>
        <v>2024-2025</v>
      </c>
      <c r="D2125" t="s">
        <v>119</v>
      </c>
      <c r="E2125" t="s">
        <v>47</v>
      </c>
      <c r="F2125" t="str">
        <f t="shared" si="101"/>
        <v>Victoria</v>
      </c>
      <c r="G2125" t="s">
        <v>26</v>
      </c>
      <c r="H2125">
        <v>3630</v>
      </c>
      <c r="I2125" t="s">
        <v>11</v>
      </c>
      <c r="J2125" t="s">
        <v>137</v>
      </c>
      <c r="K2125" t="s">
        <v>143</v>
      </c>
      <c r="L2125" t="s">
        <v>154</v>
      </c>
      <c r="M2125" s="6">
        <v>488</v>
      </c>
    </row>
    <row r="2126" spans="1:13" x14ac:dyDescent="0.3">
      <c r="A2126" s="2">
        <v>45922</v>
      </c>
      <c r="B2126" s="3">
        <f t="shared" si="99"/>
        <v>2026</v>
      </c>
      <c r="C2126" t="str">
        <f t="shared" si="100"/>
        <v>2025-2026</v>
      </c>
      <c r="D2126" t="s">
        <v>119</v>
      </c>
      <c r="E2126" t="s">
        <v>81</v>
      </c>
      <c r="F2126" t="str">
        <f t="shared" si="101"/>
        <v>Victoria</v>
      </c>
      <c r="G2126" t="s">
        <v>26</v>
      </c>
      <c r="H2126">
        <v>3076</v>
      </c>
      <c r="I2126" t="s">
        <v>11</v>
      </c>
      <c r="J2126" t="s">
        <v>128</v>
      </c>
      <c r="K2126" t="s">
        <v>150</v>
      </c>
      <c r="L2126" t="s">
        <v>161</v>
      </c>
      <c r="M2126" s="6">
        <v>641</v>
      </c>
    </row>
    <row r="2127" spans="1:13" x14ac:dyDescent="0.3">
      <c r="A2127" s="2">
        <v>45330</v>
      </c>
      <c r="B2127" s="3">
        <f t="shared" si="99"/>
        <v>2024</v>
      </c>
      <c r="C2127" t="str">
        <f t="shared" si="100"/>
        <v>2023-2024</v>
      </c>
      <c r="D2127" t="s">
        <v>119</v>
      </c>
      <c r="E2127" t="s">
        <v>35</v>
      </c>
      <c r="F2127" t="str">
        <f t="shared" si="101"/>
        <v>Victoria</v>
      </c>
      <c r="G2127" t="s">
        <v>26</v>
      </c>
      <c r="H2127">
        <v>3280</v>
      </c>
      <c r="I2127" t="s">
        <v>11</v>
      </c>
      <c r="J2127" t="s">
        <v>129</v>
      </c>
      <c r="K2127" t="s">
        <v>143</v>
      </c>
      <c r="L2127" t="s">
        <v>154</v>
      </c>
      <c r="M2127" s="6">
        <v>168</v>
      </c>
    </row>
    <row r="2128" spans="1:13" x14ac:dyDescent="0.3">
      <c r="A2128" s="2">
        <v>45908</v>
      </c>
      <c r="B2128" s="3">
        <f t="shared" si="99"/>
        <v>2026</v>
      </c>
      <c r="C2128" t="str">
        <f t="shared" si="100"/>
        <v>2025-2026</v>
      </c>
      <c r="D2128" t="s">
        <v>120</v>
      </c>
      <c r="E2128" t="s">
        <v>27</v>
      </c>
      <c r="F2128" t="str">
        <f t="shared" si="101"/>
        <v>Western Australia</v>
      </c>
      <c r="G2128" t="s">
        <v>28</v>
      </c>
      <c r="H2128">
        <v>6030</v>
      </c>
      <c r="I2128" t="s">
        <v>11</v>
      </c>
      <c r="J2128" t="s">
        <v>121</v>
      </c>
      <c r="K2128" t="s">
        <v>142</v>
      </c>
      <c r="L2128" t="s">
        <v>153</v>
      </c>
      <c r="M2128" s="6">
        <v>445</v>
      </c>
    </row>
    <row r="2129" spans="1:13" x14ac:dyDescent="0.3">
      <c r="A2129" s="2">
        <v>45507</v>
      </c>
      <c r="B2129" s="3">
        <f t="shared" si="99"/>
        <v>2025</v>
      </c>
      <c r="C2129" t="str">
        <f t="shared" si="100"/>
        <v>2024-2025</v>
      </c>
      <c r="D2129" t="s">
        <v>120</v>
      </c>
      <c r="E2129" t="s">
        <v>67</v>
      </c>
      <c r="F2129" t="str">
        <f t="shared" si="101"/>
        <v>Tasmania</v>
      </c>
      <c r="G2129" t="s">
        <v>43</v>
      </c>
      <c r="H2129">
        <v>7250</v>
      </c>
      <c r="I2129" t="s">
        <v>11</v>
      </c>
      <c r="J2129" t="s">
        <v>130</v>
      </c>
      <c r="K2129" t="s">
        <v>151</v>
      </c>
      <c r="L2129" t="s">
        <v>152</v>
      </c>
      <c r="M2129" s="6">
        <v>169</v>
      </c>
    </row>
    <row r="2130" spans="1:13" x14ac:dyDescent="0.3">
      <c r="A2130" s="2">
        <v>45772</v>
      </c>
      <c r="B2130" s="3">
        <f t="shared" si="99"/>
        <v>2025</v>
      </c>
      <c r="C2130" t="str">
        <f t="shared" si="100"/>
        <v>2024-2025</v>
      </c>
      <c r="D2130" t="s">
        <v>119</v>
      </c>
      <c r="E2130" t="s">
        <v>80</v>
      </c>
      <c r="F2130" t="str">
        <f t="shared" si="101"/>
        <v>New South Wales</v>
      </c>
      <c r="G2130" t="s">
        <v>10</v>
      </c>
      <c r="H2130">
        <v>2120</v>
      </c>
      <c r="I2130" t="s">
        <v>11</v>
      </c>
      <c r="J2130" t="s">
        <v>125</v>
      </c>
      <c r="K2130" t="s">
        <v>144</v>
      </c>
      <c r="L2130" t="s">
        <v>155</v>
      </c>
      <c r="M2130" s="6">
        <v>336</v>
      </c>
    </row>
    <row r="2131" spans="1:13" x14ac:dyDescent="0.3">
      <c r="A2131" s="2">
        <v>45915</v>
      </c>
      <c r="B2131" s="3">
        <f t="shared" si="99"/>
        <v>2026</v>
      </c>
      <c r="C2131" t="str">
        <f t="shared" si="100"/>
        <v>2025-2026</v>
      </c>
      <c r="D2131" t="s">
        <v>119</v>
      </c>
      <c r="E2131" t="s">
        <v>104</v>
      </c>
      <c r="F2131" t="str">
        <f t="shared" si="101"/>
        <v>Victoria</v>
      </c>
      <c r="G2131" t="s">
        <v>26</v>
      </c>
      <c r="H2131">
        <v>3175</v>
      </c>
      <c r="I2131" t="s">
        <v>11</v>
      </c>
      <c r="J2131" t="s">
        <v>127</v>
      </c>
      <c r="K2131" t="s">
        <v>144</v>
      </c>
      <c r="L2131" t="s">
        <v>155</v>
      </c>
      <c r="M2131" s="6">
        <v>652</v>
      </c>
    </row>
    <row r="2132" spans="1:13" x14ac:dyDescent="0.3">
      <c r="A2132" s="2">
        <v>45478</v>
      </c>
      <c r="B2132" s="3">
        <f t="shared" si="99"/>
        <v>2025</v>
      </c>
      <c r="C2132" t="str">
        <f t="shared" si="100"/>
        <v>2024-2025</v>
      </c>
      <c r="D2132" t="s">
        <v>120</v>
      </c>
      <c r="E2132" t="s">
        <v>66</v>
      </c>
      <c r="F2132" t="str">
        <f t="shared" si="101"/>
        <v>Western Australia</v>
      </c>
      <c r="G2132" t="s">
        <v>28</v>
      </c>
      <c r="H2132">
        <v>6330</v>
      </c>
      <c r="I2132" t="s">
        <v>11</v>
      </c>
      <c r="J2132" t="s">
        <v>135</v>
      </c>
      <c r="K2132" t="s">
        <v>149</v>
      </c>
      <c r="L2132" t="s">
        <v>160</v>
      </c>
      <c r="M2132" s="6">
        <v>110</v>
      </c>
    </row>
    <row r="2133" spans="1:13" x14ac:dyDescent="0.3">
      <c r="A2133" s="2">
        <v>45470</v>
      </c>
      <c r="B2133" s="3">
        <f t="shared" si="99"/>
        <v>2024</v>
      </c>
      <c r="C2133" t="str">
        <f t="shared" si="100"/>
        <v>2023-2024</v>
      </c>
      <c r="D2133" t="s">
        <v>119</v>
      </c>
      <c r="E2133" t="s">
        <v>23</v>
      </c>
      <c r="F2133" t="str">
        <f t="shared" si="101"/>
        <v>New South Wales</v>
      </c>
      <c r="G2133" t="s">
        <v>10</v>
      </c>
      <c r="H2133">
        <v>2830</v>
      </c>
      <c r="I2133" t="s">
        <v>11</v>
      </c>
      <c r="J2133" t="s">
        <v>132</v>
      </c>
      <c r="K2133" t="s">
        <v>145</v>
      </c>
      <c r="L2133" t="s">
        <v>156</v>
      </c>
      <c r="M2133" s="6">
        <v>204</v>
      </c>
    </row>
    <row r="2134" spans="1:13" x14ac:dyDescent="0.3">
      <c r="A2134" s="2">
        <v>45972</v>
      </c>
      <c r="B2134" s="3">
        <f t="shared" si="99"/>
        <v>2026</v>
      </c>
      <c r="C2134" t="str">
        <f t="shared" si="100"/>
        <v>2025-2026</v>
      </c>
      <c r="D2134" t="s">
        <v>120</v>
      </c>
      <c r="E2134" t="s">
        <v>30</v>
      </c>
      <c r="F2134" t="str">
        <f t="shared" si="101"/>
        <v>Victoria</v>
      </c>
      <c r="G2134" t="s">
        <v>26</v>
      </c>
      <c r="H2134">
        <v>3030</v>
      </c>
      <c r="I2134" t="s">
        <v>11</v>
      </c>
      <c r="J2134" t="s">
        <v>128</v>
      </c>
      <c r="K2134" t="s">
        <v>145</v>
      </c>
      <c r="L2134" t="s">
        <v>156</v>
      </c>
      <c r="M2134" s="6">
        <v>413</v>
      </c>
    </row>
    <row r="2135" spans="1:13" x14ac:dyDescent="0.3">
      <c r="A2135" s="2">
        <v>45774</v>
      </c>
      <c r="B2135" s="3">
        <f t="shared" si="99"/>
        <v>2025</v>
      </c>
      <c r="C2135" t="str">
        <f t="shared" si="100"/>
        <v>2024-2025</v>
      </c>
      <c r="D2135" t="s">
        <v>120</v>
      </c>
      <c r="E2135" t="s">
        <v>88</v>
      </c>
      <c r="F2135" t="str">
        <f t="shared" si="101"/>
        <v>Queensland</v>
      </c>
      <c r="G2135" t="s">
        <v>19</v>
      </c>
      <c r="H2135">
        <v>4570</v>
      </c>
      <c r="I2135" t="s">
        <v>11</v>
      </c>
      <c r="J2135" t="s">
        <v>136</v>
      </c>
      <c r="K2135" t="s">
        <v>148</v>
      </c>
      <c r="L2135" t="s">
        <v>159</v>
      </c>
      <c r="M2135" s="6">
        <v>250</v>
      </c>
    </row>
    <row r="2136" spans="1:13" x14ac:dyDescent="0.3">
      <c r="A2136" s="2">
        <v>45865</v>
      </c>
      <c r="B2136" s="3">
        <f t="shared" si="99"/>
        <v>2026</v>
      </c>
      <c r="C2136" t="str">
        <f t="shared" si="100"/>
        <v>2025-2026</v>
      </c>
      <c r="D2136" t="s">
        <v>120</v>
      </c>
      <c r="E2136" t="s">
        <v>94</v>
      </c>
      <c r="F2136" t="str">
        <f t="shared" si="101"/>
        <v>Queensland</v>
      </c>
      <c r="G2136" t="s">
        <v>19</v>
      </c>
      <c r="H2136">
        <v>4551</v>
      </c>
      <c r="I2136" t="s">
        <v>11</v>
      </c>
      <c r="J2136" t="s">
        <v>136</v>
      </c>
      <c r="K2136" t="s">
        <v>145</v>
      </c>
      <c r="L2136" t="s">
        <v>156</v>
      </c>
      <c r="M2136" s="6">
        <v>741</v>
      </c>
    </row>
    <row r="2137" spans="1:13" x14ac:dyDescent="0.3">
      <c r="A2137" s="2">
        <v>45302</v>
      </c>
      <c r="B2137" s="3">
        <f t="shared" si="99"/>
        <v>2024</v>
      </c>
      <c r="C2137" t="str">
        <f t="shared" si="100"/>
        <v>2023-2024</v>
      </c>
      <c r="D2137" t="s">
        <v>120</v>
      </c>
      <c r="E2137" t="s">
        <v>67</v>
      </c>
      <c r="F2137" t="str">
        <f t="shared" si="101"/>
        <v>Tasmania</v>
      </c>
      <c r="G2137" t="s">
        <v>43</v>
      </c>
      <c r="H2137">
        <v>7250</v>
      </c>
      <c r="I2137" t="s">
        <v>11</v>
      </c>
      <c r="J2137" t="s">
        <v>130</v>
      </c>
      <c r="K2137" t="s">
        <v>144</v>
      </c>
      <c r="L2137" t="s">
        <v>155</v>
      </c>
      <c r="M2137" s="6">
        <v>309</v>
      </c>
    </row>
    <row r="2138" spans="1:13" x14ac:dyDescent="0.3">
      <c r="A2138" s="2">
        <v>45852</v>
      </c>
      <c r="B2138" s="3">
        <f t="shared" si="99"/>
        <v>2026</v>
      </c>
      <c r="C2138" t="str">
        <f t="shared" si="100"/>
        <v>2025-2026</v>
      </c>
      <c r="D2138" t="s">
        <v>119</v>
      </c>
      <c r="E2138" t="s">
        <v>48</v>
      </c>
      <c r="F2138" t="str">
        <f t="shared" si="101"/>
        <v>Western Australia</v>
      </c>
      <c r="G2138" t="s">
        <v>28</v>
      </c>
      <c r="H2138">
        <v>6450</v>
      </c>
      <c r="I2138" t="s">
        <v>11</v>
      </c>
      <c r="J2138" t="s">
        <v>141</v>
      </c>
      <c r="K2138" t="s">
        <v>145</v>
      </c>
      <c r="L2138" t="s">
        <v>156</v>
      </c>
      <c r="M2138" s="6">
        <v>563</v>
      </c>
    </row>
    <row r="2139" spans="1:13" x14ac:dyDescent="0.3">
      <c r="A2139" s="2">
        <v>45295</v>
      </c>
      <c r="B2139" s="3">
        <f t="shared" si="99"/>
        <v>2024</v>
      </c>
      <c r="C2139" t="str">
        <f t="shared" si="100"/>
        <v>2023-2024</v>
      </c>
      <c r="D2139" t="s">
        <v>120</v>
      </c>
      <c r="E2139" t="s">
        <v>106</v>
      </c>
      <c r="F2139" t="str">
        <f t="shared" si="101"/>
        <v>Queensland</v>
      </c>
      <c r="G2139" t="s">
        <v>19</v>
      </c>
      <c r="H2139">
        <v>4558</v>
      </c>
      <c r="I2139" t="s">
        <v>11</v>
      </c>
      <c r="J2139" t="s">
        <v>136</v>
      </c>
      <c r="K2139" t="s">
        <v>145</v>
      </c>
      <c r="L2139" t="s">
        <v>156</v>
      </c>
      <c r="M2139" s="6">
        <v>786</v>
      </c>
    </row>
    <row r="2140" spans="1:13" x14ac:dyDescent="0.3">
      <c r="A2140" s="2">
        <v>45798</v>
      </c>
      <c r="B2140" s="3">
        <f t="shared" si="99"/>
        <v>2025</v>
      </c>
      <c r="C2140" t="str">
        <f t="shared" si="100"/>
        <v>2024-2025</v>
      </c>
      <c r="D2140" t="s">
        <v>119</v>
      </c>
      <c r="E2140" t="s">
        <v>109</v>
      </c>
      <c r="F2140" t="str">
        <f t="shared" si="101"/>
        <v>Western Australia</v>
      </c>
      <c r="G2140" t="s">
        <v>28</v>
      </c>
      <c r="H2140">
        <v>6052</v>
      </c>
      <c r="I2140" t="s">
        <v>11</v>
      </c>
      <c r="J2140" t="s">
        <v>121</v>
      </c>
      <c r="K2140" t="s">
        <v>143</v>
      </c>
      <c r="L2140" t="s">
        <v>154</v>
      </c>
      <c r="M2140" s="6">
        <v>91</v>
      </c>
    </row>
    <row r="2141" spans="1:13" x14ac:dyDescent="0.3">
      <c r="A2141" s="2">
        <v>45693</v>
      </c>
      <c r="B2141" s="3">
        <f t="shared" si="99"/>
        <v>2025</v>
      </c>
      <c r="C2141" t="str">
        <f t="shared" si="100"/>
        <v>2024-2025</v>
      </c>
      <c r="D2141" t="s">
        <v>120</v>
      </c>
      <c r="E2141" t="s">
        <v>48</v>
      </c>
      <c r="F2141" t="str">
        <f t="shared" si="101"/>
        <v>Western Australia</v>
      </c>
      <c r="G2141" t="s">
        <v>28</v>
      </c>
      <c r="H2141">
        <v>6450</v>
      </c>
      <c r="I2141" t="s">
        <v>11</v>
      </c>
      <c r="J2141" t="s">
        <v>141</v>
      </c>
      <c r="K2141" t="s">
        <v>144</v>
      </c>
      <c r="L2141" t="s">
        <v>155</v>
      </c>
      <c r="M2141" s="6">
        <v>682</v>
      </c>
    </row>
    <row r="2142" spans="1:13" x14ac:dyDescent="0.3">
      <c r="A2142" s="2">
        <v>45630</v>
      </c>
      <c r="B2142" s="3">
        <f t="shared" si="99"/>
        <v>2025</v>
      </c>
      <c r="C2142" t="str">
        <f t="shared" si="100"/>
        <v>2024-2025</v>
      </c>
      <c r="D2142" t="s">
        <v>120</v>
      </c>
      <c r="E2142" t="s">
        <v>22</v>
      </c>
      <c r="F2142" t="str">
        <f t="shared" si="101"/>
        <v>New South Wales</v>
      </c>
      <c r="G2142" t="s">
        <v>10</v>
      </c>
      <c r="H2142">
        <v>2116</v>
      </c>
      <c r="I2142" t="s">
        <v>11</v>
      </c>
      <c r="J2142" t="s">
        <v>125</v>
      </c>
      <c r="K2142" t="s">
        <v>144</v>
      </c>
      <c r="L2142" t="s">
        <v>155</v>
      </c>
      <c r="M2142" s="6">
        <v>316</v>
      </c>
    </row>
    <row r="2143" spans="1:13" x14ac:dyDescent="0.3">
      <c r="A2143" s="2">
        <v>45886</v>
      </c>
      <c r="B2143" s="3">
        <f t="shared" si="99"/>
        <v>2026</v>
      </c>
      <c r="C2143" t="str">
        <f t="shared" si="100"/>
        <v>2025-2026</v>
      </c>
      <c r="D2143" t="s">
        <v>119</v>
      </c>
      <c r="E2143" t="s">
        <v>93</v>
      </c>
      <c r="F2143" t="str">
        <f t="shared" si="101"/>
        <v>Victoria</v>
      </c>
      <c r="G2143" t="s">
        <v>26</v>
      </c>
      <c r="H2143">
        <v>3400</v>
      </c>
      <c r="I2143" t="s">
        <v>11</v>
      </c>
      <c r="J2143" t="s">
        <v>129</v>
      </c>
      <c r="K2143" t="s">
        <v>147</v>
      </c>
      <c r="L2143" t="s">
        <v>158</v>
      </c>
      <c r="M2143" s="6">
        <v>562</v>
      </c>
    </row>
    <row r="2144" spans="1:13" x14ac:dyDescent="0.3">
      <c r="A2144" s="2">
        <v>45537</v>
      </c>
      <c r="B2144" s="3">
        <f t="shared" si="99"/>
        <v>2025</v>
      </c>
      <c r="C2144" t="str">
        <f t="shared" si="100"/>
        <v>2024-2025</v>
      </c>
      <c r="D2144" t="s">
        <v>119</v>
      </c>
      <c r="E2144" t="s">
        <v>74</v>
      </c>
      <c r="F2144" t="str">
        <f t="shared" si="101"/>
        <v>Victoria</v>
      </c>
      <c r="G2144" t="s">
        <v>26</v>
      </c>
      <c r="H2144">
        <v>3500</v>
      </c>
      <c r="I2144" t="s">
        <v>11</v>
      </c>
      <c r="J2144" t="s">
        <v>129</v>
      </c>
      <c r="K2144" t="s">
        <v>150</v>
      </c>
      <c r="L2144" t="s">
        <v>161</v>
      </c>
      <c r="M2144" s="6">
        <v>327</v>
      </c>
    </row>
    <row r="2145" spans="1:13" x14ac:dyDescent="0.3">
      <c r="A2145" s="2">
        <v>45743</v>
      </c>
      <c r="B2145" s="3">
        <f t="shared" si="99"/>
        <v>2025</v>
      </c>
      <c r="C2145" t="str">
        <f t="shared" si="100"/>
        <v>2024-2025</v>
      </c>
      <c r="D2145" t="s">
        <v>120</v>
      </c>
      <c r="E2145" t="s">
        <v>107</v>
      </c>
      <c r="F2145" t="str">
        <f t="shared" si="101"/>
        <v>New South Wales</v>
      </c>
      <c r="G2145" t="s">
        <v>10</v>
      </c>
      <c r="H2145">
        <v>2020</v>
      </c>
      <c r="I2145" t="s">
        <v>11</v>
      </c>
      <c r="J2145" t="s">
        <v>126</v>
      </c>
      <c r="K2145" t="s">
        <v>143</v>
      </c>
      <c r="L2145" t="s">
        <v>154</v>
      </c>
      <c r="M2145" s="6">
        <v>519</v>
      </c>
    </row>
    <row r="2146" spans="1:13" x14ac:dyDescent="0.3">
      <c r="A2146" s="2">
        <v>45779</v>
      </c>
      <c r="B2146" s="3">
        <f t="shared" si="99"/>
        <v>2025</v>
      </c>
      <c r="C2146" t="str">
        <f t="shared" si="100"/>
        <v>2024-2025</v>
      </c>
      <c r="D2146" t="s">
        <v>120</v>
      </c>
      <c r="E2146" t="s">
        <v>63</v>
      </c>
      <c r="F2146" t="str">
        <f t="shared" si="101"/>
        <v>Queensland</v>
      </c>
      <c r="G2146" t="s">
        <v>19</v>
      </c>
      <c r="H2146">
        <v>4068</v>
      </c>
      <c r="I2146" t="s">
        <v>11</v>
      </c>
      <c r="J2146" t="s">
        <v>131</v>
      </c>
      <c r="K2146" t="s">
        <v>146</v>
      </c>
      <c r="L2146" t="s">
        <v>157</v>
      </c>
      <c r="M2146" s="6">
        <v>359</v>
      </c>
    </row>
    <row r="2147" spans="1:13" x14ac:dyDescent="0.3">
      <c r="A2147" s="2">
        <v>45956</v>
      </c>
      <c r="B2147" s="3">
        <f t="shared" si="99"/>
        <v>2026</v>
      </c>
      <c r="C2147" t="str">
        <f t="shared" si="100"/>
        <v>2025-2026</v>
      </c>
      <c r="D2147" t="s">
        <v>120</v>
      </c>
      <c r="E2147" t="s">
        <v>73</v>
      </c>
      <c r="F2147" t="str">
        <f t="shared" si="101"/>
        <v>Queensland</v>
      </c>
      <c r="G2147" t="s">
        <v>19</v>
      </c>
      <c r="H2147">
        <v>4509</v>
      </c>
      <c r="I2147" t="s">
        <v>11</v>
      </c>
      <c r="J2147" t="s">
        <v>124</v>
      </c>
      <c r="K2147" t="s">
        <v>147</v>
      </c>
      <c r="L2147" t="s">
        <v>158</v>
      </c>
      <c r="M2147" s="6">
        <v>696</v>
      </c>
    </row>
    <row r="2148" spans="1:13" x14ac:dyDescent="0.3">
      <c r="A2148" s="2">
        <v>45750</v>
      </c>
      <c r="B2148" s="3">
        <f t="shared" si="99"/>
        <v>2025</v>
      </c>
      <c r="C2148" t="str">
        <f t="shared" si="100"/>
        <v>2024-2025</v>
      </c>
      <c r="D2148" t="s">
        <v>120</v>
      </c>
      <c r="E2148" t="s">
        <v>85</v>
      </c>
      <c r="F2148" t="str">
        <f t="shared" si="101"/>
        <v>Western Australia</v>
      </c>
      <c r="G2148" t="s">
        <v>28</v>
      </c>
      <c r="H2148">
        <v>6725</v>
      </c>
      <c r="I2148" t="s">
        <v>11</v>
      </c>
      <c r="J2148" t="s">
        <v>141</v>
      </c>
      <c r="K2148" t="s">
        <v>144</v>
      </c>
      <c r="L2148" t="s">
        <v>155</v>
      </c>
      <c r="M2148" s="6">
        <v>259</v>
      </c>
    </row>
    <row r="2149" spans="1:13" x14ac:dyDescent="0.3">
      <c r="A2149" s="2">
        <v>45569</v>
      </c>
      <c r="B2149" s="3">
        <f t="shared" si="99"/>
        <v>2025</v>
      </c>
      <c r="C2149" t="str">
        <f t="shared" si="100"/>
        <v>2024-2025</v>
      </c>
      <c r="D2149" t="s">
        <v>120</v>
      </c>
      <c r="E2149" t="s">
        <v>98</v>
      </c>
      <c r="F2149" t="str">
        <f t="shared" si="101"/>
        <v>South Australia</v>
      </c>
      <c r="G2149" t="s">
        <v>17</v>
      </c>
      <c r="H2149">
        <v>5290</v>
      </c>
      <c r="I2149" t="s">
        <v>11</v>
      </c>
      <c r="J2149" t="s">
        <v>139</v>
      </c>
      <c r="K2149" t="s">
        <v>145</v>
      </c>
      <c r="L2149" t="s">
        <v>156</v>
      </c>
      <c r="M2149" s="6">
        <v>95</v>
      </c>
    </row>
    <row r="2150" spans="1:13" x14ac:dyDescent="0.3">
      <c r="A2150" s="2">
        <v>45356</v>
      </c>
      <c r="B2150" s="3">
        <f t="shared" si="99"/>
        <v>2024</v>
      </c>
      <c r="C2150" t="str">
        <f t="shared" si="100"/>
        <v>2023-2024</v>
      </c>
      <c r="D2150" t="s">
        <v>120</v>
      </c>
      <c r="E2150" t="s">
        <v>107</v>
      </c>
      <c r="F2150" t="str">
        <f t="shared" si="101"/>
        <v>New South Wales</v>
      </c>
      <c r="G2150" t="s">
        <v>10</v>
      </c>
      <c r="H2150">
        <v>2020</v>
      </c>
      <c r="I2150" t="s">
        <v>11</v>
      </c>
      <c r="J2150" t="s">
        <v>126</v>
      </c>
      <c r="K2150" t="s">
        <v>144</v>
      </c>
      <c r="L2150" t="s">
        <v>155</v>
      </c>
      <c r="M2150" s="6">
        <v>276</v>
      </c>
    </row>
    <row r="2151" spans="1:13" x14ac:dyDescent="0.3">
      <c r="A2151" s="2">
        <v>45604</v>
      </c>
      <c r="B2151" s="3">
        <f t="shared" si="99"/>
        <v>2025</v>
      </c>
      <c r="C2151" t="str">
        <f t="shared" si="100"/>
        <v>2024-2025</v>
      </c>
      <c r="D2151" t="s">
        <v>120</v>
      </c>
      <c r="E2151" t="s">
        <v>9</v>
      </c>
      <c r="F2151" t="str">
        <f t="shared" si="101"/>
        <v>New South Wales</v>
      </c>
      <c r="G2151" t="s">
        <v>10</v>
      </c>
      <c r="H2151">
        <v>2067</v>
      </c>
      <c r="I2151" t="s">
        <v>11</v>
      </c>
      <c r="J2151" t="s">
        <v>126</v>
      </c>
      <c r="K2151" t="s">
        <v>149</v>
      </c>
      <c r="L2151" t="s">
        <v>160</v>
      </c>
      <c r="M2151" s="6">
        <v>628</v>
      </c>
    </row>
    <row r="2152" spans="1:13" x14ac:dyDescent="0.3">
      <c r="A2152" s="2">
        <v>45371</v>
      </c>
      <c r="B2152" s="3">
        <f t="shared" si="99"/>
        <v>2024</v>
      </c>
      <c r="C2152" t="str">
        <f t="shared" si="100"/>
        <v>2023-2024</v>
      </c>
      <c r="D2152" t="s">
        <v>120</v>
      </c>
      <c r="E2152" t="s">
        <v>21</v>
      </c>
      <c r="F2152" t="str">
        <f t="shared" si="101"/>
        <v>South Australia</v>
      </c>
      <c r="G2152" t="s">
        <v>17</v>
      </c>
      <c r="H2152">
        <v>5343</v>
      </c>
      <c r="I2152" t="s">
        <v>11</v>
      </c>
      <c r="J2152" t="s">
        <v>139</v>
      </c>
      <c r="K2152" t="s">
        <v>145</v>
      </c>
      <c r="L2152" t="s">
        <v>156</v>
      </c>
      <c r="M2152" s="6">
        <v>422</v>
      </c>
    </row>
    <row r="2153" spans="1:13" x14ac:dyDescent="0.3">
      <c r="A2153" s="2">
        <v>45988</v>
      </c>
      <c r="B2153" s="3">
        <f t="shared" si="99"/>
        <v>2026</v>
      </c>
      <c r="C2153" t="str">
        <f t="shared" si="100"/>
        <v>2025-2026</v>
      </c>
      <c r="D2153" t="s">
        <v>119</v>
      </c>
      <c r="E2153" t="s">
        <v>34</v>
      </c>
      <c r="F2153" t="str">
        <f t="shared" si="101"/>
        <v>New South Wales</v>
      </c>
      <c r="G2153" t="s">
        <v>10</v>
      </c>
      <c r="H2153">
        <v>2560</v>
      </c>
      <c r="I2153" t="s">
        <v>11</v>
      </c>
      <c r="J2153" t="s">
        <v>123</v>
      </c>
      <c r="K2153" t="s">
        <v>142</v>
      </c>
      <c r="L2153" t="s">
        <v>153</v>
      </c>
      <c r="M2153" s="6">
        <v>676</v>
      </c>
    </row>
    <row r="2154" spans="1:13" x14ac:dyDescent="0.3">
      <c r="A2154" s="2">
        <v>45434</v>
      </c>
      <c r="B2154" s="3">
        <f t="shared" si="99"/>
        <v>2024</v>
      </c>
      <c r="C2154" t="str">
        <f t="shared" si="100"/>
        <v>2023-2024</v>
      </c>
      <c r="D2154" t="s">
        <v>120</v>
      </c>
      <c r="E2154" t="s">
        <v>38</v>
      </c>
      <c r="F2154" t="str">
        <f t="shared" si="101"/>
        <v>Victoria</v>
      </c>
      <c r="G2154" t="s">
        <v>26</v>
      </c>
      <c r="H2154">
        <v>3199</v>
      </c>
      <c r="I2154" t="s">
        <v>11</v>
      </c>
      <c r="J2154" t="s">
        <v>127</v>
      </c>
      <c r="K2154" t="s">
        <v>149</v>
      </c>
      <c r="L2154" t="s">
        <v>160</v>
      </c>
      <c r="M2154" s="6">
        <v>755</v>
      </c>
    </row>
    <row r="2155" spans="1:13" x14ac:dyDescent="0.3">
      <c r="A2155" s="2">
        <v>45978</v>
      </c>
      <c r="B2155" s="3">
        <f t="shared" si="99"/>
        <v>2026</v>
      </c>
      <c r="C2155" t="str">
        <f t="shared" si="100"/>
        <v>2025-2026</v>
      </c>
      <c r="D2155" t="s">
        <v>119</v>
      </c>
      <c r="E2155" t="s">
        <v>86</v>
      </c>
      <c r="F2155" t="str">
        <f t="shared" si="101"/>
        <v>Queensland</v>
      </c>
      <c r="G2155" t="s">
        <v>19</v>
      </c>
      <c r="H2155">
        <v>4119</v>
      </c>
      <c r="I2155" t="s">
        <v>11</v>
      </c>
      <c r="J2155" t="s">
        <v>131</v>
      </c>
      <c r="K2155" t="s">
        <v>145</v>
      </c>
      <c r="L2155" t="s">
        <v>156</v>
      </c>
      <c r="M2155" s="6">
        <v>492</v>
      </c>
    </row>
    <row r="2156" spans="1:13" x14ac:dyDescent="0.3">
      <c r="A2156" s="2">
        <v>45947</v>
      </c>
      <c r="B2156" s="3">
        <f t="shared" si="99"/>
        <v>2026</v>
      </c>
      <c r="C2156" t="str">
        <f t="shared" si="100"/>
        <v>2025-2026</v>
      </c>
      <c r="D2156" t="s">
        <v>120</v>
      </c>
      <c r="E2156" t="s">
        <v>21</v>
      </c>
      <c r="F2156" t="str">
        <f t="shared" si="101"/>
        <v>South Australia</v>
      </c>
      <c r="G2156" t="s">
        <v>17</v>
      </c>
      <c r="H2156">
        <v>5343</v>
      </c>
      <c r="I2156" t="s">
        <v>11</v>
      </c>
      <c r="J2156" t="s">
        <v>139</v>
      </c>
      <c r="K2156" t="s">
        <v>148</v>
      </c>
      <c r="L2156" t="s">
        <v>159</v>
      </c>
      <c r="M2156" s="6">
        <v>157</v>
      </c>
    </row>
    <row r="2157" spans="1:13" x14ac:dyDescent="0.3">
      <c r="A2157" s="2">
        <v>45469</v>
      </c>
      <c r="B2157" s="3">
        <f t="shared" si="99"/>
        <v>2024</v>
      </c>
      <c r="C2157" t="str">
        <f t="shared" si="100"/>
        <v>2023-2024</v>
      </c>
      <c r="D2157" t="s">
        <v>120</v>
      </c>
      <c r="E2157" t="s">
        <v>21</v>
      </c>
      <c r="F2157" t="str">
        <f t="shared" si="101"/>
        <v>South Australia</v>
      </c>
      <c r="G2157" t="s">
        <v>17</v>
      </c>
      <c r="H2157">
        <v>5343</v>
      </c>
      <c r="I2157" t="s">
        <v>11</v>
      </c>
      <c r="J2157" t="s">
        <v>139</v>
      </c>
      <c r="K2157" t="s">
        <v>147</v>
      </c>
      <c r="L2157" t="s">
        <v>158</v>
      </c>
      <c r="M2157" s="6">
        <v>449</v>
      </c>
    </row>
    <row r="2158" spans="1:13" x14ac:dyDescent="0.3">
      <c r="A2158" s="2">
        <v>45373</v>
      </c>
      <c r="B2158" s="3">
        <f t="shared" si="99"/>
        <v>2024</v>
      </c>
      <c r="C2158" t="str">
        <f t="shared" si="100"/>
        <v>2023-2024</v>
      </c>
      <c r="D2158" t="s">
        <v>119</v>
      </c>
      <c r="E2158" t="s">
        <v>80</v>
      </c>
      <c r="F2158" t="str">
        <f t="shared" si="101"/>
        <v>New South Wales</v>
      </c>
      <c r="G2158" t="s">
        <v>10</v>
      </c>
      <c r="H2158">
        <v>2120</v>
      </c>
      <c r="I2158" t="s">
        <v>11</v>
      </c>
      <c r="J2158" t="s">
        <v>125</v>
      </c>
      <c r="K2158" t="s">
        <v>145</v>
      </c>
      <c r="L2158" t="s">
        <v>156</v>
      </c>
      <c r="M2158" s="6">
        <v>431</v>
      </c>
    </row>
    <row r="2159" spans="1:13" x14ac:dyDescent="0.3">
      <c r="A2159" s="2">
        <v>45444</v>
      </c>
      <c r="B2159" s="3">
        <f t="shared" si="99"/>
        <v>2024</v>
      </c>
      <c r="C2159" t="str">
        <f t="shared" si="100"/>
        <v>2023-2024</v>
      </c>
      <c r="D2159" t="s">
        <v>120</v>
      </c>
      <c r="E2159" t="s">
        <v>50</v>
      </c>
      <c r="F2159" t="str">
        <f t="shared" si="101"/>
        <v>Australian Capital Territory</v>
      </c>
      <c r="G2159" t="s">
        <v>51</v>
      </c>
      <c r="H2159">
        <v>2617</v>
      </c>
      <c r="I2159" t="s">
        <v>11</v>
      </c>
      <c r="J2159" t="s">
        <v>123</v>
      </c>
      <c r="K2159" t="s">
        <v>148</v>
      </c>
      <c r="L2159" t="s">
        <v>159</v>
      </c>
      <c r="M2159" s="6">
        <v>591</v>
      </c>
    </row>
    <row r="2160" spans="1:13" x14ac:dyDescent="0.3">
      <c r="A2160" s="2">
        <v>45478</v>
      </c>
      <c r="B2160" s="3">
        <f t="shared" si="99"/>
        <v>2025</v>
      </c>
      <c r="C2160" t="str">
        <f t="shared" si="100"/>
        <v>2024-2025</v>
      </c>
      <c r="D2160" t="s">
        <v>120</v>
      </c>
      <c r="E2160" t="s">
        <v>38</v>
      </c>
      <c r="F2160" t="str">
        <f t="shared" si="101"/>
        <v>Victoria</v>
      </c>
      <c r="G2160" t="s">
        <v>26</v>
      </c>
      <c r="H2160">
        <v>3199</v>
      </c>
      <c r="I2160" t="s">
        <v>11</v>
      </c>
      <c r="J2160" t="s">
        <v>127</v>
      </c>
      <c r="K2160" t="s">
        <v>148</v>
      </c>
      <c r="L2160" t="s">
        <v>159</v>
      </c>
      <c r="M2160" s="6">
        <v>655</v>
      </c>
    </row>
    <row r="2161" spans="1:13" x14ac:dyDescent="0.3">
      <c r="A2161" s="2">
        <v>45323</v>
      </c>
      <c r="B2161" s="3">
        <f t="shared" si="99"/>
        <v>2024</v>
      </c>
      <c r="C2161" t="str">
        <f t="shared" si="100"/>
        <v>2023-2024</v>
      </c>
      <c r="D2161" t="s">
        <v>119</v>
      </c>
      <c r="E2161" t="s">
        <v>72</v>
      </c>
      <c r="F2161" t="str">
        <f t="shared" si="101"/>
        <v>Queensland</v>
      </c>
      <c r="G2161" t="s">
        <v>19</v>
      </c>
      <c r="H2161">
        <v>4870</v>
      </c>
      <c r="I2161" t="s">
        <v>11</v>
      </c>
      <c r="J2161" t="s">
        <v>133</v>
      </c>
      <c r="K2161" t="s">
        <v>144</v>
      </c>
      <c r="L2161" t="s">
        <v>155</v>
      </c>
      <c r="M2161" s="6">
        <v>523</v>
      </c>
    </row>
    <row r="2162" spans="1:13" x14ac:dyDescent="0.3">
      <c r="A2162" s="2">
        <v>45527</v>
      </c>
      <c r="B2162" s="3">
        <f t="shared" si="99"/>
        <v>2025</v>
      </c>
      <c r="C2162" t="str">
        <f t="shared" si="100"/>
        <v>2024-2025</v>
      </c>
      <c r="D2162" t="s">
        <v>120</v>
      </c>
      <c r="E2162" t="s">
        <v>49</v>
      </c>
      <c r="F2162" t="str">
        <f t="shared" si="101"/>
        <v>New South Wales</v>
      </c>
      <c r="G2162" t="s">
        <v>10</v>
      </c>
      <c r="H2162">
        <v>2350</v>
      </c>
      <c r="I2162" t="s">
        <v>11</v>
      </c>
      <c r="J2162" t="s">
        <v>122</v>
      </c>
      <c r="K2162" t="s">
        <v>146</v>
      </c>
      <c r="L2162" t="s">
        <v>157</v>
      </c>
      <c r="M2162" s="6">
        <v>158</v>
      </c>
    </row>
    <row r="2163" spans="1:13" x14ac:dyDescent="0.3">
      <c r="A2163" s="2">
        <v>45358</v>
      </c>
      <c r="B2163" s="3">
        <f t="shared" si="99"/>
        <v>2024</v>
      </c>
      <c r="C2163" t="str">
        <f t="shared" si="100"/>
        <v>2023-2024</v>
      </c>
      <c r="D2163" t="s">
        <v>120</v>
      </c>
      <c r="E2163" t="s">
        <v>98</v>
      </c>
      <c r="F2163" t="str">
        <f t="shared" si="101"/>
        <v>South Australia</v>
      </c>
      <c r="G2163" t="s">
        <v>17</v>
      </c>
      <c r="H2163">
        <v>5290</v>
      </c>
      <c r="I2163" t="s">
        <v>11</v>
      </c>
      <c r="J2163" t="s">
        <v>139</v>
      </c>
      <c r="K2163" t="s">
        <v>143</v>
      </c>
      <c r="L2163" t="s">
        <v>154</v>
      </c>
      <c r="M2163" s="6">
        <v>720</v>
      </c>
    </row>
    <row r="2164" spans="1:13" x14ac:dyDescent="0.3">
      <c r="A2164" s="2">
        <v>45446</v>
      </c>
      <c r="B2164" s="3">
        <f t="shared" si="99"/>
        <v>2024</v>
      </c>
      <c r="C2164" t="str">
        <f t="shared" si="100"/>
        <v>2023-2024</v>
      </c>
      <c r="D2164" t="s">
        <v>119</v>
      </c>
      <c r="E2164" t="s">
        <v>81</v>
      </c>
      <c r="F2164" t="str">
        <f t="shared" si="101"/>
        <v>Victoria</v>
      </c>
      <c r="G2164" t="s">
        <v>26</v>
      </c>
      <c r="H2164">
        <v>3076</v>
      </c>
      <c r="I2164" t="s">
        <v>11</v>
      </c>
      <c r="J2164" t="s">
        <v>128</v>
      </c>
      <c r="K2164" t="s">
        <v>143</v>
      </c>
      <c r="L2164" t="s">
        <v>154</v>
      </c>
      <c r="M2164" s="6">
        <v>260</v>
      </c>
    </row>
    <row r="2165" spans="1:13" x14ac:dyDescent="0.3">
      <c r="A2165" s="2">
        <v>45690</v>
      </c>
      <c r="B2165" s="3">
        <f t="shared" si="99"/>
        <v>2025</v>
      </c>
      <c r="C2165" t="str">
        <f t="shared" si="100"/>
        <v>2024-2025</v>
      </c>
      <c r="D2165" t="s">
        <v>119</v>
      </c>
      <c r="E2165" t="s">
        <v>109</v>
      </c>
      <c r="F2165" t="str">
        <f t="shared" si="101"/>
        <v>Western Australia</v>
      </c>
      <c r="G2165" t="s">
        <v>28</v>
      </c>
      <c r="H2165">
        <v>6052</v>
      </c>
      <c r="I2165" t="s">
        <v>11</v>
      </c>
      <c r="J2165" t="s">
        <v>121</v>
      </c>
      <c r="K2165" t="s">
        <v>144</v>
      </c>
      <c r="L2165" t="s">
        <v>155</v>
      </c>
      <c r="M2165" s="6">
        <v>602</v>
      </c>
    </row>
    <row r="2166" spans="1:13" x14ac:dyDescent="0.3">
      <c r="A2166" s="2">
        <v>45299</v>
      </c>
      <c r="B2166" s="3">
        <f t="shared" si="99"/>
        <v>2024</v>
      </c>
      <c r="C2166" t="str">
        <f t="shared" si="100"/>
        <v>2023-2024</v>
      </c>
      <c r="D2166" t="s">
        <v>119</v>
      </c>
      <c r="E2166" t="s">
        <v>52</v>
      </c>
      <c r="F2166" t="str">
        <f t="shared" si="101"/>
        <v>New South Wales</v>
      </c>
      <c r="G2166" t="s">
        <v>10</v>
      </c>
      <c r="H2166">
        <v>2485</v>
      </c>
      <c r="I2166" t="s">
        <v>11</v>
      </c>
      <c r="J2166" t="s">
        <v>122</v>
      </c>
      <c r="K2166" t="s">
        <v>146</v>
      </c>
      <c r="L2166" t="s">
        <v>157</v>
      </c>
      <c r="M2166" s="6">
        <v>109</v>
      </c>
    </row>
    <row r="2167" spans="1:13" x14ac:dyDescent="0.3">
      <c r="A2167" s="2">
        <v>45823</v>
      </c>
      <c r="B2167" s="3">
        <f t="shared" si="99"/>
        <v>2025</v>
      </c>
      <c r="C2167" t="str">
        <f t="shared" si="100"/>
        <v>2024-2025</v>
      </c>
      <c r="D2167" t="s">
        <v>120</v>
      </c>
      <c r="E2167" t="s">
        <v>66</v>
      </c>
      <c r="F2167" t="str">
        <f t="shared" si="101"/>
        <v>Western Australia</v>
      </c>
      <c r="G2167" t="s">
        <v>28</v>
      </c>
      <c r="H2167">
        <v>6330</v>
      </c>
      <c r="I2167" t="s">
        <v>11</v>
      </c>
      <c r="J2167" t="s">
        <v>135</v>
      </c>
      <c r="K2167" t="s">
        <v>144</v>
      </c>
      <c r="L2167" t="s">
        <v>155</v>
      </c>
      <c r="M2167" s="6">
        <v>475</v>
      </c>
    </row>
    <row r="2168" spans="1:13" x14ac:dyDescent="0.3">
      <c r="A2168" s="2">
        <v>45568</v>
      </c>
      <c r="B2168" s="3">
        <f t="shared" si="99"/>
        <v>2025</v>
      </c>
      <c r="C2168" t="str">
        <f t="shared" si="100"/>
        <v>2024-2025</v>
      </c>
      <c r="D2168" t="s">
        <v>119</v>
      </c>
      <c r="E2168" t="s">
        <v>13</v>
      </c>
      <c r="F2168" t="str">
        <f t="shared" si="101"/>
        <v>New South Wales</v>
      </c>
      <c r="G2168" t="s">
        <v>10</v>
      </c>
      <c r="H2168">
        <v>2141</v>
      </c>
      <c r="I2168" t="s">
        <v>11</v>
      </c>
      <c r="J2168" t="s">
        <v>125</v>
      </c>
      <c r="K2168" t="s">
        <v>144</v>
      </c>
      <c r="L2168" t="s">
        <v>155</v>
      </c>
      <c r="M2168" s="6">
        <v>47</v>
      </c>
    </row>
    <row r="2169" spans="1:13" x14ac:dyDescent="0.3">
      <c r="A2169" s="2">
        <v>45624</v>
      </c>
      <c r="B2169" s="3">
        <f t="shared" si="99"/>
        <v>2025</v>
      </c>
      <c r="C2169" t="str">
        <f t="shared" si="100"/>
        <v>2024-2025</v>
      </c>
      <c r="D2169" t="s">
        <v>120</v>
      </c>
      <c r="E2169" t="s">
        <v>57</v>
      </c>
      <c r="F2169" t="str">
        <f t="shared" si="101"/>
        <v>New South Wales</v>
      </c>
      <c r="G2169" t="s">
        <v>10</v>
      </c>
      <c r="H2169">
        <v>2064</v>
      </c>
      <c r="I2169" t="s">
        <v>11</v>
      </c>
      <c r="J2169" t="s">
        <v>126</v>
      </c>
      <c r="K2169" t="s">
        <v>146</v>
      </c>
      <c r="L2169" t="s">
        <v>157</v>
      </c>
      <c r="M2169" s="6">
        <v>281</v>
      </c>
    </row>
    <row r="2170" spans="1:13" x14ac:dyDescent="0.3">
      <c r="A2170" s="2">
        <v>45768</v>
      </c>
      <c r="B2170" s="3">
        <f t="shared" si="99"/>
        <v>2025</v>
      </c>
      <c r="C2170" t="str">
        <f t="shared" si="100"/>
        <v>2024-2025</v>
      </c>
      <c r="D2170" t="s">
        <v>120</v>
      </c>
      <c r="E2170" t="s">
        <v>32</v>
      </c>
      <c r="F2170" t="str">
        <f t="shared" si="101"/>
        <v>Victoria</v>
      </c>
      <c r="G2170" t="s">
        <v>26</v>
      </c>
      <c r="H2170">
        <v>3977</v>
      </c>
      <c r="I2170" t="s">
        <v>11</v>
      </c>
      <c r="J2170" t="s">
        <v>137</v>
      </c>
      <c r="K2170" t="s">
        <v>142</v>
      </c>
      <c r="L2170" t="s">
        <v>153</v>
      </c>
      <c r="M2170" s="6">
        <v>343</v>
      </c>
    </row>
    <row r="2171" spans="1:13" x14ac:dyDescent="0.3">
      <c r="A2171" s="2">
        <v>45449</v>
      </c>
      <c r="B2171" s="3">
        <f t="shared" si="99"/>
        <v>2024</v>
      </c>
      <c r="C2171" t="str">
        <f t="shared" si="100"/>
        <v>2023-2024</v>
      </c>
      <c r="D2171" t="s">
        <v>119</v>
      </c>
      <c r="E2171" t="s">
        <v>97</v>
      </c>
      <c r="F2171" t="str">
        <f t="shared" si="101"/>
        <v>Tasmania</v>
      </c>
      <c r="G2171" t="s">
        <v>43</v>
      </c>
      <c r="H2171">
        <v>7010</v>
      </c>
      <c r="I2171" t="s">
        <v>11</v>
      </c>
      <c r="J2171" t="s">
        <v>130</v>
      </c>
      <c r="K2171" t="s">
        <v>146</v>
      </c>
      <c r="L2171" t="s">
        <v>157</v>
      </c>
      <c r="M2171" s="6">
        <v>255</v>
      </c>
    </row>
    <row r="2172" spans="1:13" x14ac:dyDescent="0.3">
      <c r="A2172" s="2">
        <v>46005</v>
      </c>
      <c r="B2172" s="3">
        <f t="shared" si="99"/>
        <v>2026</v>
      </c>
      <c r="C2172" t="str">
        <f t="shared" si="100"/>
        <v>2025-2026</v>
      </c>
      <c r="D2172" t="s">
        <v>119</v>
      </c>
      <c r="E2172" t="s">
        <v>79</v>
      </c>
      <c r="F2172" t="str">
        <f t="shared" si="101"/>
        <v>Queensland</v>
      </c>
      <c r="G2172" t="s">
        <v>19</v>
      </c>
      <c r="H2172">
        <v>4680</v>
      </c>
      <c r="I2172" t="s">
        <v>11</v>
      </c>
      <c r="J2172" t="s">
        <v>138</v>
      </c>
      <c r="K2172" t="s">
        <v>148</v>
      </c>
      <c r="L2172" t="s">
        <v>159</v>
      </c>
      <c r="M2172" s="6">
        <v>182</v>
      </c>
    </row>
    <row r="2173" spans="1:13" x14ac:dyDescent="0.3">
      <c r="A2173" s="2">
        <v>45781</v>
      </c>
      <c r="B2173" s="3">
        <f t="shared" si="99"/>
        <v>2025</v>
      </c>
      <c r="C2173" t="str">
        <f t="shared" si="100"/>
        <v>2024-2025</v>
      </c>
      <c r="D2173" t="s">
        <v>120</v>
      </c>
      <c r="E2173" t="s">
        <v>29</v>
      </c>
      <c r="F2173" t="str">
        <f t="shared" si="101"/>
        <v>Queensland</v>
      </c>
      <c r="G2173" t="s">
        <v>19</v>
      </c>
      <c r="H2173">
        <v>4703</v>
      </c>
      <c r="I2173" t="s">
        <v>11</v>
      </c>
      <c r="J2173" t="s">
        <v>138</v>
      </c>
      <c r="K2173" t="s">
        <v>143</v>
      </c>
      <c r="L2173" t="s">
        <v>154</v>
      </c>
      <c r="M2173" s="6">
        <v>287</v>
      </c>
    </row>
    <row r="2174" spans="1:13" x14ac:dyDescent="0.3">
      <c r="A2174" s="2">
        <v>45508</v>
      </c>
      <c r="B2174" s="3">
        <f t="shared" si="99"/>
        <v>2025</v>
      </c>
      <c r="C2174" t="str">
        <f t="shared" si="100"/>
        <v>2024-2025</v>
      </c>
      <c r="D2174" t="s">
        <v>120</v>
      </c>
      <c r="E2174" t="s">
        <v>112</v>
      </c>
      <c r="F2174" t="str">
        <f t="shared" si="101"/>
        <v>Queensland</v>
      </c>
      <c r="G2174" t="s">
        <v>19</v>
      </c>
      <c r="H2174">
        <v>4566</v>
      </c>
      <c r="I2174" t="s">
        <v>11</v>
      </c>
      <c r="J2174" t="s">
        <v>136</v>
      </c>
      <c r="K2174" t="s">
        <v>151</v>
      </c>
      <c r="L2174" t="s">
        <v>152</v>
      </c>
      <c r="M2174" s="6">
        <v>613</v>
      </c>
    </row>
    <row r="2175" spans="1:13" x14ac:dyDescent="0.3">
      <c r="A2175" s="2">
        <v>45727</v>
      </c>
      <c r="B2175" s="3">
        <f t="shared" si="99"/>
        <v>2025</v>
      </c>
      <c r="C2175" t="str">
        <f t="shared" si="100"/>
        <v>2024-2025</v>
      </c>
      <c r="D2175" t="s">
        <v>120</v>
      </c>
      <c r="E2175" t="s">
        <v>75</v>
      </c>
      <c r="F2175" t="str">
        <f t="shared" si="101"/>
        <v>Victoria</v>
      </c>
      <c r="G2175" t="s">
        <v>26</v>
      </c>
      <c r="H2175">
        <v>3915</v>
      </c>
      <c r="I2175" t="s">
        <v>11</v>
      </c>
      <c r="J2175" t="s">
        <v>137</v>
      </c>
      <c r="K2175" t="s">
        <v>148</v>
      </c>
      <c r="L2175" t="s">
        <v>159</v>
      </c>
      <c r="M2175" s="6">
        <v>429</v>
      </c>
    </row>
    <row r="2176" spans="1:13" x14ac:dyDescent="0.3">
      <c r="A2176" s="2">
        <v>45999</v>
      </c>
      <c r="B2176" s="3">
        <f t="shared" si="99"/>
        <v>2026</v>
      </c>
      <c r="C2176" t="str">
        <f t="shared" si="100"/>
        <v>2025-2026</v>
      </c>
      <c r="D2176" t="s">
        <v>120</v>
      </c>
      <c r="E2176" t="s">
        <v>44</v>
      </c>
      <c r="F2176" t="str">
        <f t="shared" si="101"/>
        <v>Western Australia</v>
      </c>
      <c r="G2176" t="s">
        <v>28</v>
      </c>
      <c r="H2176">
        <v>6010</v>
      </c>
      <c r="I2176" t="s">
        <v>11</v>
      </c>
      <c r="J2176" t="s">
        <v>121</v>
      </c>
      <c r="K2176" t="s">
        <v>144</v>
      </c>
      <c r="L2176" t="s">
        <v>155</v>
      </c>
      <c r="M2176" s="6">
        <v>55</v>
      </c>
    </row>
    <row r="2177" spans="1:13" x14ac:dyDescent="0.3">
      <c r="A2177" s="2">
        <v>45634</v>
      </c>
      <c r="B2177" s="3">
        <f t="shared" si="99"/>
        <v>2025</v>
      </c>
      <c r="C2177" t="str">
        <f t="shared" si="100"/>
        <v>2024-2025</v>
      </c>
      <c r="D2177" t="s">
        <v>120</v>
      </c>
      <c r="E2177" t="s">
        <v>63</v>
      </c>
      <c r="F2177" t="str">
        <f t="shared" si="101"/>
        <v>Queensland</v>
      </c>
      <c r="G2177" t="s">
        <v>19</v>
      </c>
      <c r="H2177">
        <v>4068</v>
      </c>
      <c r="I2177" t="s">
        <v>11</v>
      </c>
      <c r="J2177" t="s">
        <v>131</v>
      </c>
      <c r="K2177" t="s">
        <v>146</v>
      </c>
      <c r="L2177" t="s">
        <v>157</v>
      </c>
      <c r="M2177" s="6">
        <v>748</v>
      </c>
    </row>
    <row r="2178" spans="1:13" x14ac:dyDescent="0.3">
      <c r="A2178" s="2">
        <v>45462</v>
      </c>
      <c r="B2178" s="3">
        <f t="shared" ref="B2178:B2241" si="102">IF(MONTH(A2178)&gt;=7,YEAR(A2178)+1,YEAR(A2178))</f>
        <v>2024</v>
      </c>
      <c r="C2178" t="str">
        <f t="shared" ref="C2178:C2241" si="103">IF(MONTH(A2178) &gt;= 7, YEAR(A2178) &amp; "-" &amp; YEAR(A2178) + 1, YEAR(A2178) - 1 &amp; "-" &amp; YEAR(A2178))</f>
        <v>2023-2024</v>
      </c>
      <c r="D2178" t="s">
        <v>119</v>
      </c>
      <c r="E2178" t="s">
        <v>13</v>
      </c>
      <c r="F2178" t="str">
        <f t="shared" ref="F2178:F2241" si="104">IF(G2178="WA","Western Australia",
IF(G2178="NSW","New South Wales",
IF(G2178="QLD","Queensland",
IF(G2178="VIC","Victoria",
IF(G2178="TAS","Tasmania",
IF(G2178="SA","South Australia",
IF(G2178="NT","Northern Territory",
IF(G2178="ACT","Australian Capital Territory",G2178))))))))</f>
        <v>New South Wales</v>
      </c>
      <c r="G2178" t="s">
        <v>10</v>
      </c>
      <c r="H2178">
        <v>2141</v>
      </c>
      <c r="I2178" t="s">
        <v>11</v>
      </c>
      <c r="J2178" t="s">
        <v>125</v>
      </c>
      <c r="K2178" t="s">
        <v>148</v>
      </c>
      <c r="L2178" t="s">
        <v>159</v>
      </c>
      <c r="M2178" s="6">
        <v>345</v>
      </c>
    </row>
    <row r="2179" spans="1:13" x14ac:dyDescent="0.3">
      <c r="A2179" s="2">
        <v>45461</v>
      </c>
      <c r="B2179" s="3">
        <f t="shared" si="102"/>
        <v>2024</v>
      </c>
      <c r="C2179" t="str">
        <f t="shared" si="103"/>
        <v>2023-2024</v>
      </c>
      <c r="D2179" t="s">
        <v>119</v>
      </c>
      <c r="E2179" t="s">
        <v>61</v>
      </c>
      <c r="F2179" t="str">
        <f t="shared" si="104"/>
        <v>Victoria</v>
      </c>
      <c r="G2179" t="s">
        <v>26</v>
      </c>
      <c r="H2179">
        <v>3179</v>
      </c>
      <c r="I2179" t="s">
        <v>11</v>
      </c>
      <c r="J2179" t="s">
        <v>127</v>
      </c>
      <c r="K2179" t="s">
        <v>151</v>
      </c>
      <c r="L2179" t="s">
        <v>152</v>
      </c>
      <c r="M2179" s="6">
        <v>220</v>
      </c>
    </row>
    <row r="2180" spans="1:13" x14ac:dyDescent="0.3">
      <c r="A2180" s="2">
        <v>45845</v>
      </c>
      <c r="B2180" s="3">
        <f t="shared" si="102"/>
        <v>2026</v>
      </c>
      <c r="C2180" t="str">
        <f t="shared" si="103"/>
        <v>2025-2026</v>
      </c>
      <c r="D2180" t="s">
        <v>120</v>
      </c>
      <c r="E2180" t="s">
        <v>18</v>
      </c>
      <c r="F2180" t="str">
        <f t="shared" si="104"/>
        <v>Queensland</v>
      </c>
      <c r="G2180" t="s">
        <v>19</v>
      </c>
      <c r="H2180">
        <v>4802</v>
      </c>
      <c r="I2180" t="s">
        <v>11</v>
      </c>
      <c r="J2180" t="s">
        <v>133</v>
      </c>
      <c r="K2180" t="s">
        <v>145</v>
      </c>
      <c r="L2180" t="s">
        <v>156</v>
      </c>
      <c r="M2180" s="6">
        <v>670</v>
      </c>
    </row>
    <row r="2181" spans="1:13" x14ac:dyDescent="0.3">
      <c r="A2181" s="2">
        <v>45885</v>
      </c>
      <c r="B2181" s="3">
        <f t="shared" si="102"/>
        <v>2026</v>
      </c>
      <c r="C2181" t="str">
        <f t="shared" si="103"/>
        <v>2025-2026</v>
      </c>
      <c r="D2181" t="s">
        <v>120</v>
      </c>
      <c r="E2181" t="s">
        <v>108</v>
      </c>
      <c r="F2181" t="str">
        <f t="shared" si="104"/>
        <v>Tasmania</v>
      </c>
      <c r="G2181" t="s">
        <v>43</v>
      </c>
      <c r="H2181">
        <v>7320</v>
      </c>
      <c r="I2181" t="s">
        <v>11</v>
      </c>
      <c r="J2181" t="s">
        <v>130</v>
      </c>
      <c r="K2181" t="s">
        <v>151</v>
      </c>
      <c r="L2181" t="s">
        <v>152</v>
      </c>
      <c r="M2181" s="6">
        <v>358</v>
      </c>
    </row>
    <row r="2182" spans="1:13" x14ac:dyDescent="0.3">
      <c r="A2182" s="2">
        <v>45931</v>
      </c>
      <c r="B2182" s="3">
        <f t="shared" si="102"/>
        <v>2026</v>
      </c>
      <c r="C2182" t="str">
        <f t="shared" si="103"/>
        <v>2025-2026</v>
      </c>
      <c r="D2182" t="s">
        <v>119</v>
      </c>
      <c r="E2182" t="s">
        <v>60</v>
      </c>
      <c r="F2182" t="str">
        <f t="shared" si="104"/>
        <v>Queensland</v>
      </c>
      <c r="G2182" t="s">
        <v>19</v>
      </c>
      <c r="H2182">
        <v>4655</v>
      </c>
      <c r="I2182" t="s">
        <v>11</v>
      </c>
      <c r="J2182" t="s">
        <v>138</v>
      </c>
      <c r="K2182" t="s">
        <v>143</v>
      </c>
      <c r="L2182" t="s">
        <v>154</v>
      </c>
      <c r="M2182" s="6">
        <v>102</v>
      </c>
    </row>
    <row r="2183" spans="1:13" x14ac:dyDescent="0.3">
      <c r="A2183" s="2">
        <v>45720</v>
      </c>
      <c r="B2183" s="3">
        <f t="shared" si="102"/>
        <v>2025</v>
      </c>
      <c r="C2183" t="str">
        <f t="shared" si="103"/>
        <v>2024-2025</v>
      </c>
      <c r="D2183" t="s">
        <v>120</v>
      </c>
      <c r="E2183" t="s">
        <v>44</v>
      </c>
      <c r="F2183" t="str">
        <f t="shared" si="104"/>
        <v>Western Australia</v>
      </c>
      <c r="G2183" t="s">
        <v>28</v>
      </c>
      <c r="H2183">
        <v>6010</v>
      </c>
      <c r="I2183" t="s">
        <v>11</v>
      </c>
      <c r="J2183" t="s">
        <v>121</v>
      </c>
      <c r="K2183" t="s">
        <v>143</v>
      </c>
      <c r="L2183" t="s">
        <v>154</v>
      </c>
      <c r="M2183" s="6">
        <v>631</v>
      </c>
    </row>
    <row r="2184" spans="1:13" x14ac:dyDescent="0.3">
      <c r="A2184" s="2">
        <v>45658</v>
      </c>
      <c r="B2184" s="3">
        <f t="shared" si="102"/>
        <v>2025</v>
      </c>
      <c r="C2184" t="str">
        <f t="shared" si="103"/>
        <v>2024-2025</v>
      </c>
      <c r="D2184" t="s">
        <v>120</v>
      </c>
      <c r="E2184" t="s">
        <v>78</v>
      </c>
      <c r="F2184" t="str">
        <f t="shared" si="104"/>
        <v>New South Wales</v>
      </c>
      <c r="G2184" t="s">
        <v>10</v>
      </c>
      <c r="H2184">
        <v>2480</v>
      </c>
      <c r="I2184" t="s">
        <v>11</v>
      </c>
      <c r="J2184" t="s">
        <v>122</v>
      </c>
      <c r="K2184" t="s">
        <v>147</v>
      </c>
      <c r="L2184" t="s">
        <v>158</v>
      </c>
      <c r="M2184" s="6">
        <v>795</v>
      </c>
    </row>
    <row r="2185" spans="1:13" x14ac:dyDescent="0.3">
      <c r="A2185" s="2">
        <v>45973</v>
      </c>
      <c r="B2185" s="3">
        <f t="shared" si="102"/>
        <v>2026</v>
      </c>
      <c r="C2185" t="str">
        <f t="shared" si="103"/>
        <v>2025-2026</v>
      </c>
      <c r="D2185" t="s">
        <v>120</v>
      </c>
      <c r="E2185" t="s">
        <v>96</v>
      </c>
      <c r="F2185" t="str">
        <f t="shared" si="104"/>
        <v>Western Australia</v>
      </c>
      <c r="G2185" t="s">
        <v>28</v>
      </c>
      <c r="H2185">
        <v>6027</v>
      </c>
      <c r="I2185" t="s">
        <v>11</v>
      </c>
      <c r="J2185" t="s">
        <v>121</v>
      </c>
      <c r="K2185" t="s">
        <v>143</v>
      </c>
      <c r="L2185" t="s">
        <v>154</v>
      </c>
      <c r="M2185" s="6">
        <v>392</v>
      </c>
    </row>
    <row r="2186" spans="1:13" x14ac:dyDescent="0.3">
      <c r="A2186" s="2">
        <v>45823</v>
      </c>
      <c r="B2186" s="3">
        <f t="shared" si="102"/>
        <v>2025</v>
      </c>
      <c r="C2186" t="str">
        <f t="shared" si="103"/>
        <v>2024-2025</v>
      </c>
      <c r="D2186" t="s">
        <v>119</v>
      </c>
      <c r="E2186" t="s">
        <v>34</v>
      </c>
      <c r="F2186" t="str">
        <f t="shared" si="104"/>
        <v>New South Wales</v>
      </c>
      <c r="G2186" t="s">
        <v>10</v>
      </c>
      <c r="H2186">
        <v>2560</v>
      </c>
      <c r="I2186" t="s">
        <v>11</v>
      </c>
      <c r="J2186" t="s">
        <v>123</v>
      </c>
      <c r="K2186" t="s">
        <v>142</v>
      </c>
      <c r="L2186" t="s">
        <v>153</v>
      </c>
      <c r="M2186" s="6">
        <v>749</v>
      </c>
    </row>
    <row r="2187" spans="1:13" x14ac:dyDescent="0.3">
      <c r="A2187" s="2">
        <v>46021</v>
      </c>
      <c r="B2187" s="3">
        <f t="shared" si="102"/>
        <v>2026</v>
      </c>
      <c r="C2187" t="str">
        <f t="shared" si="103"/>
        <v>2025-2026</v>
      </c>
      <c r="D2187" t="s">
        <v>120</v>
      </c>
      <c r="E2187" t="s">
        <v>33</v>
      </c>
      <c r="F2187" t="str">
        <f t="shared" si="104"/>
        <v>Northern Territory</v>
      </c>
      <c r="G2187" t="s">
        <v>15</v>
      </c>
      <c r="H2187">
        <v>870</v>
      </c>
      <c r="I2187" t="s">
        <v>11</v>
      </c>
      <c r="J2187" t="s">
        <v>140</v>
      </c>
      <c r="K2187" t="s">
        <v>148</v>
      </c>
      <c r="L2187" t="s">
        <v>159</v>
      </c>
      <c r="M2187" s="6">
        <v>588</v>
      </c>
    </row>
    <row r="2188" spans="1:13" x14ac:dyDescent="0.3">
      <c r="A2188" s="2">
        <v>45714</v>
      </c>
      <c r="B2188" s="3">
        <f t="shared" si="102"/>
        <v>2025</v>
      </c>
      <c r="C2188" t="str">
        <f t="shared" si="103"/>
        <v>2024-2025</v>
      </c>
      <c r="D2188" t="s">
        <v>119</v>
      </c>
      <c r="E2188" t="s">
        <v>83</v>
      </c>
      <c r="F2188" t="str">
        <f t="shared" si="104"/>
        <v>Victoria</v>
      </c>
      <c r="G2188" t="s">
        <v>26</v>
      </c>
      <c r="H2188">
        <v>3551</v>
      </c>
      <c r="I2188" t="s">
        <v>11</v>
      </c>
      <c r="J2188" t="s">
        <v>129</v>
      </c>
      <c r="K2188" t="s">
        <v>144</v>
      </c>
      <c r="L2188" t="s">
        <v>155</v>
      </c>
      <c r="M2188" s="6">
        <v>585</v>
      </c>
    </row>
    <row r="2189" spans="1:13" x14ac:dyDescent="0.3">
      <c r="A2189" s="2">
        <v>45466</v>
      </c>
      <c r="B2189" s="3">
        <f t="shared" si="102"/>
        <v>2024</v>
      </c>
      <c r="C2189" t="str">
        <f t="shared" si="103"/>
        <v>2023-2024</v>
      </c>
      <c r="D2189" t="s">
        <v>120</v>
      </c>
      <c r="E2189" t="s">
        <v>104</v>
      </c>
      <c r="F2189" t="str">
        <f t="shared" si="104"/>
        <v>Victoria</v>
      </c>
      <c r="G2189" t="s">
        <v>26</v>
      </c>
      <c r="H2189">
        <v>3175</v>
      </c>
      <c r="I2189" t="s">
        <v>11</v>
      </c>
      <c r="J2189" t="s">
        <v>127</v>
      </c>
      <c r="K2189" t="s">
        <v>149</v>
      </c>
      <c r="L2189" t="s">
        <v>160</v>
      </c>
      <c r="M2189" s="6">
        <v>752</v>
      </c>
    </row>
    <row r="2190" spans="1:13" x14ac:dyDescent="0.3">
      <c r="A2190" s="2">
        <v>45658</v>
      </c>
      <c r="B2190" s="3">
        <f t="shared" si="102"/>
        <v>2025</v>
      </c>
      <c r="C2190" t="str">
        <f t="shared" si="103"/>
        <v>2024-2025</v>
      </c>
      <c r="D2190" t="s">
        <v>120</v>
      </c>
      <c r="E2190" t="s">
        <v>59</v>
      </c>
      <c r="F2190" t="str">
        <f t="shared" si="104"/>
        <v>South Australia</v>
      </c>
      <c r="G2190" t="s">
        <v>17</v>
      </c>
      <c r="H2190">
        <v>5011</v>
      </c>
      <c r="I2190" t="s">
        <v>11</v>
      </c>
      <c r="J2190" t="s">
        <v>134</v>
      </c>
      <c r="K2190" t="s">
        <v>145</v>
      </c>
      <c r="L2190" t="s">
        <v>156</v>
      </c>
      <c r="M2190" s="6">
        <v>600</v>
      </c>
    </row>
    <row r="2191" spans="1:13" x14ac:dyDescent="0.3">
      <c r="A2191" s="2">
        <v>45549</v>
      </c>
      <c r="B2191" s="3">
        <f t="shared" si="102"/>
        <v>2025</v>
      </c>
      <c r="C2191" t="str">
        <f t="shared" si="103"/>
        <v>2024-2025</v>
      </c>
      <c r="D2191" t="s">
        <v>120</v>
      </c>
      <c r="E2191" t="s">
        <v>84</v>
      </c>
      <c r="F2191" t="str">
        <f t="shared" si="104"/>
        <v>Western Australia</v>
      </c>
      <c r="G2191" t="s">
        <v>28</v>
      </c>
      <c r="H2191">
        <v>6280</v>
      </c>
      <c r="I2191" t="s">
        <v>11</v>
      </c>
      <c r="J2191" t="s">
        <v>135</v>
      </c>
      <c r="K2191" t="s">
        <v>149</v>
      </c>
      <c r="L2191" t="s">
        <v>160</v>
      </c>
      <c r="M2191" s="6">
        <v>699</v>
      </c>
    </row>
    <row r="2192" spans="1:13" x14ac:dyDescent="0.3">
      <c r="A2192" s="2">
        <v>45520</v>
      </c>
      <c r="B2192" s="3">
        <f t="shared" si="102"/>
        <v>2025</v>
      </c>
      <c r="C2192" t="str">
        <f t="shared" si="103"/>
        <v>2024-2025</v>
      </c>
      <c r="D2192" t="s">
        <v>119</v>
      </c>
      <c r="E2192" t="s">
        <v>88</v>
      </c>
      <c r="F2192" t="str">
        <f t="shared" si="104"/>
        <v>Queensland</v>
      </c>
      <c r="G2192" t="s">
        <v>19</v>
      </c>
      <c r="H2192">
        <v>4570</v>
      </c>
      <c r="I2192" t="s">
        <v>11</v>
      </c>
      <c r="J2192" t="s">
        <v>136</v>
      </c>
      <c r="K2192" t="s">
        <v>144</v>
      </c>
      <c r="L2192" t="s">
        <v>155</v>
      </c>
      <c r="M2192" s="6">
        <v>532</v>
      </c>
    </row>
    <row r="2193" spans="1:13" x14ac:dyDescent="0.3">
      <c r="A2193" s="2">
        <v>45953</v>
      </c>
      <c r="B2193" s="3">
        <f t="shared" si="102"/>
        <v>2026</v>
      </c>
      <c r="C2193" t="str">
        <f t="shared" si="103"/>
        <v>2025-2026</v>
      </c>
      <c r="D2193" t="s">
        <v>120</v>
      </c>
      <c r="E2193" t="s">
        <v>77</v>
      </c>
      <c r="F2193" t="str">
        <f t="shared" si="104"/>
        <v>Victoria</v>
      </c>
      <c r="G2193" t="s">
        <v>26</v>
      </c>
      <c r="H2193">
        <v>3018</v>
      </c>
      <c r="I2193" t="s">
        <v>11</v>
      </c>
      <c r="J2193" t="s">
        <v>128</v>
      </c>
      <c r="K2193" t="s">
        <v>150</v>
      </c>
      <c r="L2193" t="s">
        <v>161</v>
      </c>
      <c r="M2193" s="6">
        <v>306</v>
      </c>
    </row>
    <row r="2194" spans="1:13" x14ac:dyDescent="0.3">
      <c r="A2194" s="2">
        <v>45403</v>
      </c>
      <c r="B2194" s="3">
        <f t="shared" si="102"/>
        <v>2024</v>
      </c>
      <c r="C2194" t="str">
        <f t="shared" si="103"/>
        <v>2023-2024</v>
      </c>
      <c r="D2194" t="s">
        <v>120</v>
      </c>
      <c r="E2194" t="s">
        <v>59</v>
      </c>
      <c r="F2194" t="str">
        <f t="shared" si="104"/>
        <v>South Australia</v>
      </c>
      <c r="G2194" t="s">
        <v>17</v>
      </c>
      <c r="H2194">
        <v>5011</v>
      </c>
      <c r="I2194" t="s">
        <v>11</v>
      </c>
      <c r="J2194" t="s">
        <v>134</v>
      </c>
      <c r="K2194" t="s">
        <v>146</v>
      </c>
      <c r="L2194" t="s">
        <v>157</v>
      </c>
      <c r="M2194" s="6">
        <v>727</v>
      </c>
    </row>
    <row r="2195" spans="1:13" x14ac:dyDescent="0.3">
      <c r="A2195" s="2">
        <v>45843</v>
      </c>
      <c r="B2195" s="3">
        <f t="shared" si="102"/>
        <v>2026</v>
      </c>
      <c r="C2195" t="str">
        <f t="shared" si="103"/>
        <v>2025-2026</v>
      </c>
      <c r="D2195" t="s">
        <v>119</v>
      </c>
      <c r="E2195" t="s">
        <v>70</v>
      </c>
      <c r="F2195" t="str">
        <f t="shared" si="104"/>
        <v>Western Australia</v>
      </c>
      <c r="G2195" t="s">
        <v>28</v>
      </c>
      <c r="H2195">
        <v>6021</v>
      </c>
      <c r="I2195" t="s">
        <v>11</v>
      </c>
      <c r="J2195" t="s">
        <v>121</v>
      </c>
      <c r="K2195" t="s">
        <v>144</v>
      </c>
      <c r="L2195" t="s">
        <v>155</v>
      </c>
      <c r="M2195" s="6">
        <v>140</v>
      </c>
    </row>
    <row r="2196" spans="1:13" x14ac:dyDescent="0.3">
      <c r="A2196" s="2">
        <v>45689</v>
      </c>
      <c r="B2196" s="3">
        <f t="shared" si="102"/>
        <v>2025</v>
      </c>
      <c r="C2196" t="str">
        <f t="shared" si="103"/>
        <v>2024-2025</v>
      </c>
      <c r="D2196" t="s">
        <v>120</v>
      </c>
      <c r="E2196" t="s">
        <v>101</v>
      </c>
      <c r="F2196" t="str">
        <f t="shared" si="104"/>
        <v>Queensland</v>
      </c>
      <c r="G2196" t="s">
        <v>19</v>
      </c>
      <c r="H2196">
        <v>4305</v>
      </c>
      <c r="I2196" t="s">
        <v>11</v>
      </c>
      <c r="J2196" t="s">
        <v>124</v>
      </c>
      <c r="K2196" t="s">
        <v>142</v>
      </c>
      <c r="L2196" t="s">
        <v>153</v>
      </c>
      <c r="M2196" s="6">
        <v>66</v>
      </c>
    </row>
    <row r="2197" spans="1:13" x14ac:dyDescent="0.3">
      <c r="A2197" s="2">
        <v>45902</v>
      </c>
      <c r="B2197" s="3">
        <f t="shared" si="102"/>
        <v>2026</v>
      </c>
      <c r="C2197" t="str">
        <f t="shared" si="103"/>
        <v>2025-2026</v>
      </c>
      <c r="D2197" t="s">
        <v>120</v>
      </c>
      <c r="E2197" t="s">
        <v>114</v>
      </c>
      <c r="F2197" t="str">
        <f t="shared" si="104"/>
        <v>Victoria</v>
      </c>
      <c r="G2197" t="s">
        <v>26</v>
      </c>
      <c r="H2197">
        <v>3353</v>
      </c>
      <c r="I2197" t="s">
        <v>11</v>
      </c>
      <c r="J2197" t="s">
        <v>129</v>
      </c>
      <c r="K2197" t="s">
        <v>149</v>
      </c>
      <c r="L2197" t="s">
        <v>160</v>
      </c>
      <c r="M2197" s="6">
        <v>692</v>
      </c>
    </row>
    <row r="2198" spans="1:13" x14ac:dyDescent="0.3">
      <c r="A2198" s="2">
        <v>45453</v>
      </c>
      <c r="B2198" s="3">
        <f t="shared" si="102"/>
        <v>2024</v>
      </c>
      <c r="C2198" t="str">
        <f t="shared" si="103"/>
        <v>2023-2024</v>
      </c>
      <c r="D2198" t="s">
        <v>120</v>
      </c>
      <c r="E2198" t="s">
        <v>33</v>
      </c>
      <c r="F2198" t="str">
        <f t="shared" si="104"/>
        <v>Northern Territory</v>
      </c>
      <c r="G2198" t="s">
        <v>15</v>
      </c>
      <c r="H2198">
        <v>870</v>
      </c>
      <c r="I2198" t="s">
        <v>11</v>
      </c>
      <c r="J2198" t="s">
        <v>140</v>
      </c>
      <c r="K2198" t="s">
        <v>142</v>
      </c>
      <c r="L2198" t="s">
        <v>153</v>
      </c>
      <c r="M2198" s="6">
        <v>403</v>
      </c>
    </row>
    <row r="2199" spans="1:13" x14ac:dyDescent="0.3">
      <c r="A2199" s="2">
        <v>45617</v>
      </c>
      <c r="B2199" s="3">
        <f t="shared" si="102"/>
        <v>2025</v>
      </c>
      <c r="C2199" t="str">
        <f t="shared" si="103"/>
        <v>2024-2025</v>
      </c>
      <c r="D2199" t="s">
        <v>120</v>
      </c>
      <c r="E2199" t="s">
        <v>53</v>
      </c>
      <c r="F2199" t="str">
        <f t="shared" si="104"/>
        <v>Queensland</v>
      </c>
      <c r="G2199" t="s">
        <v>19</v>
      </c>
      <c r="H2199">
        <v>4012</v>
      </c>
      <c r="I2199" t="s">
        <v>11</v>
      </c>
      <c r="J2199" t="s">
        <v>131</v>
      </c>
      <c r="K2199" t="s">
        <v>142</v>
      </c>
      <c r="L2199" t="s">
        <v>153</v>
      </c>
      <c r="M2199" s="6">
        <v>167</v>
      </c>
    </row>
    <row r="2200" spans="1:13" x14ac:dyDescent="0.3">
      <c r="A2200" s="2">
        <v>45841</v>
      </c>
      <c r="B2200" s="3">
        <f t="shared" si="102"/>
        <v>2026</v>
      </c>
      <c r="C2200" t="str">
        <f t="shared" si="103"/>
        <v>2025-2026</v>
      </c>
      <c r="D2200" t="s">
        <v>119</v>
      </c>
      <c r="E2200" t="s">
        <v>40</v>
      </c>
      <c r="F2200" t="str">
        <f t="shared" si="104"/>
        <v>South Australia</v>
      </c>
      <c r="G2200" t="s">
        <v>17</v>
      </c>
      <c r="H2200">
        <v>5169</v>
      </c>
      <c r="I2200" t="s">
        <v>11</v>
      </c>
      <c r="J2200" t="s">
        <v>134</v>
      </c>
      <c r="K2200" t="s">
        <v>148</v>
      </c>
      <c r="L2200" t="s">
        <v>159</v>
      </c>
      <c r="M2200" s="6">
        <v>103</v>
      </c>
    </row>
    <row r="2201" spans="1:13" x14ac:dyDescent="0.3">
      <c r="A2201" s="2">
        <v>45761</v>
      </c>
      <c r="B2201" s="3">
        <f t="shared" si="102"/>
        <v>2025</v>
      </c>
      <c r="C2201" t="str">
        <f t="shared" si="103"/>
        <v>2024-2025</v>
      </c>
      <c r="D2201" t="s">
        <v>120</v>
      </c>
      <c r="E2201" t="s">
        <v>84</v>
      </c>
      <c r="F2201" t="str">
        <f t="shared" si="104"/>
        <v>Western Australia</v>
      </c>
      <c r="G2201" t="s">
        <v>28</v>
      </c>
      <c r="H2201">
        <v>6280</v>
      </c>
      <c r="I2201" t="s">
        <v>11</v>
      </c>
      <c r="J2201" t="s">
        <v>135</v>
      </c>
      <c r="K2201" t="s">
        <v>144</v>
      </c>
      <c r="L2201" t="s">
        <v>155</v>
      </c>
      <c r="M2201" s="6">
        <v>705</v>
      </c>
    </row>
    <row r="2202" spans="1:13" x14ac:dyDescent="0.3">
      <c r="A2202" s="2">
        <v>45818</v>
      </c>
      <c r="B2202" s="3">
        <f t="shared" si="102"/>
        <v>2025</v>
      </c>
      <c r="C2202" t="str">
        <f t="shared" si="103"/>
        <v>2024-2025</v>
      </c>
      <c r="D2202" t="s">
        <v>119</v>
      </c>
      <c r="E2202" t="s">
        <v>24</v>
      </c>
      <c r="F2202" t="str">
        <f t="shared" si="104"/>
        <v>Queensland</v>
      </c>
      <c r="G2202" t="s">
        <v>19</v>
      </c>
      <c r="H2202">
        <v>4053</v>
      </c>
      <c r="I2202" t="s">
        <v>11</v>
      </c>
      <c r="J2202" t="s">
        <v>131</v>
      </c>
      <c r="K2202" t="s">
        <v>144</v>
      </c>
      <c r="L2202" t="s">
        <v>155</v>
      </c>
      <c r="M2202" s="6">
        <v>642</v>
      </c>
    </row>
    <row r="2203" spans="1:13" x14ac:dyDescent="0.3">
      <c r="A2203" s="2">
        <v>45755</v>
      </c>
      <c r="B2203" s="3">
        <f t="shared" si="102"/>
        <v>2025</v>
      </c>
      <c r="C2203" t="str">
        <f t="shared" si="103"/>
        <v>2024-2025</v>
      </c>
      <c r="D2203" t="s">
        <v>120</v>
      </c>
      <c r="E2203" t="s">
        <v>78</v>
      </c>
      <c r="F2203" t="str">
        <f t="shared" si="104"/>
        <v>New South Wales</v>
      </c>
      <c r="G2203" t="s">
        <v>10</v>
      </c>
      <c r="H2203">
        <v>2480</v>
      </c>
      <c r="I2203" t="s">
        <v>11</v>
      </c>
      <c r="J2203" t="s">
        <v>122</v>
      </c>
      <c r="K2203" t="s">
        <v>146</v>
      </c>
      <c r="L2203" t="s">
        <v>157</v>
      </c>
      <c r="M2203" s="6">
        <v>157</v>
      </c>
    </row>
    <row r="2204" spans="1:13" x14ac:dyDescent="0.3">
      <c r="A2204" s="2">
        <v>45423</v>
      </c>
      <c r="B2204" s="3">
        <f t="shared" si="102"/>
        <v>2024</v>
      </c>
      <c r="C2204" t="str">
        <f t="shared" si="103"/>
        <v>2023-2024</v>
      </c>
      <c r="D2204" t="s">
        <v>120</v>
      </c>
      <c r="E2204" t="s">
        <v>97</v>
      </c>
      <c r="F2204" t="str">
        <f t="shared" si="104"/>
        <v>Tasmania</v>
      </c>
      <c r="G2204" t="s">
        <v>43</v>
      </c>
      <c r="H2204">
        <v>7010</v>
      </c>
      <c r="I2204" t="s">
        <v>11</v>
      </c>
      <c r="J2204" t="s">
        <v>130</v>
      </c>
      <c r="K2204" t="s">
        <v>146</v>
      </c>
      <c r="L2204" t="s">
        <v>157</v>
      </c>
      <c r="M2204" s="6">
        <v>327</v>
      </c>
    </row>
    <row r="2205" spans="1:13" x14ac:dyDescent="0.3">
      <c r="A2205" s="2">
        <v>45873</v>
      </c>
      <c r="B2205" s="3">
        <f t="shared" si="102"/>
        <v>2026</v>
      </c>
      <c r="C2205" t="str">
        <f t="shared" si="103"/>
        <v>2025-2026</v>
      </c>
      <c r="D2205" t="s">
        <v>120</v>
      </c>
      <c r="E2205" t="s">
        <v>47</v>
      </c>
      <c r="F2205" t="str">
        <f t="shared" si="104"/>
        <v>Victoria</v>
      </c>
      <c r="G2205" t="s">
        <v>26</v>
      </c>
      <c r="H2205">
        <v>3630</v>
      </c>
      <c r="I2205" t="s">
        <v>11</v>
      </c>
      <c r="J2205" t="s">
        <v>137</v>
      </c>
      <c r="K2205" t="s">
        <v>148</v>
      </c>
      <c r="L2205" t="s">
        <v>159</v>
      </c>
      <c r="M2205" s="6">
        <v>116</v>
      </c>
    </row>
    <row r="2206" spans="1:13" x14ac:dyDescent="0.3">
      <c r="A2206" s="2">
        <v>45385</v>
      </c>
      <c r="B2206" s="3">
        <f t="shared" si="102"/>
        <v>2024</v>
      </c>
      <c r="C2206" t="str">
        <f t="shared" si="103"/>
        <v>2023-2024</v>
      </c>
      <c r="D2206" t="s">
        <v>120</v>
      </c>
      <c r="E2206" t="s">
        <v>29</v>
      </c>
      <c r="F2206" t="str">
        <f t="shared" si="104"/>
        <v>Queensland</v>
      </c>
      <c r="G2206" t="s">
        <v>19</v>
      </c>
      <c r="H2206">
        <v>4703</v>
      </c>
      <c r="I2206" t="s">
        <v>11</v>
      </c>
      <c r="J2206" t="s">
        <v>138</v>
      </c>
      <c r="K2206" t="s">
        <v>146</v>
      </c>
      <c r="L2206" t="s">
        <v>157</v>
      </c>
      <c r="M2206" s="6">
        <v>752</v>
      </c>
    </row>
    <row r="2207" spans="1:13" x14ac:dyDescent="0.3">
      <c r="A2207" s="2">
        <v>45787</v>
      </c>
      <c r="B2207" s="3">
        <f t="shared" si="102"/>
        <v>2025</v>
      </c>
      <c r="C2207" t="str">
        <f t="shared" si="103"/>
        <v>2024-2025</v>
      </c>
      <c r="D2207" t="s">
        <v>119</v>
      </c>
      <c r="E2207" t="s">
        <v>111</v>
      </c>
      <c r="F2207" t="str">
        <f t="shared" si="104"/>
        <v>New South Wales</v>
      </c>
      <c r="G2207" t="s">
        <v>10</v>
      </c>
      <c r="H2207">
        <v>2154</v>
      </c>
      <c r="I2207" t="s">
        <v>11</v>
      </c>
      <c r="J2207" t="s">
        <v>125</v>
      </c>
      <c r="K2207" t="s">
        <v>142</v>
      </c>
      <c r="L2207" t="s">
        <v>153</v>
      </c>
      <c r="M2207" s="6">
        <v>465</v>
      </c>
    </row>
    <row r="2208" spans="1:13" x14ac:dyDescent="0.3">
      <c r="A2208" s="2">
        <v>45594</v>
      </c>
      <c r="B2208" s="3">
        <f t="shared" si="102"/>
        <v>2025</v>
      </c>
      <c r="C2208" t="str">
        <f t="shared" si="103"/>
        <v>2024-2025</v>
      </c>
      <c r="D2208" t="s">
        <v>119</v>
      </c>
      <c r="E2208" t="s">
        <v>81</v>
      </c>
      <c r="F2208" t="str">
        <f t="shared" si="104"/>
        <v>Victoria</v>
      </c>
      <c r="G2208" t="s">
        <v>26</v>
      </c>
      <c r="H2208">
        <v>3076</v>
      </c>
      <c r="I2208" t="s">
        <v>11</v>
      </c>
      <c r="J2208" t="s">
        <v>128</v>
      </c>
      <c r="K2208" t="s">
        <v>142</v>
      </c>
      <c r="L2208" t="s">
        <v>153</v>
      </c>
      <c r="M2208" s="6">
        <v>723</v>
      </c>
    </row>
    <row r="2209" spans="1:13" x14ac:dyDescent="0.3">
      <c r="A2209" s="2">
        <v>45760</v>
      </c>
      <c r="B2209" s="3">
        <f t="shared" si="102"/>
        <v>2025</v>
      </c>
      <c r="C2209" t="str">
        <f t="shared" si="103"/>
        <v>2024-2025</v>
      </c>
      <c r="D2209" t="s">
        <v>119</v>
      </c>
      <c r="E2209" t="s">
        <v>35</v>
      </c>
      <c r="F2209" t="str">
        <f t="shared" si="104"/>
        <v>Victoria</v>
      </c>
      <c r="G2209" t="s">
        <v>26</v>
      </c>
      <c r="H2209">
        <v>3280</v>
      </c>
      <c r="I2209" t="s">
        <v>11</v>
      </c>
      <c r="J2209" t="s">
        <v>129</v>
      </c>
      <c r="K2209" t="s">
        <v>144</v>
      </c>
      <c r="L2209" t="s">
        <v>155</v>
      </c>
      <c r="M2209" s="6">
        <v>777</v>
      </c>
    </row>
    <row r="2210" spans="1:13" x14ac:dyDescent="0.3">
      <c r="A2210" s="2">
        <v>45912</v>
      </c>
      <c r="B2210" s="3">
        <f t="shared" si="102"/>
        <v>2026</v>
      </c>
      <c r="C2210" t="str">
        <f t="shared" si="103"/>
        <v>2025-2026</v>
      </c>
      <c r="D2210" t="s">
        <v>119</v>
      </c>
      <c r="E2210" t="s">
        <v>74</v>
      </c>
      <c r="F2210" t="str">
        <f t="shared" si="104"/>
        <v>Victoria</v>
      </c>
      <c r="G2210" t="s">
        <v>26</v>
      </c>
      <c r="H2210">
        <v>3500</v>
      </c>
      <c r="I2210" t="s">
        <v>11</v>
      </c>
      <c r="J2210" t="s">
        <v>129</v>
      </c>
      <c r="K2210" t="s">
        <v>144</v>
      </c>
      <c r="L2210" t="s">
        <v>155</v>
      </c>
      <c r="M2210" s="6">
        <v>492</v>
      </c>
    </row>
    <row r="2211" spans="1:13" x14ac:dyDescent="0.3">
      <c r="A2211" s="2">
        <v>45367</v>
      </c>
      <c r="B2211" s="3">
        <f t="shared" si="102"/>
        <v>2024</v>
      </c>
      <c r="C2211" t="str">
        <f t="shared" si="103"/>
        <v>2023-2024</v>
      </c>
      <c r="D2211" t="s">
        <v>120</v>
      </c>
      <c r="E2211" t="s">
        <v>98</v>
      </c>
      <c r="F2211" t="str">
        <f t="shared" si="104"/>
        <v>South Australia</v>
      </c>
      <c r="G2211" t="s">
        <v>17</v>
      </c>
      <c r="H2211">
        <v>5290</v>
      </c>
      <c r="I2211" t="s">
        <v>11</v>
      </c>
      <c r="J2211" t="s">
        <v>139</v>
      </c>
      <c r="K2211" t="s">
        <v>148</v>
      </c>
      <c r="L2211" t="s">
        <v>159</v>
      </c>
      <c r="M2211" s="6">
        <v>724</v>
      </c>
    </row>
    <row r="2212" spans="1:13" x14ac:dyDescent="0.3">
      <c r="A2212" s="2">
        <v>45784</v>
      </c>
      <c r="B2212" s="3">
        <f t="shared" si="102"/>
        <v>2025</v>
      </c>
      <c r="C2212" t="str">
        <f t="shared" si="103"/>
        <v>2024-2025</v>
      </c>
      <c r="D2212" t="s">
        <v>120</v>
      </c>
      <c r="E2212" t="s">
        <v>112</v>
      </c>
      <c r="F2212" t="str">
        <f t="shared" si="104"/>
        <v>Queensland</v>
      </c>
      <c r="G2212" t="s">
        <v>19</v>
      </c>
      <c r="H2212">
        <v>4566</v>
      </c>
      <c r="I2212" t="s">
        <v>11</v>
      </c>
      <c r="J2212" t="s">
        <v>136</v>
      </c>
      <c r="K2212" t="s">
        <v>148</v>
      </c>
      <c r="L2212" t="s">
        <v>159</v>
      </c>
      <c r="M2212" s="6">
        <v>349</v>
      </c>
    </row>
    <row r="2213" spans="1:13" x14ac:dyDescent="0.3">
      <c r="A2213" s="2">
        <v>45855</v>
      </c>
      <c r="B2213" s="3">
        <f t="shared" si="102"/>
        <v>2026</v>
      </c>
      <c r="C2213" t="str">
        <f t="shared" si="103"/>
        <v>2025-2026</v>
      </c>
      <c r="D2213" t="s">
        <v>120</v>
      </c>
      <c r="E2213" t="s">
        <v>63</v>
      </c>
      <c r="F2213" t="str">
        <f t="shared" si="104"/>
        <v>Queensland</v>
      </c>
      <c r="G2213" t="s">
        <v>19</v>
      </c>
      <c r="H2213">
        <v>4068</v>
      </c>
      <c r="I2213" t="s">
        <v>11</v>
      </c>
      <c r="J2213" t="s">
        <v>131</v>
      </c>
      <c r="K2213" t="s">
        <v>147</v>
      </c>
      <c r="L2213" t="s">
        <v>158</v>
      </c>
      <c r="M2213" s="6">
        <v>461</v>
      </c>
    </row>
    <row r="2214" spans="1:13" x14ac:dyDescent="0.3">
      <c r="A2214" s="2">
        <v>45452</v>
      </c>
      <c r="B2214" s="3">
        <f t="shared" si="102"/>
        <v>2024</v>
      </c>
      <c r="C2214" t="str">
        <f t="shared" si="103"/>
        <v>2023-2024</v>
      </c>
      <c r="D2214" t="s">
        <v>120</v>
      </c>
      <c r="E2214" t="s">
        <v>67</v>
      </c>
      <c r="F2214" t="str">
        <f t="shared" si="104"/>
        <v>Tasmania</v>
      </c>
      <c r="G2214" t="s">
        <v>43</v>
      </c>
      <c r="H2214">
        <v>7250</v>
      </c>
      <c r="I2214" t="s">
        <v>11</v>
      </c>
      <c r="J2214" t="s">
        <v>130</v>
      </c>
      <c r="K2214" t="s">
        <v>146</v>
      </c>
      <c r="L2214" t="s">
        <v>157</v>
      </c>
      <c r="M2214" s="6">
        <v>664</v>
      </c>
    </row>
    <row r="2215" spans="1:13" x14ac:dyDescent="0.3">
      <c r="A2215" s="2">
        <v>45698</v>
      </c>
      <c r="B2215" s="3">
        <f t="shared" si="102"/>
        <v>2025</v>
      </c>
      <c r="C2215" t="str">
        <f t="shared" si="103"/>
        <v>2024-2025</v>
      </c>
      <c r="D2215" t="s">
        <v>120</v>
      </c>
      <c r="E2215" t="s">
        <v>84</v>
      </c>
      <c r="F2215" t="str">
        <f t="shared" si="104"/>
        <v>Western Australia</v>
      </c>
      <c r="G2215" t="s">
        <v>28</v>
      </c>
      <c r="H2215">
        <v>6280</v>
      </c>
      <c r="I2215" t="s">
        <v>11</v>
      </c>
      <c r="J2215" t="s">
        <v>135</v>
      </c>
      <c r="K2215" t="s">
        <v>150</v>
      </c>
      <c r="L2215" t="s">
        <v>161</v>
      </c>
      <c r="M2215" s="6">
        <v>421</v>
      </c>
    </row>
    <row r="2216" spans="1:13" x14ac:dyDescent="0.3">
      <c r="A2216" s="2">
        <v>45770</v>
      </c>
      <c r="B2216" s="3">
        <f t="shared" si="102"/>
        <v>2025</v>
      </c>
      <c r="C2216" t="str">
        <f t="shared" si="103"/>
        <v>2024-2025</v>
      </c>
      <c r="D2216" t="s">
        <v>119</v>
      </c>
      <c r="E2216" t="s">
        <v>70</v>
      </c>
      <c r="F2216" t="str">
        <f t="shared" si="104"/>
        <v>Western Australia</v>
      </c>
      <c r="G2216" t="s">
        <v>28</v>
      </c>
      <c r="H2216">
        <v>6021</v>
      </c>
      <c r="I2216" t="s">
        <v>11</v>
      </c>
      <c r="J2216" t="s">
        <v>121</v>
      </c>
      <c r="K2216" t="s">
        <v>145</v>
      </c>
      <c r="L2216" t="s">
        <v>156</v>
      </c>
      <c r="M2216" s="6">
        <v>234</v>
      </c>
    </row>
    <row r="2217" spans="1:13" x14ac:dyDescent="0.3">
      <c r="A2217" s="2">
        <v>45665</v>
      </c>
      <c r="B2217" s="3">
        <f t="shared" si="102"/>
        <v>2025</v>
      </c>
      <c r="C2217" t="str">
        <f t="shared" si="103"/>
        <v>2024-2025</v>
      </c>
      <c r="D2217" t="s">
        <v>120</v>
      </c>
      <c r="E2217" t="s">
        <v>91</v>
      </c>
      <c r="F2217" t="str">
        <f t="shared" si="104"/>
        <v>Western Australia</v>
      </c>
      <c r="G2217" t="s">
        <v>28</v>
      </c>
      <c r="H2217">
        <v>6109</v>
      </c>
      <c r="I2217" t="s">
        <v>11</v>
      </c>
      <c r="J2217" t="s">
        <v>135</v>
      </c>
      <c r="K2217" t="s">
        <v>143</v>
      </c>
      <c r="L2217" t="s">
        <v>154</v>
      </c>
      <c r="M2217" s="6">
        <v>299</v>
      </c>
    </row>
    <row r="2218" spans="1:13" x14ac:dyDescent="0.3">
      <c r="A2218" s="2">
        <v>45596</v>
      </c>
      <c r="B2218" s="3">
        <f t="shared" si="102"/>
        <v>2025</v>
      </c>
      <c r="C2218" t="str">
        <f t="shared" si="103"/>
        <v>2024-2025</v>
      </c>
      <c r="D2218" t="s">
        <v>119</v>
      </c>
      <c r="E2218" t="s">
        <v>68</v>
      </c>
      <c r="F2218" t="str">
        <f t="shared" si="104"/>
        <v>Victoria</v>
      </c>
      <c r="G2218" t="s">
        <v>26</v>
      </c>
      <c r="H2218">
        <v>3429</v>
      </c>
      <c r="I2218" t="s">
        <v>11</v>
      </c>
      <c r="J2218" t="s">
        <v>129</v>
      </c>
      <c r="K2218" t="s">
        <v>147</v>
      </c>
      <c r="L2218" t="s">
        <v>158</v>
      </c>
      <c r="M2218" s="6">
        <v>143</v>
      </c>
    </row>
    <row r="2219" spans="1:13" x14ac:dyDescent="0.3">
      <c r="A2219" s="2">
        <v>45615</v>
      </c>
      <c r="B2219" s="3">
        <f t="shared" si="102"/>
        <v>2025</v>
      </c>
      <c r="C2219" t="str">
        <f t="shared" si="103"/>
        <v>2024-2025</v>
      </c>
      <c r="D2219" t="s">
        <v>119</v>
      </c>
      <c r="E2219" t="s">
        <v>40</v>
      </c>
      <c r="F2219" t="str">
        <f t="shared" si="104"/>
        <v>South Australia</v>
      </c>
      <c r="G2219" t="s">
        <v>17</v>
      </c>
      <c r="H2219">
        <v>5169</v>
      </c>
      <c r="I2219" t="s">
        <v>11</v>
      </c>
      <c r="J2219" t="s">
        <v>134</v>
      </c>
      <c r="K2219" t="s">
        <v>144</v>
      </c>
      <c r="L2219" t="s">
        <v>155</v>
      </c>
      <c r="M2219" s="6">
        <v>673</v>
      </c>
    </row>
    <row r="2220" spans="1:13" x14ac:dyDescent="0.3">
      <c r="A2220" s="2">
        <v>45568</v>
      </c>
      <c r="B2220" s="3">
        <f t="shared" si="102"/>
        <v>2025</v>
      </c>
      <c r="C2220" t="str">
        <f t="shared" si="103"/>
        <v>2024-2025</v>
      </c>
      <c r="D2220" t="s">
        <v>119</v>
      </c>
      <c r="E2220" t="s">
        <v>70</v>
      </c>
      <c r="F2220" t="str">
        <f t="shared" si="104"/>
        <v>Western Australia</v>
      </c>
      <c r="G2220" t="s">
        <v>28</v>
      </c>
      <c r="H2220">
        <v>6021</v>
      </c>
      <c r="I2220" t="s">
        <v>11</v>
      </c>
      <c r="J2220" t="s">
        <v>121</v>
      </c>
      <c r="K2220" t="s">
        <v>144</v>
      </c>
      <c r="L2220" t="s">
        <v>155</v>
      </c>
      <c r="M2220" s="6">
        <v>687</v>
      </c>
    </row>
    <row r="2221" spans="1:13" x14ac:dyDescent="0.3">
      <c r="A2221" s="2">
        <v>45683</v>
      </c>
      <c r="B2221" s="3">
        <f t="shared" si="102"/>
        <v>2025</v>
      </c>
      <c r="C2221" t="str">
        <f t="shared" si="103"/>
        <v>2024-2025</v>
      </c>
      <c r="D2221" t="s">
        <v>120</v>
      </c>
      <c r="E2221" t="s">
        <v>53</v>
      </c>
      <c r="F2221" t="str">
        <f t="shared" si="104"/>
        <v>Queensland</v>
      </c>
      <c r="G2221" t="s">
        <v>19</v>
      </c>
      <c r="H2221">
        <v>4012</v>
      </c>
      <c r="I2221" t="s">
        <v>11</v>
      </c>
      <c r="J2221" t="s">
        <v>131</v>
      </c>
      <c r="K2221" t="s">
        <v>150</v>
      </c>
      <c r="L2221" t="s">
        <v>161</v>
      </c>
      <c r="M2221" s="6">
        <v>132</v>
      </c>
    </row>
    <row r="2222" spans="1:13" x14ac:dyDescent="0.3">
      <c r="A2222" s="2">
        <v>45348</v>
      </c>
      <c r="B2222" s="3">
        <f t="shared" si="102"/>
        <v>2024</v>
      </c>
      <c r="C2222" t="str">
        <f t="shared" si="103"/>
        <v>2023-2024</v>
      </c>
      <c r="D2222" t="s">
        <v>120</v>
      </c>
      <c r="E2222" t="s">
        <v>99</v>
      </c>
      <c r="F2222" t="str">
        <f t="shared" si="104"/>
        <v>Western Australia</v>
      </c>
      <c r="G2222" t="s">
        <v>28</v>
      </c>
      <c r="H2222">
        <v>6530</v>
      </c>
      <c r="I2222" t="s">
        <v>11</v>
      </c>
      <c r="J2222" t="s">
        <v>141</v>
      </c>
      <c r="K2222" t="s">
        <v>149</v>
      </c>
      <c r="L2222" t="s">
        <v>160</v>
      </c>
      <c r="M2222" s="6">
        <v>99</v>
      </c>
    </row>
    <row r="2223" spans="1:13" x14ac:dyDescent="0.3">
      <c r="A2223" s="2">
        <v>45615</v>
      </c>
      <c r="B2223" s="3">
        <f t="shared" si="102"/>
        <v>2025</v>
      </c>
      <c r="C2223" t="str">
        <f t="shared" si="103"/>
        <v>2024-2025</v>
      </c>
      <c r="D2223" t="s">
        <v>119</v>
      </c>
      <c r="E2223" t="s">
        <v>74</v>
      </c>
      <c r="F2223" t="str">
        <f t="shared" si="104"/>
        <v>Victoria</v>
      </c>
      <c r="G2223" t="s">
        <v>26</v>
      </c>
      <c r="H2223">
        <v>3500</v>
      </c>
      <c r="I2223" t="s">
        <v>11</v>
      </c>
      <c r="J2223" t="s">
        <v>129</v>
      </c>
      <c r="K2223" t="s">
        <v>146</v>
      </c>
      <c r="L2223" t="s">
        <v>157</v>
      </c>
      <c r="M2223" s="6">
        <v>201</v>
      </c>
    </row>
    <row r="2224" spans="1:13" x14ac:dyDescent="0.3">
      <c r="A2224" s="2">
        <v>45830</v>
      </c>
      <c r="B2224" s="3">
        <f t="shared" si="102"/>
        <v>2025</v>
      </c>
      <c r="C2224" t="str">
        <f t="shared" si="103"/>
        <v>2024-2025</v>
      </c>
      <c r="D2224" t="s">
        <v>120</v>
      </c>
      <c r="E2224" t="s">
        <v>57</v>
      </c>
      <c r="F2224" t="str">
        <f t="shared" si="104"/>
        <v>New South Wales</v>
      </c>
      <c r="G2224" t="s">
        <v>10</v>
      </c>
      <c r="H2224">
        <v>2064</v>
      </c>
      <c r="I2224" t="s">
        <v>11</v>
      </c>
      <c r="J2224" t="s">
        <v>126</v>
      </c>
      <c r="K2224" t="s">
        <v>147</v>
      </c>
      <c r="L2224" t="s">
        <v>158</v>
      </c>
      <c r="M2224" s="6">
        <v>768</v>
      </c>
    </row>
    <row r="2225" spans="1:13" x14ac:dyDescent="0.3">
      <c r="A2225" s="2">
        <v>45506</v>
      </c>
      <c r="B2225" s="3">
        <f t="shared" si="102"/>
        <v>2025</v>
      </c>
      <c r="C2225" t="str">
        <f t="shared" si="103"/>
        <v>2024-2025</v>
      </c>
      <c r="D2225" t="s">
        <v>119</v>
      </c>
      <c r="E2225" t="s">
        <v>70</v>
      </c>
      <c r="F2225" t="str">
        <f t="shared" si="104"/>
        <v>Western Australia</v>
      </c>
      <c r="G2225" t="s">
        <v>28</v>
      </c>
      <c r="H2225">
        <v>6021</v>
      </c>
      <c r="I2225" t="s">
        <v>11</v>
      </c>
      <c r="J2225" t="s">
        <v>121</v>
      </c>
      <c r="K2225" t="s">
        <v>150</v>
      </c>
      <c r="L2225" t="s">
        <v>161</v>
      </c>
      <c r="M2225" s="6">
        <v>128</v>
      </c>
    </row>
    <row r="2226" spans="1:13" x14ac:dyDescent="0.3">
      <c r="A2226" s="2">
        <v>45491</v>
      </c>
      <c r="B2226" s="3">
        <f t="shared" si="102"/>
        <v>2025</v>
      </c>
      <c r="C2226" t="str">
        <f t="shared" si="103"/>
        <v>2024-2025</v>
      </c>
      <c r="D2226" t="s">
        <v>119</v>
      </c>
      <c r="E2226" t="s">
        <v>60</v>
      </c>
      <c r="F2226" t="str">
        <f t="shared" si="104"/>
        <v>Queensland</v>
      </c>
      <c r="G2226" t="s">
        <v>19</v>
      </c>
      <c r="H2226">
        <v>4655</v>
      </c>
      <c r="I2226" t="s">
        <v>11</v>
      </c>
      <c r="J2226" t="s">
        <v>138</v>
      </c>
      <c r="K2226" t="s">
        <v>150</v>
      </c>
      <c r="L2226" t="s">
        <v>161</v>
      </c>
      <c r="M2226" s="6">
        <v>742</v>
      </c>
    </row>
    <row r="2227" spans="1:13" x14ac:dyDescent="0.3">
      <c r="A2227" s="2">
        <v>45740</v>
      </c>
      <c r="B2227" s="3">
        <f t="shared" si="102"/>
        <v>2025</v>
      </c>
      <c r="C2227" t="str">
        <f t="shared" si="103"/>
        <v>2024-2025</v>
      </c>
      <c r="D2227" t="s">
        <v>120</v>
      </c>
      <c r="E2227" t="s">
        <v>41</v>
      </c>
      <c r="F2227" t="str">
        <f t="shared" si="104"/>
        <v>New South Wales</v>
      </c>
      <c r="G2227" t="s">
        <v>10</v>
      </c>
      <c r="H2227">
        <v>2478</v>
      </c>
      <c r="I2227" t="s">
        <v>11</v>
      </c>
      <c r="J2227" t="s">
        <v>122</v>
      </c>
      <c r="K2227" t="s">
        <v>150</v>
      </c>
      <c r="L2227" t="s">
        <v>161</v>
      </c>
      <c r="M2227" s="6">
        <v>195</v>
      </c>
    </row>
    <row r="2228" spans="1:13" x14ac:dyDescent="0.3">
      <c r="A2228" s="2">
        <v>46013</v>
      </c>
      <c r="B2228" s="3">
        <f t="shared" si="102"/>
        <v>2026</v>
      </c>
      <c r="C2228" t="str">
        <f t="shared" si="103"/>
        <v>2025-2026</v>
      </c>
      <c r="D2228" t="s">
        <v>120</v>
      </c>
      <c r="E2228" t="s">
        <v>53</v>
      </c>
      <c r="F2228" t="str">
        <f t="shared" si="104"/>
        <v>Queensland</v>
      </c>
      <c r="G2228" t="s">
        <v>19</v>
      </c>
      <c r="H2228">
        <v>4012</v>
      </c>
      <c r="I2228" t="s">
        <v>11</v>
      </c>
      <c r="J2228" t="s">
        <v>131</v>
      </c>
      <c r="K2228" t="s">
        <v>144</v>
      </c>
      <c r="L2228" t="s">
        <v>155</v>
      </c>
      <c r="M2228" s="6">
        <v>536</v>
      </c>
    </row>
    <row r="2229" spans="1:13" x14ac:dyDescent="0.3">
      <c r="A2229" s="2">
        <v>45380</v>
      </c>
      <c r="B2229" s="3">
        <f t="shared" si="102"/>
        <v>2024</v>
      </c>
      <c r="C2229" t="str">
        <f t="shared" si="103"/>
        <v>2023-2024</v>
      </c>
      <c r="D2229" t="s">
        <v>119</v>
      </c>
      <c r="E2229" t="s">
        <v>24</v>
      </c>
      <c r="F2229" t="str">
        <f t="shared" si="104"/>
        <v>Queensland</v>
      </c>
      <c r="G2229" t="s">
        <v>19</v>
      </c>
      <c r="H2229">
        <v>4053</v>
      </c>
      <c r="I2229" t="s">
        <v>11</v>
      </c>
      <c r="J2229" t="s">
        <v>131</v>
      </c>
      <c r="K2229" t="s">
        <v>150</v>
      </c>
      <c r="L2229" t="s">
        <v>161</v>
      </c>
      <c r="M2229" s="6">
        <v>739</v>
      </c>
    </row>
    <row r="2230" spans="1:13" x14ac:dyDescent="0.3">
      <c r="A2230" s="2">
        <v>46016</v>
      </c>
      <c r="B2230" s="3">
        <f t="shared" si="102"/>
        <v>2026</v>
      </c>
      <c r="C2230" t="str">
        <f t="shared" si="103"/>
        <v>2025-2026</v>
      </c>
      <c r="D2230" t="s">
        <v>120</v>
      </c>
      <c r="E2230" t="s">
        <v>29</v>
      </c>
      <c r="F2230" t="str">
        <f t="shared" si="104"/>
        <v>Queensland</v>
      </c>
      <c r="G2230" t="s">
        <v>19</v>
      </c>
      <c r="H2230">
        <v>4703</v>
      </c>
      <c r="I2230" t="s">
        <v>11</v>
      </c>
      <c r="J2230" t="s">
        <v>138</v>
      </c>
      <c r="K2230" t="s">
        <v>150</v>
      </c>
      <c r="L2230" t="s">
        <v>161</v>
      </c>
      <c r="M2230" s="6">
        <v>560</v>
      </c>
    </row>
    <row r="2231" spans="1:13" x14ac:dyDescent="0.3">
      <c r="A2231" s="2">
        <v>45592</v>
      </c>
      <c r="B2231" s="3">
        <f t="shared" si="102"/>
        <v>2025</v>
      </c>
      <c r="C2231" t="str">
        <f t="shared" si="103"/>
        <v>2024-2025</v>
      </c>
      <c r="D2231" t="s">
        <v>119</v>
      </c>
      <c r="E2231" t="s">
        <v>102</v>
      </c>
      <c r="F2231" t="str">
        <f t="shared" si="104"/>
        <v>Queensland</v>
      </c>
      <c r="G2231" t="s">
        <v>19</v>
      </c>
      <c r="H2231">
        <v>4825</v>
      </c>
      <c r="I2231" t="s">
        <v>11</v>
      </c>
      <c r="J2231" t="s">
        <v>133</v>
      </c>
      <c r="K2231" t="s">
        <v>146</v>
      </c>
      <c r="L2231" t="s">
        <v>157</v>
      </c>
      <c r="M2231" s="6">
        <v>794</v>
      </c>
    </row>
    <row r="2232" spans="1:13" x14ac:dyDescent="0.3">
      <c r="A2232" s="2">
        <v>45649</v>
      </c>
      <c r="B2232" s="3">
        <f t="shared" si="102"/>
        <v>2025</v>
      </c>
      <c r="C2232" t="str">
        <f t="shared" si="103"/>
        <v>2024-2025</v>
      </c>
      <c r="D2232" t="s">
        <v>120</v>
      </c>
      <c r="E2232" t="s">
        <v>68</v>
      </c>
      <c r="F2232" t="str">
        <f t="shared" si="104"/>
        <v>Victoria</v>
      </c>
      <c r="G2232" t="s">
        <v>26</v>
      </c>
      <c r="H2232">
        <v>3429</v>
      </c>
      <c r="I2232" t="s">
        <v>11</v>
      </c>
      <c r="J2232" t="s">
        <v>129</v>
      </c>
      <c r="K2232" t="s">
        <v>145</v>
      </c>
      <c r="L2232" t="s">
        <v>156</v>
      </c>
      <c r="M2232" s="6">
        <v>349</v>
      </c>
    </row>
    <row r="2233" spans="1:13" x14ac:dyDescent="0.3">
      <c r="A2233" s="2">
        <v>45316</v>
      </c>
      <c r="B2233" s="3">
        <f t="shared" si="102"/>
        <v>2024</v>
      </c>
      <c r="C2233" t="str">
        <f t="shared" si="103"/>
        <v>2023-2024</v>
      </c>
      <c r="D2233" t="s">
        <v>120</v>
      </c>
      <c r="E2233" t="s">
        <v>22</v>
      </c>
      <c r="F2233" t="str">
        <f t="shared" si="104"/>
        <v>New South Wales</v>
      </c>
      <c r="G2233" t="s">
        <v>10</v>
      </c>
      <c r="H2233">
        <v>2116</v>
      </c>
      <c r="I2233" t="s">
        <v>11</v>
      </c>
      <c r="J2233" t="s">
        <v>125</v>
      </c>
      <c r="K2233" t="s">
        <v>145</v>
      </c>
      <c r="L2233" t="s">
        <v>156</v>
      </c>
      <c r="M2233" s="6">
        <v>568</v>
      </c>
    </row>
    <row r="2234" spans="1:13" x14ac:dyDescent="0.3">
      <c r="A2234" s="2">
        <v>45936</v>
      </c>
      <c r="B2234" s="3">
        <f t="shared" si="102"/>
        <v>2026</v>
      </c>
      <c r="C2234" t="str">
        <f t="shared" si="103"/>
        <v>2025-2026</v>
      </c>
      <c r="D2234" t="s">
        <v>120</v>
      </c>
      <c r="E2234" t="s">
        <v>56</v>
      </c>
      <c r="F2234" t="str">
        <f t="shared" si="104"/>
        <v>Queensland</v>
      </c>
      <c r="G2234" t="s">
        <v>19</v>
      </c>
      <c r="H2234">
        <v>4883</v>
      </c>
      <c r="I2234" t="s">
        <v>11</v>
      </c>
      <c r="J2234" t="s">
        <v>133</v>
      </c>
      <c r="K2234" t="s">
        <v>143</v>
      </c>
      <c r="L2234" t="s">
        <v>154</v>
      </c>
      <c r="M2234" s="6">
        <v>393</v>
      </c>
    </row>
    <row r="2235" spans="1:13" x14ac:dyDescent="0.3">
      <c r="A2235" s="2">
        <v>45729</v>
      </c>
      <c r="B2235" s="3">
        <f t="shared" si="102"/>
        <v>2025</v>
      </c>
      <c r="C2235" t="str">
        <f t="shared" si="103"/>
        <v>2024-2025</v>
      </c>
      <c r="D2235" t="s">
        <v>120</v>
      </c>
      <c r="E2235" t="s">
        <v>59</v>
      </c>
      <c r="F2235" t="str">
        <f t="shared" si="104"/>
        <v>South Australia</v>
      </c>
      <c r="G2235" t="s">
        <v>17</v>
      </c>
      <c r="H2235">
        <v>5011</v>
      </c>
      <c r="I2235" t="s">
        <v>11</v>
      </c>
      <c r="J2235" t="s">
        <v>134</v>
      </c>
      <c r="K2235" t="s">
        <v>144</v>
      </c>
      <c r="L2235" t="s">
        <v>155</v>
      </c>
      <c r="M2235" s="6">
        <v>689</v>
      </c>
    </row>
    <row r="2236" spans="1:13" x14ac:dyDescent="0.3">
      <c r="A2236" s="2">
        <v>46009</v>
      </c>
      <c r="B2236" s="3">
        <f t="shared" si="102"/>
        <v>2026</v>
      </c>
      <c r="C2236" t="str">
        <f t="shared" si="103"/>
        <v>2025-2026</v>
      </c>
      <c r="D2236" t="s">
        <v>119</v>
      </c>
      <c r="E2236" t="s">
        <v>23</v>
      </c>
      <c r="F2236" t="str">
        <f t="shared" si="104"/>
        <v>New South Wales</v>
      </c>
      <c r="G2236" t="s">
        <v>10</v>
      </c>
      <c r="H2236">
        <v>2830</v>
      </c>
      <c r="I2236" t="s">
        <v>11</v>
      </c>
      <c r="J2236" t="s">
        <v>132</v>
      </c>
      <c r="K2236" t="s">
        <v>143</v>
      </c>
      <c r="L2236" t="s">
        <v>154</v>
      </c>
      <c r="M2236" s="6">
        <v>690</v>
      </c>
    </row>
    <row r="2237" spans="1:13" x14ac:dyDescent="0.3">
      <c r="A2237" s="2">
        <v>45556</v>
      </c>
      <c r="B2237" s="3">
        <f t="shared" si="102"/>
        <v>2025</v>
      </c>
      <c r="C2237" t="str">
        <f t="shared" si="103"/>
        <v>2024-2025</v>
      </c>
      <c r="D2237" t="s">
        <v>119</v>
      </c>
      <c r="E2237" t="s">
        <v>55</v>
      </c>
      <c r="F2237" t="str">
        <f t="shared" si="104"/>
        <v>Queensland</v>
      </c>
      <c r="G2237" t="s">
        <v>19</v>
      </c>
      <c r="H2237">
        <v>4740</v>
      </c>
      <c r="I2237" t="s">
        <v>11</v>
      </c>
      <c r="J2237" t="s">
        <v>138</v>
      </c>
      <c r="K2237" t="s">
        <v>148</v>
      </c>
      <c r="L2237" t="s">
        <v>159</v>
      </c>
      <c r="M2237" s="6">
        <v>682</v>
      </c>
    </row>
    <row r="2238" spans="1:13" x14ac:dyDescent="0.3">
      <c r="A2238" s="2">
        <v>45574</v>
      </c>
      <c r="B2238" s="3">
        <f t="shared" si="102"/>
        <v>2025</v>
      </c>
      <c r="C2238" t="str">
        <f t="shared" si="103"/>
        <v>2024-2025</v>
      </c>
      <c r="D2238" t="s">
        <v>119</v>
      </c>
      <c r="E2238" t="s">
        <v>89</v>
      </c>
      <c r="F2238" t="str">
        <f t="shared" si="104"/>
        <v>Queensland</v>
      </c>
      <c r="G2238" t="s">
        <v>19</v>
      </c>
      <c r="H2238">
        <v>4700</v>
      </c>
      <c r="I2238" t="s">
        <v>11</v>
      </c>
      <c r="J2238" t="s">
        <v>138</v>
      </c>
      <c r="K2238" t="s">
        <v>144</v>
      </c>
      <c r="L2238" t="s">
        <v>155</v>
      </c>
      <c r="M2238" s="6">
        <v>469</v>
      </c>
    </row>
    <row r="2239" spans="1:13" x14ac:dyDescent="0.3">
      <c r="A2239" s="2">
        <v>45863</v>
      </c>
      <c r="B2239" s="3">
        <f t="shared" si="102"/>
        <v>2026</v>
      </c>
      <c r="C2239" t="str">
        <f t="shared" si="103"/>
        <v>2025-2026</v>
      </c>
      <c r="D2239" t="s">
        <v>119</v>
      </c>
      <c r="E2239" t="s">
        <v>23</v>
      </c>
      <c r="F2239" t="str">
        <f t="shared" si="104"/>
        <v>New South Wales</v>
      </c>
      <c r="G2239" t="s">
        <v>10</v>
      </c>
      <c r="H2239">
        <v>2830</v>
      </c>
      <c r="I2239" t="s">
        <v>11</v>
      </c>
      <c r="J2239" t="s">
        <v>132</v>
      </c>
      <c r="K2239" t="s">
        <v>144</v>
      </c>
      <c r="L2239" t="s">
        <v>155</v>
      </c>
      <c r="M2239" s="6">
        <v>98</v>
      </c>
    </row>
    <row r="2240" spans="1:13" x14ac:dyDescent="0.3">
      <c r="A2240" s="2">
        <v>45743</v>
      </c>
      <c r="B2240" s="3">
        <f t="shared" si="102"/>
        <v>2025</v>
      </c>
      <c r="C2240" t="str">
        <f t="shared" si="103"/>
        <v>2024-2025</v>
      </c>
      <c r="D2240" t="s">
        <v>119</v>
      </c>
      <c r="E2240" t="s">
        <v>23</v>
      </c>
      <c r="F2240" t="str">
        <f t="shared" si="104"/>
        <v>New South Wales</v>
      </c>
      <c r="G2240" t="s">
        <v>10</v>
      </c>
      <c r="H2240">
        <v>2830</v>
      </c>
      <c r="I2240" t="s">
        <v>11</v>
      </c>
      <c r="J2240" t="s">
        <v>132</v>
      </c>
      <c r="K2240" t="s">
        <v>144</v>
      </c>
      <c r="L2240" t="s">
        <v>155</v>
      </c>
      <c r="M2240" s="6">
        <v>574</v>
      </c>
    </row>
    <row r="2241" spans="1:13" x14ac:dyDescent="0.3">
      <c r="A2241" s="2">
        <v>45627</v>
      </c>
      <c r="B2241" s="3">
        <f t="shared" si="102"/>
        <v>2025</v>
      </c>
      <c r="C2241" t="str">
        <f t="shared" si="103"/>
        <v>2024-2025</v>
      </c>
      <c r="D2241" t="s">
        <v>119</v>
      </c>
      <c r="E2241" t="s">
        <v>71</v>
      </c>
      <c r="F2241" t="str">
        <f t="shared" si="104"/>
        <v>Victoria</v>
      </c>
      <c r="G2241" t="s">
        <v>26</v>
      </c>
      <c r="H2241">
        <v>3131</v>
      </c>
      <c r="I2241" t="s">
        <v>11</v>
      </c>
      <c r="J2241" t="s">
        <v>127</v>
      </c>
      <c r="K2241" t="s">
        <v>145</v>
      </c>
      <c r="L2241" t="s">
        <v>156</v>
      </c>
      <c r="M2241" s="6">
        <v>555</v>
      </c>
    </row>
    <row r="2242" spans="1:13" x14ac:dyDescent="0.3">
      <c r="A2242" s="2">
        <v>45802</v>
      </c>
      <c r="B2242" s="3">
        <f t="shared" ref="B2242:B2305" si="105">IF(MONTH(A2242)&gt;=7,YEAR(A2242)+1,YEAR(A2242))</f>
        <v>2025</v>
      </c>
      <c r="C2242" t="str">
        <f t="shared" ref="C2242:C2305" si="106">IF(MONTH(A2242) &gt;= 7, YEAR(A2242) &amp; "-" &amp; YEAR(A2242) + 1, YEAR(A2242) - 1 &amp; "-" &amp; YEAR(A2242))</f>
        <v>2024-2025</v>
      </c>
      <c r="D2242" t="s">
        <v>119</v>
      </c>
      <c r="E2242" t="s">
        <v>35</v>
      </c>
      <c r="F2242" t="str">
        <f t="shared" ref="F2242:F2305" si="107">IF(G2242="WA","Western Australia",
IF(G2242="NSW","New South Wales",
IF(G2242="QLD","Queensland",
IF(G2242="VIC","Victoria",
IF(G2242="TAS","Tasmania",
IF(G2242="SA","South Australia",
IF(G2242="NT","Northern Territory",
IF(G2242="ACT","Australian Capital Territory",G2242))))))))</f>
        <v>Victoria</v>
      </c>
      <c r="G2242" t="s">
        <v>26</v>
      </c>
      <c r="H2242">
        <v>3280</v>
      </c>
      <c r="I2242" t="s">
        <v>11</v>
      </c>
      <c r="J2242" t="s">
        <v>129</v>
      </c>
      <c r="K2242" t="s">
        <v>148</v>
      </c>
      <c r="L2242" t="s">
        <v>159</v>
      </c>
      <c r="M2242" s="6">
        <v>266</v>
      </c>
    </row>
    <row r="2243" spans="1:13" x14ac:dyDescent="0.3">
      <c r="A2243" s="2">
        <v>45654</v>
      </c>
      <c r="B2243" s="3">
        <f t="shared" si="105"/>
        <v>2025</v>
      </c>
      <c r="C2243" t="str">
        <f t="shared" si="106"/>
        <v>2024-2025</v>
      </c>
      <c r="D2243" t="s">
        <v>119</v>
      </c>
      <c r="E2243" t="s">
        <v>71</v>
      </c>
      <c r="F2243" t="str">
        <f t="shared" si="107"/>
        <v>Victoria</v>
      </c>
      <c r="G2243" t="s">
        <v>26</v>
      </c>
      <c r="H2243">
        <v>3131</v>
      </c>
      <c r="I2243" t="s">
        <v>11</v>
      </c>
      <c r="J2243" t="s">
        <v>127</v>
      </c>
      <c r="K2243" t="s">
        <v>146</v>
      </c>
      <c r="L2243" t="s">
        <v>157</v>
      </c>
      <c r="M2243" s="6">
        <v>210</v>
      </c>
    </row>
    <row r="2244" spans="1:13" x14ac:dyDescent="0.3">
      <c r="A2244" s="2">
        <v>45335</v>
      </c>
      <c r="B2244" s="3">
        <f t="shared" si="105"/>
        <v>2024</v>
      </c>
      <c r="C2244" t="str">
        <f t="shared" si="106"/>
        <v>2023-2024</v>
      </c>
      <c r="D2244" t="s">
        <v>120</v>
      </c>
      <c r="E2244" t="s">
        <v>54</v>
      </c>
      <c r="F2244" t="str">
        <f t="shared" si="107"/>
        <v>New South Wales</v>
      </c>
      <c r="G2244" t="s">
        <v>10</v>
      </c>
      <c r="H2244">
        <v>2750</v>
      </c>
      <c r="I2244" t="s">
        <v>11</v>
      </c>
      <c r="J2244" t="s">
        <v>132</v>
      </c>
      <c r="K2244" t="s">
        <v>143</v>
      </c>
      <c r="L2244" t="s">
        <v>154</v>
      </c>
      <c r="M2244" s="6">
        <v>487</v>
      </c>
    </row>
    <row r="2245" spans="1:13" x14ac:dyDescent="0.3">
      <c r="A2245" s="2">
        <v>45932</v>
      </c>
      <c r="B2245" s="3">
        <f t="shared" si="105"/>
        <v>2026</v>
      </c>
      <c r="C2245" t="str">
        <f t="shared" si="106"/>
        <v>2025-2026</v>
      </c>
      <c r="D2245" t="s">
        <v>119</v>
      </c>
      <c r="E2245" t="s">
        <v>80</v>
      </c>
      <c r="F2245" t="str">
        <f t="shared" si="107"/>
        <v>New South Wales</v>
      </c>
      <c r="G2245" t="s">
        <v>10</v>
      </c>
      <c r="H2245">
        <v>2120</v>
      </c>
      <c r="I2245" t="s">
        <v>11</v>
      </c>
      <c r="J2245" t="s">
        <v>125</v>
      </c>
      <c r="K2245" t="s">
        <v>145</v>
      </c>
      <c r="L2245" t="s">
        <v>156</v>
      </c>
      <c r="M2245" s="6">
        <v>385</v>
      </c>
    </row>
    <row r="2246" spans="1:13" x14ac:dyDescent="0.3">
      <c r="A2246" s="2">
        <v>45795</v>
      </c>
      <c r="B2246" s="3">
        <f t="shared" si="105"/>
        <v>2025</v>
      </c>
      <c r="C2246" t="str">
        <f t="shared" si="106"/>
        <v>2024-2025</v>
      </c>
      <c r="D2246" t="s">
        <v>119</v>
      </c>
      <c r="E2246" t="s">
        <v>70</v>
      </c>
      <c r="F2246" t="str">
        <f t="shared" si="107"/>
        <v>Western Australia</v>
      </c>
      <c r="G2246" t="s">
        <v>28</v>
      </c>
      <c r="H2246">
        <v>6021</v>
      </c>
      <c r="I2246" t="s">
        <v>11</v>
      </c>
      <c r="J2246" t="s">
        <v>121</v>
      </c>
      <c r="K2246" t="s">
        <v>142</v>
      </c>
      <c r="L2246" t="s">
        <v>153</v>
      </c>
      <c r="M2246" s="6">
        <v>520</v>
      </c>
    </row>
    <row r="2247" spans="1:13" x14ac:dyDescent="0.3">
      <c r="A2247" s="2">
        <v>45308</v>
      </c>
      <c r="B2247" s="3">
        <f t="shared" si="105"/>
        <v>2024</v>
      </c>
      <c r="C2247" t="str">
        <f t="shared" si="106"/>
        <v>2023-2024</v>
      </c>
      <c r="D2247" t="s">
        <v>119</v>
      </c>
      <c r="E2247" t="s">
        <v>23</v>
      </c>
      <c r="F2247" t="str">
        <f t="shared" si="107"/>
        <v>New South Wales</v>
      </c>
      <c r="G2247" t="s">
        <v>10</v>
      </c>
      <c r="H2247">
        <v>2830</v>
      </c>
      <c r="I2247" t="s">
        <v>11</v>
      </c>
      <c r="J2247" t="s">
        <v>132</v>
      </c>
      <c r="K2247" t="s">
        <v>142</v>
      </c>
      <c r="L2247" t="s">
        <v>153</v>
      </c>
      <c r="M2247" s="6">
        <v>515</v>
      </c>
    </row>
    <row r="2248" spans="1:13" x14ac:dyDescent="0.3">
      <c r="A2248" s="2">
        <v>45308</v>
      </c>
      <c r="B2248" s="3">
        <f t="shared" si="105"/>
        <v>2024</v>
      </c>
      <c r="C2248" t="str">
        <f t="shared" si="106"/>
        <v>2023-2024</v>
      </c>
      <c r="D2248" t="s">
        <v>119</v>
      </c>
      <c r="E2248" t="s">
        <v>23</v>
      </c>
      <c r="F2248" t="str">
        <f t="shared" si="107"/>
        <v>New South Wales</v>
      </c>
      <c r="G2248" t="s">
        <v>10</v>
      </c>
      <c r="H2248">
        <v>2830</v>
      </c>
      <c r="I2248" t="s">
        <v>11</v>
      </c>
      <c r="J2248" t="s">
        <v>132</v>
      </c>
      <c r="K2248" t="s">
        <v>149</v>
      </c>
      <c r="L2248" t="s">
        <v>160</v>
      </c>
      <c r="M2248" s="6">
        <v>493</v>
      </c>
    </row>
    <row r="2249" spans="1:13" x14ac:dyDescent="0.3">
      <c r="A2249" s="2">
        <v>45293</v>
      </c>
      <c r="B2249" s="3">
        <f t="shared" si="105"/>
        <v>2024</v>
      </c>
      <c r="C2249" t="str">
        <f t="shared" si="106"/>
        <v>2023-2024</v>
      </c>
      <c r="D2249" t="s">
        <v>119</v>
      </c>
      <c r="E2249" t="s">
        <v>29</v>
      </c>
      <c r="F2249" t="str">
        <f t="shared" si="107"/>
        <v>Queensland</v>
      </c>
      <c r="G2249" t="s">
        <v>19</v>
      </c>
      <c r="H2249">
        <v>4703</v>
      </c>
      <c r="I2249" t="s">
        <v>11</v>
      </c>
      <c r="J2249" t="s">
        <v>138</v>
      </c>
      <c r="K2249" t="s">
        <v>151</v>
      </c>
      <c r="L2249" t="s">
        <v>152</v>
      </c>
      <c r="M2249" s="6">
        <v>759</v>
      </c>
    </row>
    <row r="2250" spans="1:13" x14ac:dyDescent="0.3">
      <c r="A2250" s="2">
        <v>45535</v>
      </c>
      <c r="B2250" s="3">
        <f t="shared" si="105"/>
        <v>2025</v>
      </c>
      <c r="C2250" t="str">
        <f t="shared" si="106"/>
        <v>2024-2025</v>
      </c>
      <c r="D2250" t="s">
        <v>120</v>
      </c>
      <c r="E2250" t="s">
        <v>75</v>
      </c>
      <c r="F2250" t="str">
        <f t="shared" si="107"/>
        <v>Victoria</v>
      </c>
      <c r="G2250" t="s">
        <v>26</v>
      </c>
      <c r="H2250">
        <v>3915</v>
      </c>
      <c r="I2250" t="s">
        <v>11</v>
      </c>
      <c r="J2250" t="s">
        <v>137</v>
      </c>
      <c r="K2250" t="s">
        <v>150</v>
      </c>
      <c r="L2250" t="s">
        <v>161</v>
      </c>
      <c r="M2250" s="6">
        <v>92</v>
      </c>
    </row>
    <row r="2251" spans="1:13" x14ac:dyDescent="0.3">
      <c r="A2251" s="2">
        <v>45685</v>
      </c>
      <c r="B2251" s="3">
        <f t="shared" si="105"/>
        <v>2025</v>
      </c>
      <c r="C2251" t="str">
        <f t="shared" si="106"/>
        <v>2024-2025</v>
      </c>
      <c r="D2251" t="s">
        <v>120</v>
      </c>
      <c r="E2251" t="s">
        <v>34</v>
      </c>
      <c r="F2251" t="str">
        <f t="shared" si="107"/>
        <v>New South Wales</v>
      </c>
      <c r="G2251" t="s">
        <v>10</v>
      </c>
      <c r="H2251">
        <v>2560</v>
      </c>
      <c r="I2251" t="s">
        <v>11</v>
      </c>
      <c r="J2251" t="s">
        <v>123</v>
      </c>
      <c r="K2251" t="s">
        <v>150</v>
      </c>
      <c r="L2251" t="s">
        <v>161</v>
      </c>
      <c r="M2251" s="6">
        <v>76</v>
      </c>
    </row>
    <row r="2252" spans="1:13" x14ac:dyDescent="0.3">
      <c r="A2252" s="2">
        <v>45428</v>
      </c>
      <c r="B2252" s="3">
        <f t="shared" si="105"/>
        <v>2024</v>
      </c>
      <c r="C2252" t="str">
        <f t="shared" si="106"/>
        <v>2023-2024</v>
      </c>
      <c r="D2252" t="s">
        <v>120</v>
      </c>
      <c r="E2252" t="s">
        <v>63</v>
      </c>
      <c r="F2252" t="str">
        <f t="shared" si="107"/>
        <v>Queensland</v>
      </c>
      <c r="G2252" t="s">
        <v>19</v>
      </c>
      <c r="H2252">
        <v>4068</v>
      </c>
      <c r="I2252" t="s">
        <v>11</v>
      </c>
      <c r="J2252" t="s">
        <v>131</v>
      </c>
      <c r="K2252" t="s">
        <v>144</v>
      </c>
      <c r="L2252" t="s">
        <v>155</v>
      </c>
      <c r="M2252" s="6">
        <v>63</v>
      </c>
    </row>
    <row r="2253" spans="1:13" x14ac:dyDescent="0.3">
      <c r="A2253" s="2">
        <v>45417</v>
      </c>
      <c r="B2253" s="3">
        <f t="shared" si="105"/>
        <v>2024</v>
      </c>
      <c r="C2253" t="str">
        <f t="shared" si="106"/>
        <v>2023-2024</v>
      </c>
      <c r="D2253" t="s">
        <v>120</v>
      </c>
      <c r="E2253" t="s">
        <v>106</v>
      </c>
      <c r="F2253" t="str">
        <f t="shared" si="107"/>
        <v>Queensland</v>
      </c>
      <c r="G2253" t="s">
        <v>19</v>
      </c>
      <c r="H2253">
        <v>4558</v>
      </c>
      <c r="I2253" t="s">
        <v>11</v>
      </c>
      <c r="J2253" t="s">
        <v>136</v>
      </c>
      <c r="K2253" t="s">
        <v>147</v>
      </c>
      <c r="L2253" t="s">
        <v>158</v>
      </c>
      <c r="M2253" s="6">
        <v>690</v>
      </c>
    </row>
    <row r="2254" spans="1:13" x14ac:dyDescent="0.3">
      <c r="A2254" s="2">
        <v>45592</v>
      </c>
      <c r="B2254" s="3">
        <f t="shared" si="105"/>
        <v>2025</v>
      </c>
      <c r="C2254" t="str">
        <f t="shared" si="106"/>
        <v>2024-2025</v>
      </c>
      <c r="D2254" t="s">
        <v>120</v>
      </c>
      <c r="E2254" t="s">
        <v>20</v>
      </c>
      <c r="F2254" t="str">
        <f t="shared" si="107"/>
        <v>South Australia</v>
      </c>
      <c r="G2254" t="s">
        <v>17</v>
      </c>
      <c r="H2254">
        <v>5607</v>
      </c>
      <c r="I2254" t="s">
        <v>11</v>
      </c>
      <c r="J2254" t="s">
        <v>139</v>
      </c>
      <c r="K2254" t="s">
        <v>150</v>
      </c>
      <c r="L2254" t="s">
        <v>161</v>
      </c>
      <c r="M2254" s="6">
        <v>456</v>
      </c>
    </row>
    <row r="2255" spans="1:13" x14ac:dyDescent="0.3">
      <c r="A2255" s="2">
        <v>45800</v>
      </c>
      <c r="B2255" s="3">
        <f t="shared" si="105"/>
        <v>2025</v>
      </c>
      <c r="C2255" t="str">
        <f t="shared" si="106"/>
        <v>2024-2025</v>
      </c>
      <c r="D2255" t="s">
        <v>120</v>
      </c>
      <c r="E2255" t="s">
        <v>9</v>
      </c>
      <c r="F2255" t="str">
        <f t="shared" si="107"/>
        <v>New South Wales</v>
      </c>
      <c r="G2255" t="s">
        <v>10</v>
      </c>
      <c r="H2255">
        <v>2067</v>
      </c>
      <c r="I2255" t="s">
        <v>11</v>
      </c>
      <c r="J2255" t="s">
        <v>126</v>
      </c>
      <c r="K2255" t="s">
        <v>151</v>
      </c>
      <c r="L2255" t="s">
        <v>152</v>
      </c>
      <c r="M2255" s="6">
        <v>272</v>
      </c>
    </row>
    <row r="2256" spans="1:13" x14ac:dyDescent="0.3">
      <c r="A2256" s="2">
        <v>45966</v>
      </c>
      <c r="B2256" s="3">
        <f t="shared" si="105"/>
        <v>2026</v>
      </c>
      <c r="C2256" t="str">
        <f t="shared" si="106"/>
        <v>2025-2026</v>
      </c>
      <c r="D2256" t="s">
        <v>120</v>
      </c>
      <c r="E2256" t="s">
        <v>86</v>
      </c>
      <c r="F2256" t="str">
        <f t="shared" si="107"/>
        <v>Queensland</v>
      </c>
      <c r="G2256" t="s">
        <v>19</v>
      </c>
      <c r="H2256">
        <v>4119</v>
      </c>
      <c r="I2256" t="s">
        <v>11</v>
      </c>
      <c r="J2256" t="s">
        <v>131</v>
      </c>
      <c r="K2256" t="s">
        <v>151</v>
      </c>
      <c r="L2256" t="s">
        <v>152</v>
      </c>
      <c r="M2256" s="6">
        <v>666</v>
      </c>
    </row>
    <row r="2257" spans="1:13" x14ac:dyDescent="0.3">
      <c r="A2257" s="2">
        <v>45826</v>
      </c>
      <c r="B2257" s="3">
        <f t="shared" si="105"/>
        <v>2025</v>
      </c>
      <c r="C2257" t="str">
        <f t="shared" si="106"/>
        <v>2024-2025</v>
      </c>
      <c r="D2257" t="s">
        <v>119</v>
      </c>
      <c r="E2257" t="s">
        <v>93</v>
      </c>
      <c r="F2257" t="str">
        <f t="shared" si="107"/>
        <v>Victoria</v>
      </c>
      <c r="G2257" t="s">
        <v>26</v>
      </c>
      <c r="H2257">
        <v>3400</v>
      </c>
      <c r="I2257" t="s">
        <v>11</v>
      </c>
      <c r="J2257" t="s">
        <v>129</v>
      </c>
      <c r="K2257" t="s">
        <v>146</v>
      </c>
      <c r="L2257" t="s">
        <v>157</v>
      </c>
      <c r="M2257" s="6">
        <v>602</v>
      </c>
    </row>
    <row r="2258" spans="1:13" x14ac:dyDescent="0.3">
      <c r="A2258" s="2">
        <v>45896</v>
      </c>
      <c r="B2258" s="3">
        <f t="shared" si="105"/>
        <v>2026</v>
      </c>
      <c r="C2258" t="str">
        <f t="shared" si="106"/>
        <v>2025-2026</v>
      </c>
      <c r="D2258" t="s">
        <v>119</v>
      </c>
      <c r="E2258" t="s">
        <v>101</v>
      </c>
      <c r="F2258" t="str">
        <f t="shared" si="107"/>
        <v>Queensland</v>
      </c>
      <c r="G2258" t="s">
        <v>19</v>
      </c>
      <c r="H2258">
        <v>4305</v>
      </c>
      <c r="I2258" t="s">
        <v>11</v>
      </c>
      <c r="J2258" t="s">
        <v>124</v>
      </c>
      <c r="K2258" t="s">
        <v>148</v>
      </c>
      <c r="L2258" t="s">
        <v>159</v>
      </c>
      <c r="M2258" s="6">
        <v>74</v>
      </c>
    </row>
    <row r="2259" spans="1:13" x14ac:dyDescent="0.3">
      <c r="A2259" s="2">
        <v>45878</v>
      </c>
      <c r="B2259" s="3">
        <f t="shared" si="105"/>
        <v>2026</v>
      </c>
      <c r="C2259" t="str">
        <f t="shared" si="106"/>
        <v>2025-2026</v>
      </c>
      <c r="D2259" t="s">
        <v>119</v>
      </c>
      <c r="E2259" t="s">
        <v>108</v>
      </c>
      <c r="F2259" t="str">
        <f t="shared" si="107"/>
        <v>Tasmania</v>
      </c>
      <c r="G2259" t="s">
        <v>43</v>
      </c>
      <c r="H2259">
        <v>7320</v>
      </c>
      <c r="I2259" t="s">
        <v>11</v>
      </c>
      <c r="J2259" t="s">
        <v>130</v>
      </c>
      <c r="K2259" t="s">
        <v>147</v>
      </c>
      <c r="L2259" t="s">
        <v>158</v>
      </c>
      <c r="M2259" s="6">
        <v>601</v>
      </c>
    </row>
    <row r="2260" spans="1:13" x14ac:dyDescent="0.3">
      <c r="A2260" s="2">
        <v>45932</v>
      </c>
      <c r="B2260" s="3">
        <f t="shared" si="105"/>
        <v>2026</v>
      </c>
      <c r="C2260" t="str">
        <f t="shared" si="106"/>
        <v>2025-2026</v>
      </c>
      <c r="D2260" t="s">
        <v>120</v>
      </c>
      <c r="E2260" t="s">
        <v>9</v>
      </c>
      <c r="F2260" t="str">
        <f t="shared" si="107"/>
        <v>New South Wales</v>
      </c>
      <c r="G2260" t="s">
        <v>10</v>
      </c>
      <c r="H2260">
        <v>2067</v>
      </c>
      <c r="I2260" t="s">
        <v>11</v>
      </c>
      <c r="J2260" t="s">
        <v>126</v>
      </c>
      <c r="K2260" t="s">
        <v>142</v>
      </c>
      <c r="L2260" t="s">
        <v>153</v>
      </c>
      <c r="M2260" s="6">
        <v>342</v>
      </c>
    </row>
    <row r="2261" spans="1:13" x14ac:dyDescent="0.3">
      <c r="A2261" s="2">
        <v>45511</v>
      </c>
      <c r="B2261" s="3">
        <f t="shared" si="105"/>
        <v>2025</v>
      </c>
      <c r="C2261" t="str">
        <f t="shared" si="106"/>
        <v>2024-2025</v>
      </c>
      <c r="D2261" t="s">
        <v>119</v>
      </c>
      <c r="E2261" t="s">
        <v>29</v>
      </c>
      <c r="F2261" t="str">
        <f t="shared" si="107"/>
        <v>Queensland</v>
      </c>
      <c r="G2261" t="s">
        <v>19</v>
      </c>
      <c r="H2261">
        <v>4703</v>
      </c>
      <c r="I2261" t="s">
        <v>11</v>
      </c>
      <c r="J2261" t="s">
        <v>138</v>
      </c>
      <c r="K2261" t="s">
        <v>147</v>
      </c>
      <c r="L2261" t="s">
        <v>158</v>
      </c>
      <c r="M2261" s="6">
        <v>545</v>
      </c>
    </row>
    <row r="2262" spans="1:13" x14ac:dyDescent="0.3">
      <c r="A2262" s="2">
        <v>45327</v>
      </c>
      <c r="B2262" s="3">
        <f t="shared" si="105"/>
        <v>2024</v>
      </c>
      <c r="C2262" t="str">
        <f t="shared" si="106"/>
        <v>2023-2024</v>
      </c>
      <c r="D2262" t="s">
        <v>119</v>
      </c>
      <c r="E2262" t="s">
        <v>72</v>
      </c>
      <c r="F2262" t="str">
        <f t="shared" si="107"/>
        <v>Queensland</v>
      </c>
      <c r="G2262" t="s">
        <v>19</v>
      </c>
      <c r="H2262">
        <v>4870</v>
      </c>
      <c r="I2262" t="s">
        <v>11</v>
      </c>
      <c r="J2262" t="s">
        <v>133</v>
      </c>
      <c r="K2262" t="s">
        <v>146</v>
      </c>
      <c r="L2262" t="s">
        <v>157</v>
      </c>
      <c r="M2262" s="6">
        <v>395</v>
      </c>
    </row>
    <row r="2263" spans="1:13" x14ac:dyDescent="0.3">
      <c r="A2263" s="2">
        <v>45371</v>
      </c>
      <c r="B2263" s="3">
        <f t="shared" si="105"/>
        <v>2024</v>
      </c>
      <c r="C2263" t="str">
        <f t="shared" si="106"/>
        <v>2023-2024</v>
      </c>
      <c r="D2263" t="s">
        <v>119</v>
      </c>
      <c r="E2263" t="s">
        <v>70</v>
      </c>
      <c r="F2263" t="str">
        <f t="shared" si="107"/>
        <v>Western Australia</v>
      </c>
      <c r="G2263" t="s">
        <v>28</v>
      </c>
      <c r="H2263">
        <v>6021</v>
      </c>
      <c r="I2263" t="s">
        <v>11</v>
      </c>
      <c r="J2263" t="s">
        <v>121</v>
      </c>
      <c r="K2263" t="s">
        <v>142</v>
      </c>
      <c r="L2263" t="s">
        <v>153</v>
      </c>
      <c r="M2263" s="6">
        <v>631</v>
      </c>
    </row>
    <row r="2264" spans="1:13" x14ac:dyDescent="0.3">
      <c r="A2264" s="2">
        <v>45921</v>
      </c>
      <c r="B2264" s="3">
        <f t="shared" si="105"/>
        <v>2026</v>
      </c>
      <c r="C2264" t="str">
        <f t="shared" si="106"/>
        <v>2025-2026</v>
      </c>
      <c r="D2264" t="s">
        <v>120</v>
      </c>
      <c r="E2264" t="s">
        <v>50</v>
      </c>
      <c r="F2264" t="str">
        <f t="shared" si="107"/>
        <v>Australian Capital Territory</v>
      </c>
      <c r="G2264" t="s">
        <v>51</v>
      </c>
      <c r="H2264">
        <v>2617</v>
      </c>
      <c r="I2264" t="s">
        <v>11</v>
      </c>
      <c r="J2264" t="s">
        <v>123</v>
      </c>
      <c r="K2264" t="s">
        <v>145</v>
      </c>
      <c r="L2264" t="s">
        <v>156</v>
      </c>
      <c r="M2264" s="6">
        <v>99</v>
      </c>
    </row>
    <row r="2265" spans="1:13" x14ac:dyDescent="0.3">
      <c r="A2265" s="2">
        <v>45658</v>
      </c>
      <c r="B2265" s="3">
        <f t="shared" si="105"/>
        <v>2025</v>
      </c>
      <c r="C2265" t="str">
        <f t="shared" si="106"/>
        <v>2024-2025</v>
      </c>
      <c r="D2265" t="s">
        <v>120</v>
      </c>
      <c r="E2265" t="s">
        <v>83</v>
      </c>
      <c r="F2265" t="str">
        <f t="shared" si="107"/>
        <v>Victoria</v>
      </c>
      <c r="G2265" t="s">
        <v>26</v>
      </c>
      <c r="H2265">
        <v>3551</v>
      </c>
      <c r="I2265" t="s">
        <v>11</v>
      </c>
      <c r="J2265" t="s">
        <v>129</v>
      </c>
      <c r="K2265" t="s">
        <v>149</v>
      </c>
      <c r="L2265" t="s">
        <v>160</v>
      </c>
      <c r="M2265" s="6">
        <v>271</v>
      </c>
    </row>
    <row r="2266" spans="1:13" x14ac:dyDescent="0.3">
      <c r="A2266" s="2">
        <v>45533</v>
      </c>
      <c r="B2266" s="3">
        <f t="shared" si="105"/>
        <v>2025</v>
      </c>
      <c r="C2266" t="str">
        <f t="shared" si="106"/>
        <v>2024-2025</v>
      </c>
      <c r="D2266" t="s">
        <v>120</v>
      </c>
      <c r="E2266" t="s">
        <v>9</v>
      </c>
      <c r="F2266" t="str">
        <f t="shared" si="107"/>
        <v>New South Wales</v>
      </c>
      <c r="G2266" t="s">
        <v>10</v>
      </c>
      <c r="H2266">
        <v>2067</v>
      </c>
      <c r="I2266" t="s">
        <v>11</v>
      </c>
      <c r="J2266" t="s">
        <v>126</v>
      </c>
      <c r="K2266" t="s">
        <v>150</v>
      </c>
      <c r="L2266" t="s">
        <v>161</v>
      </c>
      <c r="M2266" s="6">
        <v>204</v>
      </c>
    </row>
    <row r="2267" spans="1:13" x14ac:dyDescent="0.3">
      <c r="A2267" s="2">
        <v>45395</v>
      </c>
      <c r="B2267" s="3">
        <f t="shared" si="105"/>
        <v>2024</v>
      </c>
      <c r="C2267" t="str">
        <f t="shared" si="106"/>
        <v>2023-2024</v>
      </c>
      <c r="D2267" t="s">
        <v>119</v>
      </c>
      <c r="E2267" t="s">
        <v>23</v>
      </c>
      <c r="F2267" t="str">
        <f t="shared" si="107"/>
        <v>New South Wales</v>
      </c>
      <c r="G2267" t="s">
        <v>10</v>
      </c>
      <c r="H2267">
        <v>2830</v>
      </c>
      <c r="I2267" t="s">
        <v>11</v>
      </c>
      <c r="J2267" t="s">
        <v>132</v>
      </c>
      <c r="K2267" t="s">
        <v>144</v>
      </c>
      <c r="L2267" t="s">
        <v>155</v>
      </c>
      <c r="M2267" s="6">
        <v>692</v>
      </c>
    </row>
    <row r="2268" spans="1:13" x14ac:dyDescent="0.3">
      <c r="A2268" s="2">
        <v>45619</v>
      </c>
      <c r="B2268" s="3">
        <f t="shared" si="105"/>
        <v>2025</v>
      </c>
      <c r="C2268" t="str">
        <f t="shared" si="106"/>
        <v>2024-2025</v>
      </c>
      <c r="D2268" t="s">
        <v>119</v>
      </c>
      <c r="E2268" t="s">
        <v>65</v>
      </c>
      <c r="F2268" t="str">
        <f t="shared" si="107"/>
        <v>Victoria</v>
      </c>
      <c r="G2268" t="s">
        <v>26</v>
      </c>
      <c r="H2268">
        <v>3931</v>
      </c>
      <c r="I2268" t="s">
        <v>11</v>
      </c>
      <c r="J2268" t="s">
        <v>137</v>
      </c>
      <c r="K2268" t="s">
        <v>151</v>
      </c>
      <c r="L2268" t="s">
        <v>152</v>
      </c>
      <c r="M2268" s="6">
        <v>143</v>
      </c>
    </row>
    <row r="2269" spans="1:13" x14ac:dyDescent="0.3">
      <c r="A2269" s="2">
        <v>45481</v>
      </c>
      <c r="B2269" s="3">
        <f t="shared" si="105"/>
        <v>2025</v>
      </c>
      <c r="C2269" t="str">
        <f t="shared" si="106"/>
        <v>2024-2025</v>
      </c>
      <c r="D2269" t="s">
        <v>119</v>
      </c>
      <c r="E2269" t="s">
        <v>41</v>
      </c>
      <c r="F2269" t="str">
        <f t="shared" si="107"/>
        <v>New South Wales</v>
      </c>
      <c r="G2269" t="s">
        <v>10</v>
      </c>
      <c r="H2269">
        <v>2478</v>
      </c>
      <c r="I2269" t="s">
        <v>11</v>
      </c>
      <c r="J2269" t="s">
        <v>122</v>
      </c>
      <c r="K2269" t="s">
        <v>144</v>
      </c>
      <c r="L2269" t="s">
        <v>155</v>
      </c>
      <c r="M2269" s="6">
        <v>205</v>
      </c>
    </row>
    <row r="2270" spans="1:13" x14ac:dyDescent="0.3">
      <c r="A2270" s="2">
        <v>45665</v>
      </c>
      <c r="B2270" s="3">
        <f t="shared" si="105"/>
        <v>2025</v>
      </c>
      <c r="C2270" t="str">
        <f t="shared" si="106"/>
        <v>2024-2025</v>
      </c>
      <c r="D2270" t="s">
        <v>119</v>
      </c>
      <c r="E2270" t="s">
        <v>102</v>
      </c>
      <c r="F2270" t="str">
        <f t="shared" si="107"/>
        <v>Queensland</v>
      </c>
      <c r="G2270" t="s">
        <v>19</v>
      </c>
      <c r="H2270">
        <v>4825</v>
      </c>
      <c r="I2270" t="s">
        <v>11</v>
      </c>
      <c r="J2270" t="s">
        <v>133</v>
      </c>
      <c r="K2270" t="s">
        <v>150</v>
      </c>
      <c r="L2270" t="s">
        <v>161</v>
      </c>
      <c r="M2270" s="6">
        <v>386</v>
      </c>
    </row>
    <row r="2271" spans="1:13" x14ac:dyDescent="0.3">
      <c r="A2271" s="2">
        <v>45586</v>
      </c>
      <c r="B2271" s="3">
        <f t="shared" si="105"/>
        <v>2025</v>
      </c>
      <c r="C2271" t="str">
        <f t="shared" si="106"/>
        <v>2024-2025</v>
      </c>
      <c r="D2271" t="s">
        <v>120</v>
      </c>
      <c r="E2271" t="s">
        <v>37</v>
      </c>
      <c r="F2271" t="str">
        <f t="shared" si="107"/>
        <v>Victoria</v>
      </c>
      <c r="G2271" t="s">
        <v>26</v>
      </c>
      <c r="H2271">
        <v>3134</v>
      </c>
      <c r="I2271" t="s">
        <v>11</v>
      </c>
      <c r="J2271" t="s">
        <v>127</v>
      </c>
      <c r="K2271" t="s">
        <v>147</v>
      </c>
      <c r="L2271" t="s">
        <v>158</v>
      </c>
      <c r="M2271" s="6">
        <v>333</v>
      </c>
    </row>
    <row r="2272" spans="1:13" x14ac:dyDescent="0.3">
      <c r="A2272" s="2">
        <v>45489</v>
      </c>
      <c r="B2272" s="3">
        <f t="shared" si="105"/>
        <v>2025</v>
      </c>
      <c r="C2272" t="str">
        <f t="shared" si="106"/>
        <v>2024-2025</v>
      </c>
      <c r="D2272" t="s">
        <v>120</v>
      </c>
      <c r="E2272" t="s">
        <v>9</v>
      </c>
      <c r="F2272" t="str">
        <f t="shared" si="107"/>
        <v>New South Wales</v>
      </c>
      <c r="G2272" t="s">
        <v>10</v>
      </c>
      <c r="H2272">
        <v>2067</v>
      </c>
      <c r="I2272" t="s">
        <v>11</v>
      </c>
      <c r="J2272" t="s">
        <v>126</v>
      </c>
      <c r="K2272" t="s">
        <v>150</v>
      </c>
      <c r="L2272" t="s">
        <v>161</v>
      </c>
      <c r="M2272" s="6">
        <v>162</v>
      </c>
    </row>
    <row r="2273" spans="1:13" x14ac:dyDescent="0.3">
      <c r="A2273" s="2">
        <v>45594</v>
      </c>
      <c r="B2273" s="3">
        <f t="shared" si="105"/>
        <v>2025</v>
      </c>
      <c r="C2273" t="str">
        <f t="shared" si="106"/>
        <v>2024-2025</v>
      </c>
      <c r="D2273" t="s">
        <v>119</v>
      </c>
      <c r="E2273" t="s">
        <v>34</v>
      </c>
      <c r="F2273" t="str">
        <f t="shared" si="107"/>
        <v>New South Wales</v>
      </c>
      <c r="G2273" t="s">
        <v>10</v>
      </c>
      <c r="H2273">
        <v>2560</v>
      </c>
      <c r="I2273" t="s">
        <v>11</v>
      </c>
      <c r="J2273" t="s">
        <v>123</v>
      </c>
      <c r="K2273" t="s">
        <v>149</v>
      </c>
      <c r="L2273" t="s">
        <v>160</v>
      </c>
      <c r="M2273" s="6">
        <v>162</v>
      </c>
    </row>
    <row r="2274" spans="1:13" x14ac:dyDescent="0.3">
      <c r="A2274" s="2">
        <v>45382</v>
      </c>
      <c r="B2274" s="3">
        <f t="shared" si="105"/>
        <v>2024</v>
      </c>
      <c r="C2274" t="str">
        <f t="shared" si="106"/>
        <v>2023-2024</v>
      </c>
      <c r="D2274" t="s">
        <v>119</v>
      </c>
      <c r="E2274" t="s">
        <v>83</v>
      </c>
      <c r="F2274" t="str">
        <f t="shared" si="107"/>
        <v>Victoria</v>
      </c>
      <c r="G2274" t="s">
        <v>26</v>
      </c>
      <c r="H2274">
        <v>3551</v>
      </c>
      <c r="I2274" t="s">
        <v>11</v>
      </c>
      <c r="J2274" t="s">
        <v>129</v>
      </c>
      <c r="K2274" t="s">
        <v>142</v>
      </c>
      <c r="L2274" t="s">
        <v>153</v>
      </c>
      <c r="M2274" s="6">
        <v>386</v>
      </c>
    </row>
    <row r="2275" spans="1:13" x14ac:dyDescent="0.3">
      <c r="A2275" s="2">
        <v>45384</v>
      </c>
      <c r="B2275" s="3">
        <f t="shared" si="105"/>
        <v>2024</v>
      </c>
      <c r="C2275" t="str">
        <f t="shared" si="106"/>
        <v>2023-2024</v>
      </c>
      <c r="D2275" t="s">
        <v>120</v>
      </c>
      <c r="E2275" t="s">
        <v>114</v>
      </c>
      <c r="F2275" t="str">
        <f t="shared" si="107"/>
        <v>Victoria</v>
      </c>
      <c r="G2275" t="s">
        <v>26</v>
      </c>
      <c r="H2275">
        <v>3353</v>
      </c>
      <c r="I2275" t="s">
        <v>11</v>
      </c>
      <c r="J2275" t="s">
        <v>129</v>
      </c>
      <c r="K2275" t="s">
        <v>144</v>
      </c>
      <c r="L2275" t="s">
        <v>155</v>
      </c>
      <c r="M2275" s="6">
        <v>759</v>
      </c>
    </row>
    <row r="2276" spans="1:13" x14ac:dyDescent="0.3">
      <c r="A2276" s="2">
        <v>45891</v>
      </c>
      <c r="B2276" s="3">
        <f t="shared" si="105"/>
        <v>2026</v>
      </c>
      <c r="C2276" t="str">
        <f t="shared" si="106"/>
        <v>2025-2026</v>
      </c>
      <c r="D2276" t="s">
        <v>120</v>
      </c>
      <c r="E2276" t="s">
        <v>49</v>
      </c>
      <c r="F2276" t="str">
        <f t="shared" si="107"/>
        <v>New South Wales</v>
      </c>
      <c r="G2276" t="s">
        <v>10</v>
      </c>
      <c r="H2276">
        <v>2350</v>
      </c>
      <c r="I2276" t="s">
        <v>11</v>
      </c>
      <c r="J2276" t="s">
        <v>122</v>
      </c>
      <c r="K2276" t="s">
        <v>143</v>
      </c>
      <c r="L2276" t="s">
        <v>154</v>
      </c>
      <c r="M2276" s="6">
        <v>172</v>
      </c>
    </row>
    <row r="2277" spans="1:13" x14ac:dyDescent="0.3">
      <c r="A2277" s="2">
        <v>45697</v>
      </c>
      <c r="B2277" s="3">
        <f t="shared" si="105"/>
        <v>2025</v>
      </c>
      <c r="C2277" t="str">
        <f t="shared" si="106"/>
        <v>2024-2025</v>
      </c>
      <c r="D2277" t="s">
        <v>120</v>
      </c>
      <c r="E2277" t="s">
        <v>102</v>
      </c>
      <c r="F2277" t="str">
        <f t="shared" si="107"/>
        <v>Queensland</v>
      </c>
      <c r="G2277" t="s">
        <v>19</v>
      </c>
      <c r="H2277">
        <v>4825</v>
      </c>
      <c r="I2277" t="s">
        <v>11</v>
      </c>
      <c r="J2277" t="s">
        <v>133</v>
      </c>
      <c r="K2277" t="s">
        <v>146</v>
      </c>
      <c r="L2277" t="s">
        <v>157</v>
      </c>
      <c r="M2277" s="6">
        <v>199</v>
      </c>
    </row>
    <row r="2278" spans="1:13" x14ac:dyDescent="0.3">
      <c r="A2278" s="2">
        <v>45595</v>
      </c>
      <c r="B2278" s="3">
        <f t="shared" si="105"/>
        <v>2025</v>
      </c>
      <c r="C2278" t="str">
        <f t="shared" si="106"/>
        <v>2024-2025</v>
      </c>
      <c r="D2278" t="s">
        <v>119</v>
      </c>
      <c r="E2278" t="s">
        <v>101</v>
      </c>
      <c r="F2278" t="str">
        <f t="shared" si="107"/>
        <v>Queensland</v>
      </c>
      <c r="G2278" t="s">
        <v>19</v>
      </c>
      <c r="H2278">
        <v>4305</v>
      </c>
      <c r="I2278" t="s">
        <v>11</v>
      </c>
      <c r="J2278" t="s">
        <v>124</v>
      </c>
      <c r="K2278" t="s">
        <v>148</v>
      </c>
      <c r="L2278" t="s">
        <v>159</v>
      </c>
      <c r="M2278" s="6">
        <v>362</v>
      </c>
    </row>
    <row r="2279" spans="1:13" x14ac:dyDescent="0.3">
      <c r="A2279" s="2">
        <v>45946</v>
      </c>
      <c r="B2279" s="3">
        <f t="shared" si="105"/>
        <v>2026</v>
      </c>
      <c r="C2279" t="str">
        <f t="shared" si="106"/>
        <v>2025-2026</v>
      </c>
      <c r="D2279" t="s">
        <v>119</v>
      </c>
      <c r="E2279" t="s">
        <v>60</v>
      </c>
      <c r="F2279" t="str">
        <f t="shared" si="107"/>
        <v>Queensland</v>
      </c>
      <c r="G2279" t="s">
        <v>19</v>
      </c>
      <c r="H2279">
        <v>4655</v>
      </c>
      <c r="I2279" t="s">
        <v>11</v>
      </c>
      <c r="J2279" t="s">
        <v>138</v>
      </c>
      <c r="K2279" t="s">
        <v>145</v>
      </c>
      <c r="L2279" t="s">
        <v>156</v>
      </c>
      <c r="M2279" s="6">
        <v>231</v>
      </c>
    </row>
    <row r="2280" spans="1:13" x14ac:dyDescent="0.3">
      <c r="A2280" s="2">
        <v>45973</v>
      </c>
      <c r="B2280" s="3">
        <f t="shared" si="105"/>
        <v>2026</v>
      </c>
      <c r="C2280" t="str">
        <f t="shared" si="106"/>
        <v>2025-2026</v>
      </c>
      <c r="D2280" t="s">
        <v>119</v>
      </c>
      <c r="E2280" t="s">
        <v>70</v>
      </c>
      <c r="F2280" t="str">
        <f t="shared" si="107"/>
        <v>Western Australia</v>
      </c>
      <c r="G2280" t="s">
        <v>28</v>
      </c>
      <c r="H2280">
        <v>6021</v>
      </c>
      <c r="I2280" t="s">
        <v>11</v>
      </c>
      <c r="J2280" t="s">
        <v>121</v>
      </c>
      <c r="K2280" t="s">
        <v>144</v>
      </c>
      <c r="L2280" t="s">
        <v>155</v>
      </c>
      <c r="M2280" s="6">
        <v>568</v>
      </c>
    </row>
    <row r="2281" spans="1:13" x14ac:dyDescent="0.3">
      <c r="A2281" s="2">
        <v>45363</v>
      </c>
      <c r="B2281" s="3">
        <f t="shared" si="105"/>
        <v>2024</v>
      </c>
      <c r="C2281" t="str">
        <f t="shared" si="106"/>
        <v>2023-2024</v>
      </c>
      <c r="D2281" t="s">
        <v>120</v>
      </c>
      <c r="E2281" t="s">
        <v>95</v>
      </c>
      <c r="F2281" t="str">
        <f t="shared" si="107"/>
        <v>New South Wales</v>
      </c>
      <c r="G2281" t="s">
        <v>10</v>
      </c>
      <c r="H2281">
        <v>2131</v>
      </c>
      <c r="I2281" t="s">
        <v>11</v>
      </c>
      <c r="J2281" t="s">
        <v>125</v>
      </c>
      <c r="K2281" t="s">
        <v>144</v>
      </c>
      <c r="L2281" t="s">
        <v>155</v>
      </c>
      <c r="M2281" s="6">
        <v>260</v>
      </c>
    </row>
    <row r="2282" spans="1:13" x14ac:dyDescent="0.3">
      <c r="A2282" s="2">
        <v>45815</v>
      </c>
      <c r="B2282" s="3">
        <f t="shared" si="105"/>
        <v>2025</v>
      </c>
      <c r="C2282" t="str">
        <f t="shared" si="106"/>
        <v>2024-2025</v>
      </c>
      <c r="D2282" t="s">
        <v>120</v>
      </c>
      <c r="E2282" t="s">
        <v>25</v>
      </c>
      <c r="F2282" t="str">
        <f t="shared" si="107"/>
        <v>Victoria</v>
      </c>
      <c r="G2282" t="s">
        <v>26</v>
      </c>
      <c r="H2282">
        <v>3066</v>
      </c>
      <c r="I2282" t="s">
        <v>11</v>
      </c>
      <c r="J2282" t="s">
        <v>128</v>
      </c>
      <c r="K2282" t="s">
        <v>144</v>
      </c>
      <c r="L2282" t="s">
        <v>155</v>
      </c>
      <c r="M2282" s="6">
        <v>268</v>
      </c>
    </row>
    <row r="2283" spans="1:13" x14ac:dyDescent="0.3">
      <c r="A2283" s="2">
        <v>45637</v>
      </c>
      <c r="B2283" s="3">
        <f t="shared" si="105"/>
        <v>2025</v>
      </c>
      <c r="C2283" t="str">
        <f t="shared" si="106"/>
        <v>2024-2025</v>
      </c>
      <c r="D2283" t="s">
        <v>120</v>
      </c>
      <c r="E2283" t="s">
        <v>85</v>
      </c>
      <c r="F2283" t="str">
        <f t="shared" si="107"/>
        <v>Western Australia</v>
      </c>
      <c r="G2283" t="s">
        <v>28</v>
      </c>
      <c r="H2283">
        <v>6725</v>
      </c>
      <c r="I2283" t="s">
        <v>11</v>
      </c>
      <c r="J2283" t="s">
        <v>141</v>
      </c>
      <c r="K2283" t="s">
        <v>146</v>
      </c>
      <c r="L2283" t="s">
        <v>157</v>
      </c>
      <c r="M2283" s="6">
        <v>224</v>
      </c>
    </row>
    <row r="2284" spans="1:13" x14ac:dyDescent="0.3">
      <c r="A2284" s="2">
        <v>45951</v>
      </c>
      <c r="B2284" s="3">
        <f t="shared" si="105"/>
        <v>2026</v>
      </c>
      <c r="C2284" t="str">
        <f t="shared" si="106"/>
        <v>2025-2026</v>
      </c>
      <c r="D2284" t="s">
        <v>120</v>
      </c>
      <c r="E2284" t="s">
        <v>69</v>
      </c>
      <c r="F2284" t="str">
        <f t="shared" si="107"/>
        <v>Victoria</v>
      </c>
      <c r="G2284" t="s">
        <v>26</v>
      </c>
      <c r="H2284">
        <v>3148</v>
      </c>
      <c r="I2284" t="s">
        <v>11</v>
      </c>
      <c r="J2284" t="s">
        <v>127</v>
      </c>
      <c r="K2284" t="s">
        <v>144</v>
      </c>
      <c r="L2284" t="s">
        <v>155</v>
      </c>
      <c r="M2284" s="6">
        <v>62</v>
      </c>
    </row>
    <row r="2285" spans="1:13" x14ac:dyDescent="0.3">
      <c r="A2285" s="2">
        <v>45368</v>
      </c>
      <c r="B2285" s="3">
        <f t="shared" si="105"/>
        <v>2024</v>
      </c>
      <c r="C2285" t="str">
        <f t="shared" si="106"/>
        <v>2023-2024</v>
      </c>
      <c r="D2285" t="s">
        <v>120</v>
      </c>
      <c r="E2285" t="s">
        <v>104</v>
      </c>
      <c r="F2285" t="str">
        <f t="shared" si="107"/>
        <v>Victoria</v>
      </c>
      <c r="G2285" t="s">
        <v>26</v>
      </c>
      <c r="H2285">
        <v>3175</v>
      </c>
      <c r="I2285" t="s">
        <v>11</v>
      </c>
      <c r="J2285" t="s">
        <v>127</v>
      </c>
      <c r="K2285" t="s">
        <v>143</v>
      </c>
      <c r="L2285" t="s">
        <v>154</v>
      </c>
      <c r="M2285" s="6">
        <v>36</v>
      </c>
    </row>
    <row r="2286" spans="1:13" x14ac:dyDescent="0.3">
      <c r="A2286" s="2">
        <v>45540</v>
      </c>
      <c r="B2286" s="3">
        <f t="shared" si="105"/>
        <v>2025</v>
      </c>
      <c r="C2286" t="str">
        <f t="shared" si="106"/>
        <v>2024-2025</v>
      </c>
      <c r="D2286" t="s">
        <v>119</v>
      </c>
      <c r="E2286" t="s">
        <v>60</v>
      </c>
      <c r="F2286" t="str">
        <f t="shared" si="107"/>
        <v>Queensland</v>
      </c>
      <c r="G2286" t="s">
        <v>19</v>
      </c>
      <c r="H2286">
        <v>4655</v>
      </c>
      <c r="I2286" t="s">
        <v>11</v>
      </c>
      <c r="J2286" t="s">
        <v>138</v>
      </c>
      <c r="K2286" t="s">
        <v>142</v>
      </c>
      <c r="L2286" t="s">
        <v>153</v>
      </c>
      <c r="M2286" s="6">
        <v>70</v>
      </c>
    </row>
    <row r="2287" spans="1:13" x14ac:dyDescent="0.3">
      <c r="A2287" s="2">
        <v>45736</v>
      </c>
      <c r="B2287" s="3">
        <f t="shared" si="105"/>
        <v>2025</v>
      </c>
      <c r="C2287" t="str">
        <f t="shared" si="106"/>
        <v>2024-2025</v>
      </c>
      <c r="D2287" t="s">
        <v>120</v>
      </c>
      <c r="E2287" t="s">
        <v>27</v>
      </c>
      <c r="F2287" t="str">
        <f t="shared" si="107"/>
        <v>Western Australia</v>
      </c>
      <c r="G2287" t="s">
        <v>28</v>
      </c>
      <c r="H2287">
        <v>6030</v>
      </c>
      <c r="I2287" t="s">
        <v>11</v>
      </c>
      <c r="J2287" t="s">
        <v>121</v>
      </c>
      <c r="K2287" t="s">
        <v>145</v>
      </c>
      <c r="L2287" t="s">
        <v>156</v>
      </c>
      <c r="M2287" s="6">
        <v>633</v>
      </c>
    </row>
    <row r="2288" spans="1:13" x14ac:dyDescent="0.3">
      <c r="A2288" s="2">
        <v>46009</v>
      </c>
      <c r="B2288" s="3">
        <f t="shared" si="105"/>
        <v>2026</v>
      </c>
      <c r="C2288" t="str">
        <f t="shared" si="106"/>
        <v>2025-2026</v>
      </c>
      <c r="D2288" t="s">
        <v>120</v>
      </c>
      <c r="E2288" t="s">
        <v>48</v>
      </c>
      <c r="F2288" t="str">
        <f t="shared" si="107"/>
        <v>Western Australia</v>
      </c>
      <c r="G2288" t="s">
        <v>28</v>
      </c>
      <c r="H2288">
        <v>6450</v>
      </c>
      <c r="I2288" t="s">
        <v>11</v>
      </c>
      <c r="J2288" t="s">
        <v>141</v>
      </c>
      <c r="K2288" t="s">
        <v>148</v>
      </c>
      <c r="L2288" t="s">
        <v>159</v>
      </c>
      <c r="M2288" s="6">
        <v>540</v>
      </c>
    </row>
    <row r="2289" spans="1:13" x14ac:dyDescent="0.3">
      <c r="A2289" s="2">
        <v>45462</v>
      </c>
      <c r="B2289" s="3">
        <f t="shared" si="105"/>
        <v>2024</v>
      </c>
      <c r="C2289" t="str">
        <f t="shared" si="106"/>
        <v>2023-2024</v>
      </c>
      <c r="D2289" t="s">
        <v>119</v>
      </c>
      <c r="E2289" t="s">
        <v>46</v>
      </c>
      <c r="F2289" t="str">
        <f t="shared" si="107"/>
        <v>South Australia</v>
      </c>
      <c r="G2289" t="s">
        <v>17</v>
      </c>
      <c r="H2289">
        <v>5043</v>
      </c>
      <c r="I2289" t="s">
        <v>11</v>
      </c>
      <c r="J2289" t="s">
        <v>134</v>
      </c>
      <c r="K2289" t="s">
        <v>146</v>
      </c>
      <c r="L2289" t="s">
        <v>157</v>
      </c>
      <c r="M2289" s="6">
        <v>394</v>
      </c>
    </row>
    <row r="2290" spans="1:13" x14ac:dyDescent="0.3">
      <c r="A2290" s="2">
        <v>45792</v>
      </c>
      <c r="B2290" s="3">
        <f t="shared" si="105"/>
        <v>2025</v>
      </c>
      <c r="C2290" t="str">
        <f t="shared" si="106"/>
        <v>2024-2025</v>
      </c>
      <c r="D2290" t="s">
        <v>120</v>
      </c>
      <c r="E2290" t="s">
        <v>92</v>
      </c>
      <c r="F2290" t="str">
        <f t="shared" si="107"/>
        <v>New South Wales</v>
      </c>
      <c r="G2290" t="s">
        <v>10</v>
      </c>
      <c r="H2290">
        <v>2015</v>
      </c>
      <c r="I2290" t="s">
        <v>11</v>
      </c>
      <c r="J2290" t="s">
        <v>126</v>
      </c>
      <c r="K2290" t="s">
        <v>149</v>
      </c>
      <c r="L2290" t="s">
        <v>160</v>
      </c>
      <c r="M2290" s="6">
        <v>22</v>
      </c>
    </row>
    <row r="2291" spans="1:13" x14ac:dyDescent="0.3">
      <c r="A2291" s="2">
        <v>45939</v>
      </c>
      <c r="B2291" s="3">
        <f t="shared" si="105"/>
        <v>2026</v>
      </c>
      <c r="C2291" t="str">
        <f t="shared" si="106"/>
        <v>2025-2026</v>
      </c>
      <c r="D2291" t="s">
        <v>120</v>
      </c>
      <c r="E2291" t="s">
        <v>92</v>
      </c>
      <c r="F2291" t="str">
        <f t="shared" si="107"/>
        <v>New South Wales</v>
      </c>
      <c r="G2291" t="s">
        <v>10</v>
      </c>
      <c r="H2291">
        <v>2015</v>
      </c>
      <c r="I2291" t="s">
        <v>11</v>
      </c>
      <c r="J2291" t="s">
        <v>126</v>
      </c>
      <c r="K2291" t="s">
        <v>148</v>
      </c>
      <c r="L2291" t="s">
        <v>159</v>
      </c>
      <c r="M2291" s="6">
        <v>315</v>
      </c>
    </row>
    <row r="2292" spans="1:13" x14ac:dyDescent="0.3">
      <c r="A2292" s="2">
        <v>45896</v>
      </c>
      <c r="B2292" s="3">
        <f t="shared" si="105"/>
        <v>2026</v>
      </c>
      <c r="C2292" t="str">
        <f t="shared" si="106"/>
        <v>2025-2026</v>
      </c>
      <c r="D2292" t="s">
        <v>119</v>
      </c>
      <c r="E2292" t="s">
        <v>74</v>
      </c>
      <c r="F2292" t="str">
        <f t="shared" si="107"/>
        <v>Victoria</v>
      </c>
      <c r="G2292" t="s">
        <v>26</v>
      </c>
      <c r="H2292">
        <v>3500</v>
      </c>
      <c r="I2292" t="s">
        <v>11</v>
      </c>
      <c r="J2292" t="s">
        <v>129</v>
      </c>
      <c r="K2292" t="s">
        <v>147</v>
      </c>
      <c r="L2292" t="s">
        <v>158</v>
      </c>
      <c r="M2292" s="6">
        <v>772</v>
      </c>
    </row>
    <row r="2293" spans="1:13" x14ac:dyDescent="0.3">
      <c r="A2293" s="2">
        <v>45518</v>
      </c>
      <c r="B2293" s="3">
        <f t="shared" si="105"/>
        <v>2025</v>
      </c>
      <c r="C2293" t="str">
        <f t="shared" si="106"/>
        <v>2024-2025</v>
      </c>
      <c r="D2293" t="s">
        <v>120</v>
      </c>
      <c r="E2293" t="s">
        <v>39</v>
      </c>
      <c r="F2293" t="str">
        <f t="shared" si="107"/>
        <v>New South Wales</v>
      </c>
      <c r="G2293" t="s">
        <v>10</v>
      </c>
      <c r="H2293">
        <v>2541</v>
      </c>
      <c r="I2293" t="s">
        <v>11</v>
      </c>
      <c r="J2293" t="s">
        <v>123</v>
      </c>
      <c r="K2293" t="s">
        <v>151</v>
      </c>
      <c r="L2293" t="s">
        <v>152</v>
      </c>
      <c r="M2293" s="6">
        <v>584</v>
      </c>
    </row>
    <row r="2294" spans="1:13" x14ac:dyDescent="0.3">
      <c r="A2294" s="2">
        <v>45630</v>
      </c>
      <c r="B2294" s="3">
        <f t="shared" si="105"/>
        <v>2025</v>
      </c>
      <c r="C2294" t="str">
        <f t="shared" si="106"/>
        <v>2024-2025</v>
      </c>
      <c r="D2294" t="s">
        <v>119</v>
      </c>
      <c r="E2294" t="s">
        <v>23</v>
      </c>
      <c r="F2294" t="str">
        <f t="shared" si="107"/>
        <v>New South Wales</v>
      </c>
      <c r="G2294" t="s">
        <v>10</v>
      </c>
      <c r="H2294">
        <v>2830</v>
      </c>
      <c r="I2294" t="s">
        <v>11</v>
      </c>
      <c r="J2294" t="s">
        <v>132</v>
      </c>
      <c r="K2294" t="s">
        <v>147</v>
      </c>
      <c r="L2294" t="s">
        <v>158</v>
      </c>
      <c r="M2294" s="6">
        <v>379</v>
      </c>
    </row>
    <row r="2295" spans="1:13" x14ac:dyDescent="0.3">
      <c r="A2295" s="2">
        <v>45868</v>
      </c>
      <c r="B2295" s="3">
        <f t="shared" si="105"/>
        <v>2026</v>
      </c>
      <c r="C2295" t="str">
        <f t="shared" si="106"/>
        <v>2025-2026</v>
      </c>
      <c r="D2295" t="s">
        <v>119</v>
      </c>
      <c r="E2295" t="s">
        <v>48</v>
      </c>
      <c r="F2295" t="str">
        <f t="shared" si="107"/>
        <v>Western Australia</v>
      </c>
      <c r="G2295" t="s">
        <v>28</v>
      </c>
      <c r="H2295">
        <v>6450</v>
      </c>
      <c r="I2295" t="s">
        <v>11</v>
      </c>
      <c r="J2295" t="s">
        <v>141</v>
      </c>
      <c r="K2295" t="s">
        <v>143</v>
      </c>
      <c r="L2295" t="s">
        <v>154</v>
      </c>
      <c r="M2295" s="6">
        <v>36</v>
      </c>
    </row>
    <row r="2296" spans="1:13" x14ac:dyDescent="0.3">
      <c r="A2296" s="2">
        <v>45650</v>
      </c>
      <c r="B2296" s="3">
        <f t="shared" si="105"/>
        <v>2025</v>
      </c>
      <c r="C2296" t="str">
        <f t="shared" si="106"/>
        <v>2024-2025</v>
      </c>
      <c r="D2296" t="s">
        <v>120</v>
      </c>
      <c r="E2296" t="s">
        <v>29</v>
      </c>
      <c r="F2296" t="str">
        <f t="shared" si="107"/>
        <v>Queensland</v>
      </c>
      <c r="G2296" t="s">
        <v>19</v>
      </c>
      <c r="H2296">
        <v>4703</v>
      </c>
      <c r="I2296" t="s">
        <v>11</v>
      </c>
      <c r="J2296" t="s">
        <v>138</v>
      </c>
      <c r="K2296" t="s">
        <v>144</v>
      </c>
      <c r="L2296" t="s">
        <v>155</v>
      </c>
      <c r="M2296" s="6">
        <v>83</v>
      </c>
    </row>
    <row r="2297" spans="1:13" x14ac:dyDescent="0.3">
      <c r="A2297" s="2">
        <v>45403</v>
      </c>
      <c r="B2297" s="3">
        <f t="shared" si="105"/>
        <v>2024</v>
      </c>
      <c r="C2297" t="str">
        <f t="shared" si="106"/>
        <v>2023-2024</v>
      </c>
      <c r="D2297" t="s">
        <v>120</v>
      </c>
      <c r="E2297" t="s">
        <v>89</v>
      </c>
      <c r="F2297" t="str">
        <f t="shared" si="107"/>
        <v>Queensland</v>
      </c>
      <c r="G2297" t="s">
        <v>19</v>
      </c>
      <c r="H2297">
        <v>4700</v>
      </c>
      <c r="I2297" t="s">
        <v>11</v>
      </c>
      <c r="J2297" t="s">
        <v>138</v>
      </c>
      <c r="K2297" t="s">
        <v>144</v>
      </c>
      <c r="L2297" t="s">
        <v>155</v>
      </c>
      <c r="M2297" s="6">
        <v>362</v>
      </c>
    </row>
    <row r="2298" spans="1:13" x14ac:dyDescent="0.3">
      <c r="A2298" s="2">
        <v>45843</v>
      </c>
      <c r="B2298" s="3">
        <f t="shared" si="105"/>
        <v>2026</v>
      </c>
      <c r="C2298" t="str">
        <f t="shared" si="106"/>
        <v>2025-2026</v>
      </c>
      <c r="D2298" t="s">
        <v>120</v>
      </c>
      <c r="E2298" t="s">
        <v>38</v>
      </c>
      <c r="F2298" t="str">
        <f t="shared" si="107"/>
        <v>Victoria</v>
      </c>
      <c r="G2298" t="s">
        <v>26</v>
      </c>
      <c r="H2298">
        <v>3199</v>
      </c>
      <c r="I2298" t="s">
        <v>11</v>
      </c>
      <c r="J2298" t="s">
        <v>127</v>
      </c>
      <c r="K2298" t="s">
        <v>144</v>
      </c>
      <c r="L2298" t="s">
        <v>155</v>
      </c>
      <c r="M2298" s="6">
        <v>708</v>
      </c>
    </row>
    <row r="2299" spans="1:13" x14ac:dyDescent="0.3">
      <c r="A2299" s="2">
        <v>45602</v>
      </c>
      <c r="B2299" s="3">
        <f t="shared" si="105"/>
        <v>2025</v>
      </c>
      <c r="C2299" t="str">
        <f t="shared" si="106"/>
        <v>2024-2025</v>
      </c>
      <c r="D2299" t="s">
        <v>120</v>
      </c>
      <c r="E2299" t="s">
        <v>20</v>
      </c>
      <c r="F2299" t="str">
        <f t="shared" si="107"/>
        <v>South Australia</v>
      </c>
      <c r="G2299" t="s">
        <v>17</v>
      </c>
      <c r="H2299">
        <v>5607</v>
      </c>
      <c r="I2299" t="s">
        <v>11</v>
      </c>
      <c r="J2299" t="s">
        <v>139</v>
      </c>
      <c r="K2299" t="s">
        <v>147</v>
      </c>
      <c r="L2299" t="s">
        <v>158</v>
      </c>
      <c r="M2299" s="6">
        <v>401</v>
      </c>
    </row>
    <row r="2300" spans="1:13" x14ac:dyDescent="0.3">
      <c r="A2300" s="2">
        <v>45835</v>
      </c>
      <c r="B2300" s="3">
        <f t="shared" si="105"/>
        <v>2025</v>
      </c>
      <c r="C2300" t="str">
        <f t="shared" si="106"/>
        <v>2024-2025</v>
      </c>
      <c r="D2300" t="s">
        <v>120</v>
      </c>
      <c r="E2300" t="s">
        <v>99</v>
      </c>
      <c r="F2300" t="str">
        <f t="shared" si="107"/>
        <v>Western Australia</v>
      </c>
      <c r="G2300" t="s">
        <v>28</v>
      </c>
      <c r="H2300">
        <v>6530</v>
      </c>
      <c r="I2300" t="s">
        <v>11</v>
      </c>
      <c r="J2300" t="s">
        <v>141</v>
      </c>
      <c r="K2300" t="s">
        <v>142</v>
      </c>
      <c r="L2300" t="s">
        <v>153</v>
      </c>
      <c r="M2300" s="6">
        <v>33</v>
      </c>
    </row>
    <row r="2301" spans="1:13" x14ac:dyDescent="0.3">
      <c r="A2301" s="2">
        <v>46003</v>
      </c>
      <c r="B2301" s="3">
        <f t="shared" si="105"/>
        <v>2026</v>
      </c>
      <c r="C2301" t="str">
        <f t="shared" si="106"/>
        <v>2025-2026</v>
      </c>
      <c r="D2301" t="s">
        <v>120</v>
      </c>
      <c r="E2301" t="s">
        <v>84</v>
      </c>
      <c r="F2301" t="str">
        <f t="shared" si="107"/>
        <v>Western Australia</v>
      </c>
      <c r="G2301" t="s">
        <v>28</v>
      </c>
      <c r="H2301">
        <v>6280</v>
      </c>
      <c r="I2301" t="s">
        <v>11</v>
      </c>
      <c r="J2301" t="s">
        <v>135</v>
      </c>
      <c r="K2301" t="s">
        <v>149</v>
      </c>
      <c r="L2301" t="s">
        <v>160</v>
      </c>
      <c r="M2301" s="6">
        <v>270</v>
      </c>
    </row>
    <row r="2302" spans="1:13" x14ac:dyDescent="0.3">
      <c r="A2302" s="2">
        <v>45727</v>
      </c>
      <c r="B2302" s="3">
        <f t="shared" si="105"/>
        <v>2025</v>
      </c>
      <c r="C2302" t="str">
        <f t="shared" si="106"/>
        <v>2024-2025</v>
      </c>
      <c r="D2302" t="s">
        <v>119</v>
      </c>
      <c r="E2302" t="s">
        <v>70</v>
      </c>
      <c r="F2302" t="str">
        <f t="shared" si="107"/>
        <v>Western Australia</v>
      </c>
      <c r="G2302" t="s">
        <v>28</v>
      </c>
      <c r="H2302">
        <v>6021</v>
      </c>
      <c r="I2302" t="s">
        <v>11</v>
      </c>
      <c r="J2302" t="s">
        <v>121</v>
      </c>
      <c r="K2302" t="s">
        <v>143</v>
      </c>
      <c r="L2302" t="s">
        <v>154</v>
      </c>
      <c r="M2302" s="6">
        <v>322</v>
      </c>
    </row>
    <row r="2303" spans="1:13" x14ac:dyDescent="0.3">
      <c r="A2303" s="2">
        <v>45520</v>
      </c>
      <c r="B2303" s="3">
        <f t="shared" si="105"/>
        <v>2025</v>
      </c>
      <c r="C2303" t="str">
        <f t="shared" si="106"/>
        <v>2024-2025</v>
      </c>
      <c r="D2303" t="s">
        <v>120</v>
      </c>
      <c r="E2303" t="s">
        <v>68</v>
      </c>
      <c r="F2303" t="str">
        <f t="shared" si="107"/>
        <v>Victoria</v>
      </c>
      <c r="G2303" t="s">
        <v>26</v>
      </c>
      <c r="H2303">
        <v>3429</v>
      </c>
      <c r="I2303" t="s">
        <v>11</v>
      </c>
      <c r="J2303" t="s">
        <v>129</v>
      </c>
      <c r="K2303" t="s">
        <v>145</v>
      </c>
      <c r="L2303" t="s">
        <v>156</v>
      </c>
      <c r="M2303" s="6">
        <v>274</v>
      </c>
    </row>
    <row r="2304" spans="1:13" x14ac:dyDescent="0.3">
      <c r="A2304" s="2">
        <v>45966</v>
      </c>
      <c r="B2304" s="3">
        <f t="shared" si="105"/>
        <v>2026</v>
      </c>
      <c r="C2304" t="str">
        <f t="shared" si="106"/>
        <v>2025-2026</v>
      </c>
      <c r="D2304" t="s">
        <v>120</v>
      </c>
      <c r="E2304" t="s">
        <v>103</v>
      </c>
      <c r="F2304" t="str">
        <f t="shared" si="107"/>
        <v>Victoria</v>
      </c>
      <c r="G2304" t="s">
        <v>26</v>
      </c>
      <c r="H2304">
        <v>3550</v>
      </c>
      <c r="I2304" t="s">
        <v>11</v>
      </c>
      <c r="J2304" t="s">
        <v>129</v>
      </c>
      <c r="K2304" t="s">
        <v>142</v>
      </c>
      <c r="L2304" t="s">
        <v>153</v>
      </c>
      <c r="M2304" s="6">
        <v>461</v>
      </c>
    </row>
    <row r="2305" spans="1:13" x14ac:dyDescent="0.3">
      <c r="A2305" s="2">
        <v>45339</v>
      </c>
      <c r="B2305" s="3">
        <f t="shared" si="105"/>
        <v>2024</v>
      </c>
      <c r="C2305" t="str">
        <f t="shared" si="106"/>
        <v>2023-2024</v>
      </c>
      <c r="D2305" t="s">
        <v>120</v>
      </c>
      <c r="E2305" t="s">
        <v>53</v>
      </c>
      <c r="F2305" t="str">
        <f t="shared" si="107"/>
        <v>Queensland</v>
      </c>
      <c r="G2305" t="s">
        <v>19</v>
      </c>
      <c r="H2305">
        <v>4012</v>
      </c>
      <c r="I2305" t="s">
        <v>11</v>
      </c>
      <c r="J2305" t="s">
        <v>131</v>
      </c>
      <c r="K2305" t="s">
        <v>144</v>
      </c>
      <c r="L2305" t="s">
        <v>155</v>
      </c>
      <c r="M2305" s="6">
        <v>610</v>
      </c>
    </row>
    <row r="2306" spans="1:13" x14ac:dyDescent="0.3">
      <c r="A2306" s="2">
        <v>46017</v>
      </c>
      <c r="B2306" s="3">
        <f t="shared" ref="B2306:B2369" si="108">IF(MONTH(A2306)&gt;=7,YEAR(A2306)+1,YEAR(A2306))</f>
        <v>2026</v>
      </c>
      <c r="C2306" t="str">
        <f t="shared" ref="C2306:C2369" si="109">IF(MONTH(A2306) &gt;= 7, YEAR(A2306) &amp; "-" &amp; YEAR(A2306) + 1, YEAR(A2306) - 1 &amp; "-" &amp; YEAR(A2306))</f>
        <v>2025-2026</v>
      </c>
      <c r="D2306" t="s">
        <v>120</v>
      </c>
      <c r="E2306" t="s">
        <v>50</v>
      </c>
      <c r="F2306" t="str">
        <f t="shared" ref="F2306:F2369" si="110">IF(G2306="WA","Western Australia",
IF(G2306="NSW","New South Wales",
IF(G2306="QLD","Queensland",
IF(G2306="VIC","Victoria",
IF(G2306="TAS","Tasmania",
IF(G2306="SA","South Australia",
IF(G2306="NT","Northern Territory",
IF(G2306="ACT","Australian Capital Territory",G2306))))))))</f>
        <v>Australian Capital Territory</v>
      </c>
      <c r="G2306" t="s">
        <v>51</v>
      </c>
      <c r="H2306">
        <v>2617</v>
      </c>
      <c r="I2306" t="s">
        <v>11</v>
      </c>
      <c r="J2306" t="s">
        <v>123</v>
      </c>
      <c r="K2306" t="s">
        <v>151</v>
      </c>
      <c r="L2306" t="s">
        <v>152</v>
      </c>
      <c r="M2306" s="6">
        <v>466</v>
      </c>
    </row>
    <row r="2307" spans="1:13" x14ac:dyDescent="0.3">
      <c r="A2307" s="2">
        <v>45939</v>
      </c>
      <c r="B2307" s="3">
        <f t="shared" si="108"/>
        <v>2026</v>
      </c>
      <c r="C2307" t="str">
        <f t="shared" si="109"/>
        <v>2025-2026</v>
      </c>
      <c r="D2307" t="s">
        <v>120</v>
      </c>
      <c r="E2307" t="s">
        <v>67</v>
      </c>
      <c r="F2307" t="str">
        <f t="shared" si="110"/>
        <v>Tasmania</v>
      </c>
      <c r="G2307" t="s">
        <v>43</v>
      </c>
      <c r="H2307">
        <v>7250</v>
      </c>
      <c r="I2307" t="s">
        <v>11</v>
      </c>
      <c r="J2307" t="s">
        <v>130</v>
      </c>
      <c r="K2307" t="s">
        <v>148</v>
      </c>
      <c r="L2307" t="s">
        <v>159</v>
      </c>
      <c r="M2307" s="6">
        <v>403</v>
      </c>
    </row>
    <row r="2308" spans="1:13" x14ac:dyDescent="0.3">
      <c r="A2308" s="2">
        <v>45878</v>
      </c>
      <c r="B2308" s="3">
        <f t="shared" si="108"/>
        <v>2026</v>
      </c>
      <c r="C2308" t="str">
        <f t="shared" si="109"/>
        <v>2025-2026</v>
      </c>
      <c r="D2308" t="s">
        <v>120</v>
      </c>
      <c r="E2308" t="s">
        <v>96</v>
      </c>
      <c r="F2308" t="str">
        <f t="shared" si="110"/>
        <v>Western Australia</v>
      </c>
      <c r="G2308" t="s">
        <v>28</v>
      </c>
      <c r="H2308">
        <v>6027</v>
      </c>
      <c r="I2308" t="s">
        <v>11</v>
      </c>
      <c r="J2308" t="s">
        <v>121</v>
      </c>
      <c r="K2308" t="s">
        <v>150</v>
      </c>
      <c r="L2308" t="s">
        <v>161</v>
      </c>
      <c r="M2308" s="6">
        <v>716</v>
      </c>
    </row>
    <row r="2309" spans="1:13" x14ac:dyDescent="0.3">
      <c r="A2309" s="2">
        <v>45876</v>
      </c>
      <c r="B2309" s="3">
        <f t="shared" si="108"/>
        <v>2026</v>
      </c>
      <c r="C2309" t="str">
        <f t="shared" si="109"/>
        <v>2025-2026</v>
      </c>
      <c r="D2309" t="s">
        <v>120</v>
      </c>
      <c r="E2309" t="s">
        <v>92</v>
      </c>
      <c r="F2309" t="str">
        <f t="shared" si="110"/>
        <v>New South Wales</v>
      </c>
      <c r="G2309" t="s">
        <v>10</v>
      </c>
      <c r="H2309">
        <v>2015</v>
      </c>
      <c r="I2309" t="s">
        <v>11</v>
      </c>
      <c r="J2309" t="s">
        <v>126</v>
      </c>
      <c r="K2309" t="s">
        <v>146</v>
      </c>
      <c r="L2309" t="s">
        <v>157</v>
      </c>
      <c r="M2309" s="6">
        <v>391</v>
      </c>
    </row>
    <row r="2310" spans="1:13" x14ac:dyDescent="0.3">
      <c r="A2310" s="2">
        <v>45902</v>
      </c>
      <c r="B2310" s="3">
        <f t="shared" si="108"/>
        <v>2026</v>
      </c>
      <c r="C2310" t="str">
        <f t="shared" si="109"/>
        <v>2025-2026</v>
      </c>
      <c r="D2310" t="s">
        <v>120</v>
      </c>
      <c r="E2310" t="s">
        <v>100</v>
      </c>
      <c r="F2310" t="str">
        <f t="shared" si="110"/>
        <v>New South Wales</v>
      </c>
      <c r="G2310" t="s">
        <v>10</v>
      </c>
      <c r="H2310">
        <v>2800</v>
      </c>
      <c r="I2310" t="s">
        <v>11</v>
      </c>
      <c r="J2310" t="s">
        <v>132</v>
      </c>
      <c r="K2310" t="s">
        <v>147</v>
      </c>
      <c r="L2310" t="s">
        <v>158</v>
      </c>
      <c r="M2310" s="6">
        <v>235</v>
      </c>
    </row>
    <row r="2311" spans="1:13" x14ac:dyDescent="0.3">
      <c r="A2311" s="2">
        <v>45691</v>
      </c>
      <c r="B2311" s="3">
        <f t="shared" si="108"/>
        <v>2025</v>
      </c>
      <c r="C2311" t="str">
        <f t="shared" si="109"/>
        <v>2024-2025</v>
      </c>
      <c r="D2311" t="s">
        <v>120</v>
      </c>
      <c r="E2311" t="s">
        <v>107</v>
      </c>
      <c r="F2311" t="str">
        <f t="shared" si="110"/>
        <v>New South Wales</v>
      </c>
      <c r="G2311" t="s">
        <v>10</v>
      </c>
      <c r="H2311">
        <v>2020</v>
      </c>
      <c r="I2311" t="s">
        <v>11</v>
      </c>
      <c r="J2311" t="s">
        <v>126</v>
      </c>
      <c r="K2311" t="s">
        <v>142</v>
      </c>
      <c r="L2311" t="s">
        <v>153</v>
      </c>
      <c r="M2311" s="6">
        <v>348</v>
      </c>
    </row>
    <row r="2312" spans="1:13" x14ac:dyDescent="0.3">
      <c r="A2312" s="2">
        <v>45746</v>
      </c>
      <c r="B2312" s="3">
        <f t="shared" si="108"/>
        <v>2025</v>
      </c>
      <c r="C2312" t="str">
        <f t="shared" si="109"/>
        <v>2024-2025</v>
      </c>
      <c r="D2312" t="s">
        <v>120</v>
      </c>
      <c r="E2312" t="s">
        <v>89</v>
      </c>
      <c r="F2312" t="str">
        <f t="shared" si="110"/>
        <v>Queensland</v>
      </c>
      <c r="G2312" t="s">
        <v>19</v>
      </c>
      <c r="H2312">
        <v>4700</v>
      </c>
      <c r="I2312" t="s">
        <v>11</v>
      </c>
      <c r="J2312" t="s">
        <v>138</v>
      </c>
      <c r="K2312" t="s">
        <v>142</v>
      </c>
      <c r="L2312" t="s">
        <v>153</v>
      </c>
      <c r="M2312" s="6">
        <v>273</v>
      </c>
    </row>
    <row r="2313" spans="1:13" x14ac:dyDescent="0.3">
      <c r="A2313" s="2">
        <v>45853</v>
      </c>
      <c r="B2313" s="3">
        <f t="shared" si="108"/>
        <v>2026</v>
      </c>
      <c r="C2313" t="str">
        <f t="shared" si="109"/>
        <v>2025-2026</v>
      </c>
      <c r="D2313" t="s">
        <v>120</v>
      </c>
      <c r="E2313" t="s">
        <v>82</v>
      </c>
      <c r="F2313" t="str">
        <f t="shared" si="110"/>
        <v>Queensland</v>
      </c>
      <c r="G2313" t="s">
        <v>19</v>
      </c>
      <c r="H2313">
        <v>4215</v>
      </c>
      <c r="I2313" t="s">
        <v>11</v>
      </c>
      <c r="J2313" t="s">
        <v>124</v>
      </c>
      <c r="K2313" t="s">
        <v>150</v>
      </c>
      <c r="L2313" t="s">
        <v>161</v>
      </c>
      <c r="M2313" s="6">
        <v>542</v>
      </c>
    </row>
    <row r="2314" spans="1:13" x14ac:dyDescent="0.3">
      <c r="A2314" s="2">
        <v>45481</v>
      </c>
      <c r="B2314" s="3">
        <f t="shared" si="108"/>
        <v>2025</v>
      </c>
      <c r="C2314" t="str">
        <f t="shared" si="109"/>
        <v>2024-2025</v>
      </c>
      <c r="D2314" t="s">
        <v>120</v>
      </c>
      <c r="E2314" t="s">
        <v>109</v>
      </c>
      <c r="F2314" t="str">
        <f t="shared" si="110"/>
        <v>Western Australia</v>
      </c>
      <c r="G2314" t="s">
        <v>28</v>
      </c>
      <c r="H2314">
        <v>6052</v>
      </c>
      <c r="I2314" t="s">
        <v>11</v>
      </c>
      <c r="J2314" t="s">
        <v>121</v>
      </c>
      <c r="K2314" t="s">
        <v>142</v>
      </c>
      <c r="L2314" t="s">
        <v>153</v>
      </c>
      <c r="M2314" s="6">
        <v>119</v>
      </c>
    </row>
    <row r="2315" spans="1:13" x14ac:dyDescent="0.3">
      <c r="A2315" s="2">
        <v>45896</v>
      </c>
      <c r="B2315" s="3">
        <f t="shared" si="108"/>
        <v>2026</v>
      </c>
      <c r="C2315" t="str">
        <f t="shared" si="109"/>
        <v>2025-2026</v>
      </c>
      <c r="D2315" t="s">
        <v>119</v>
      </c>
      <c r="E2315" t="s">
        <v>81</v>
      </c>
      <c r="F2315" t="str">
        <f t="shared" si="110"/>
        <v>Victoria</v>
      </c>
      <c r="G2315" t="s">
        <v>26</v>
      </c>
      <c r="H2315">
        <v>3076</v>
      </c>
      <c r="I2315" t="s">
        <v>11</v>
      </c>
      <c r="J2315" t="s">
        <v>128</v>
      </c>
      <c r="K2315" t="s">
        <v>151</v>
      </c>
      <c r="L2315" t="s">
        <v>152</v>
      </c>
      <c r="M2315" s="6">
        <v>66</v>
      </c>
    </row>
    <row r="2316" spans="1:13" x14ac:dyDescent="0.3">
      <c r="A2316" s="2">
        <v>45453</v>
      </c>
      <c r="B2316" s="3">
        <f t="shared" si="108"/>
        <v>2024</v>
      </c>
      <c r="C2316" t="str">
        <f t="shared" si="109"/>
        <v>2023-2024</v>
      </c>
      <c r="D2316" t="s">
        <v>119</v>
      </c>
      <c r="E2316" t="s">
        <v>111</v>
      </c>
      <c r="F2316" t="str">
        <f t="shared" si="110"/>
        <v>New South Wales</v>
      </c>
      <c r="G2316" t="s">
        <v>10</v>
      </c>
      <c r="H2316">
        <v>2154</v>
      </c>
      <c r="I2316" t="s">
        <v>11</v>
      </c>
      <c r="J2316" t="s">
        <v>125</v>
      </c>
      <c r="K2316" t="s">
        <v>144</v>
      </c>
      <c r="L2316" t="s">
        <v>155</v>
      </c>
      <c r="M2316" s="6">
        <v>622</v>
      </c>
    </row>
    <row r="2317" spans="1:13" x14ac:dyDescent="0.3">
      <c r="A2317" s="2">
        <v>45838</v>
      </c>
      <c r="B2317" s="3">
        <f t="shared" si="108"/>
        <v>2025</v>
      </c>
      <c r="C2317" t="str">
        <f t="shared" si="109"/>
        <v>2024-2025</v>
      </c>
      <c r="D2317" t="s">
        <v>120</v>
      </c>
      <c r="E2317" t="s">
        <v>73</v>
      </c>
      <c r="F2317" t="str">
        <f t="shared" si="110"/>
        <v>Queensland</v>
      </c>
      <c r="G2317" t="s">
        <v>19</v>
      </c>
      <c r="H2317">
        <v>4509</v>
      </c>
      <c r="I2317" t="s">
        <v>11</v>
      </c>
      <c r="J2317" t="s">
        <v>124</v>
      </c>
      <c r="K2317" t="s">
        <v>149</v>
      </c>
      <c r="L2317" t="s">
        <v>160</v>
      </c>
      <c r="M2317" s="6">
        <v>610</v>
      </c>
    </row>
    <row r="2318" spans="1:13" x14ac:dyDescent="0.3">
      <c r="A2318" s="2">
        <v>45999</v>
      </c>
      <c r="B2318" s="3">
        <f t="shared" si="108"/>
        <v>2026</v>
      </c>
      <c r="C2318" t="str">
        <f t="shared" si="109"/>
        <v>2025-2026</v>
      </c>
      <c r="D2318" t="s">
        <v>120</v>
      </c>
      <c r="E2318" t="s">
        <v>20</v>
      </c>
      <c r="F2318" t="str">
        <f t="shared" si="110"/>
        <v>South Australia</v>
      </c>
      <c r="G2318" t="s">
        <v>17</v>
      </c>
      <c r="H2318">
        <v>5607</v>
      </c>
      <c r="I2318" t="s">
        <v>11</v>
      </c>
      <c r="J2318" t="s">
        <v>139</v>
      </c>
      <c r="K2318" t="s">
        <v>147</v>
      </c>
      <c r="L2318" t="s">
        <v>158</v>
      </c>
      <c r="M2318" s="6">
        <v>765</v>
      </c>
    </row>
    <row r="2319" spans="1:13" x14ac:dyDescent="0.3">
      <c r="A2319" s="2">
        <v>45476</v>
      </c>
      <c r="B2319" s="3">
        <f t="shared" si="108"/>
        <v>2025</v>
      </c>
      <c r="C2319" t="str">
        <f t="shared" si="109"/>
        <v>2024-2025</v>
      </c>
      <c r="D2319" t="s">
        <v>119</v>
      </c>
      <c r="E2319" t="s">
        <v>102</v>
      </c>
      <c r="F2319" t="str">
        <f t="shared" si="110"/>
        <v>Queensland</v>
      </c>
      <c r="G2319" t="s">
        <v>19</v>
      </c>
      <c r="H2319">
        <v>4825</v>
      </c>
      <c r="I2319" t="s">
        <v>11</v>
      </c>
      <c r="J2319" t="s">
        <v>133</v>
      </c>
      <c r="K2319" t="s">
        <v>151</v>
      </c>
      <c r="L2319" t="s">
        <v>152</v>
      </c>
      <c r="M2319" s="6">
        <v>465</v>
      </c>
    </row>
    <row r="2320" spans="1:13" x14ac:dyDescent="0.3">
      <c r="A2320" s="2">
        <v>45306</v>
      </c>
      <c r="B2320" s="3">
        <f t="shared" si="108"/>
        <v>2024</v>
      </c>
      <c r="C2320" t="str">
        <f t="shared" si="109"/>
        <v>2023-2024</v>
      </c>
      <c r="D2320" t="s">
        <v>120</v>
      </c>
      <c r="E2320" t="s">
        <v>37</v>
      </c>
      <c r="F2320" t="str">
        <f t="shared" si="110"/>
        <v>Victoria</v>
      </c>
      <c r="G2320" t="s">
        <v>26</v>
      </c>
      <c r="H2320">
        <v>3134</v>
      </c>
      <c r="I2320" t="s">
        <v>11</v>
      </c>
      <c r="J2320" t="s">
        <v>127</v>
      </c>
      <c r="K2320" t="s">
        <v>148</v>
      </c>
      <c r="L2320" t="s">
        <v>159</v>
      </c>
      <c r="M2320" s="6">
        <v>438</v>
      </c>
    </row>
    <row r="2321" spans="1:13" x14ac:dyDescent="0.3">
      <c r="A2321" s="2">
        <v>45330</v>
      </c>
      <c r="B2321" s="3">
        <f t="shared" si="108"/>
        <v>2024</v>
      </c>
      <c r="C2321" t="str">
        <f t="shared" si="109"/>
        <v>2023-2024</v>
      </c>
      <c r="D2321" t="s">
        <v>119</v>
      </c>
      <c r="E2321" t="s">
        <v>35</v>
      </c>
      <c r="F2321" t="str">
        <f t="shared" si="110"/>
        <v>Victoria</v>
      </c>
      <c r="G2321" t="s">
        <v>26</v>
      </c>
      <c r="H2321">
        <v>3280</v>
      </c>
      <c r="I2321" t="s">
        <v>11</v>
      </c>
      <c r="J2321" t="s">
        <v>129</v>
      </c>
      <c r="K2321" t="s">
        <v>144</v>
      </c>
      <c r="L2321" t="s">
        <v>155</v>
      </c>
      <c r="M2321" s="6">
        <v>440</v>
      </c>
    </row>
    <row r="2322" spans="1:13" x14ac:dyDescent="0.3">
      <c r="A2322" s="2">
        <v>46021</v>
      </c>
      <c r="B2322" s="3">
        <f t="shared" si="108"/>
        <v>2026</v>
      </c>
      <c r="C2322" t="str">
        <f t="shared" si="109"/>
        <v>2025-2026</v>
      </c>
      <c r="D2322" t="s">
        <v>120</v>
      </c>
      <c r="E2322" t="s">
        <v>42</v>
      </c>
      <c r="F2322" t="str">
        <f t="shared" si="110"/>
        <v>Tasmania</v>
      </c>
      <c r="G2322" t="s">
        <v>43</v>
      </c>
      <c r="H2322">
        <v>7018</v>
      </c>
      <c r="I2322" t="s">
        <v>11</v>
      </c>
      <c r="J2322" t="s">
        <v>130</v>
      </c>
      <c r="K2322" t="s">
        <v>144</v>
      </c>
      <c r="L2322" t="s">
        <v>155</v>
      </c>
      <c r="M2322" s="6">
        <v>279</v>
      </c>
    </row>
    <row r="2323" spans="1:13" x14ac:dyDescent="0.3">
      <c r="A2323" s="2">
        <v>45308</v>
      </c>
      <c r="B2323" s="3">
        <f t="shared" si="108"/>
        <v>2024</v>
      </c>
      <c r="C2323" t="str">
        <f t="shared" si="109"/>
        <v>2023-2024</v>
      </c>
      <c r="D2323" t="s">
        <v>120</v>
      </c>
      <c r="E2323" t="s">
        <v>72</v>
      </c>
      <c r="F2323" t="str">
        <f t="shared" si="110"/>
        <v>Queensland</v>
      </c>
      <c r="G2323" t="s">
        <v>19</v>
      </c>
      <c r="H2323">
        <v>4870</v>
      </c>
      <c r="I2323" t="s">
        <v>11</v>
      </c>
      <c r="J2323" t="s">
        <v>133</v>
      </c>
      <c r="K2323" t="s">
        <v>146</v>
      </c>
      <c r="L2323" t="s">
        <v>157</v>
      </c>
      <c r="M2323" s="6">
        <v>96</v>
      </c>
    </row>
    <row r="2324" spans="1:13" x14ac:dyDescent="0.3">
      <c r="A2324" s="2">
        <v>45549</v>
      </c>
      <c r="B2324" s="3">
        <f t="shared" si="108"/>
        <v>2025</v>
      </c>
      <c r="C2324" t="str">
        <f t="shared" si="109"/>
        <v>2024-2025</v>
      </c>
      <c r="D2324" t="s">
        <v>120</v>
      </c>
      <c r="E2324" t="s">
        <v>33</v>
      </c>
      <c r="F2324" t="str">
        <f t="shared" si="110"/>
        <v>Northern Territory</v>
      </c>
      <c r="G2324" t="s">
        <v>15</v>
      </c>
      <c r="H2324">
        <v>870</v>
      </c>
      <c r="I2324" t="s">
        <v>11</v>
      </c>
      <c r="J2324" t="s">
        <v>140</v>
      </c>
      <c r="K2324" t="s">
        <v>143</v>
      </c>
      <c r="L2324" t="s">
        <v>154</v>
      </c>
      <c r="M2324" s="6">
        <v>492</v>
      </c>
    </row>
    <row r="2325" spans="1:13" x14ac:dyDescent="0.3">
      <c r="A2325" s="2">
        <v>45673</v>
      </c>
      <c r="B2325" s="3">
        <f t="shared" si="108"/>
        <v>2025</v>
      </c>
      <c r="C2325" t="str">
        <f t="shared" si="109"/>
        <v>2024-2025</v>
      </c>
      <c r="D2325" t="s">
        <v>120</v>
      </c>
      <c r="E2325" t="s">
        <v>77</v>
      </c>
      <c r="F2325" t="str">
        <f t="shared" si="110"/>
        <v>Victoria</v>
      </c>
      <c r="G2325" t="s">
        <v>26</v>
      </c>
      <c r="H2325">
        <v>3018</v>
      </c>
      <c r="I2325" t="s">
        <v>11</v>
      </c>
      <c r="J2325" t="s">
        <v>128</v>
      </c>
      <c r="K2325" t="s">
        <v>145</v>
      </c>
      <c r="L2325" t="s">
        <v>156</v>
      </c>
      <c r="M2325" s="6">
        <v>59</v>
      </c>
    </row>
    <row r="2326" spans="1:13" x14ac:dyDescent="0.3">
      <c r="A2326" s="2">
        <v>45508</v>
      </c>
      <c r="B2326" s="3">
        <f t="shared" si="108"/>
        <v>2025</v>
      </c>
      <c r="C2326" t="str">
        <f t="shared" si="109"/>
        <v>2024-2025</v>
      </c>
      <c r="D2326" t="s">
        <v>119</v>
      </c>
      <c r="E2326" t="s">
        <v>111</v>
      </c>
      <c r="F2326" t="str">
        <f t="shared" si="110"/>
        <v>New South Wales</v>
      </c>
      <c r="G2326" t="s">
        <v>10</v>
      </c>
      <c r="H2326">
        <v>2154</v>
      </c>
      <c r="I2326" t="s">
        <v>11</v>
      </c>
      <c r="J2326" t="s">
        <v>125</v>
      </c>
      <c r="K2326" t="s">
        <v>142</v>
      </c>
      <c r="L2326" t="s">
        <v>153</v>
      </c>
      <c r="M2326" s="6">
        <v>174</v>
      </c>
    </row>
    <row r="2327" spans="1:13" x14ac:dyDescent="0.3">
      <c r="A2327" s="2">
        <v>45366</v>
      </c>
      <c r="B2327" s="3">
        <f t="shared" si="108"/>
        <v>2024</v>
      </c>
      <c r="C2327" t="str">
        <f t="shared" si="109"/>
        <v>2023-2024</v>
      </c>
      <c r="D2327" t="s">
        <v>120</v>
      </c>
      <c r="E2327" t="s">
        <v>113</v>
      </c>
      <c r="F2327" t="str">
        <f t="shared" si="110"/>
        <v>New South Wales</v>
      </c>
      <c r="G2327" t="s">
        <v>10</v>
      </c>
      <c r="H2327">
        <v>2101</v>
      </c>
      <c r="I2327" t="s">
        <v>11</v>
      </c>
      <c r="J2327" t="s">
        <v>125</v>
      </c>
      <c r="K2327" t="s">
        <v>142</v>
      </c>
      <c r="L2327" t="s">
        <v>153</v>
      </c>
      <c r="M2327" s="6">
        <v>736</v>
      </c>
    </row>
    <row r="2328" spans="1:13" x14ac:dyDescent="0.3">
      <c r="A2328" s="2">
        <v>45949</v>
      </c>
      <c r="B2328" s="3">
        <f t="shared" si="108"/>
        <v>2026</v>
      </c>
      <c r="C2328" t="str">
        <f t="shared" si="109"/>
        <v>2025-2026</v>
      </c>
      <c r="D2328" t="s">
        <v>119</v>
      </c>
      <c r="E2328" t="s">
        <v>81</v>
      </c>
      <c r="F2328" t="str">
        <f t="shared" si="110"/>
        <v>Victoria</v>
      </c>
      <c r="G2328" t="s">
        <v>26</v>
      </c>
      <c r="H2328">
        <v>3076</v>
      </c>
      <c r="I2328" t="s">
        <v>11</v>
      </c>
      <c r="J2328" t="s">
        <v>128</v>
      </c>
      <c r="K2328" t="s">
        <v>143</v>
      </c>
      <c r="L2328" t="s">
        <v>154</v>
      </c>
      <c r="M2328" s="6">
        <v>704</v>
      </c>
    </row>
    <row r="2329" spans="1:13" x14ac:dyDescent="0.3">
      <c r="A2329" s="2">
        <v>45493</v>
      </c>
      <c r="B2329" s="3">
        <f t="shared" si="108"/>
        <v>2025</v>
      </c>
      <c r="C2329" t="str">
        <f t="shared" si="109"/>
        <v>2024-2025</v>
      </c>
      <c r="D2329" t="s">
        <v>120</v>
      </c>
      <c r="E2329" t="s">
        <v>21</v>
      </c>
      <c r="F2329" t="str">
        <f t="shared" si="110"/>
        <v>South Australia</v>
      </c>
      <c r="G2329" t="s">
        <v>17</v>
      </c>
      <c r="H2329">
        <v>5343</v>
      </c>
      <c r="I2329" t="s">
        <v>11</v>
      </c>
      <c r="J2329" t="s">
        <v>139</v>
      </c>
      <c r="K2329" t="s">
        <v>150</v>
      </c>
      <c r="L2329" t="s">
        <v>161</v>
      </c>
      <c r="M2329" s="6">
        <v>710</v>
      </c>
    </row>
    <row r="2330" spans="1:13" x14ac:dyDescent="0.3">
      <c r="A2330" s="2">
        <v>45297</v>
      </c>
      <c r="B2330" s="3">
        <f t="shared" si="108"/>
        <v>2024</v>
      </c>
      <c r="C2330" t="str">
        <f t="shared" si="109"/>
        <v>2023-2024</v>
      </c>
      <c r="D2330" t="s">
        <v>120</v>
      </c>
      <c r="E2330" t="s">
        <v>9</v>
      </c>
      <c r="F2330" t="str">
        <f t="shared" si="110"/>
        <v>New South Wales</v>
      </c>
      <c r="G2330" t="s">
        <v>10</v>
      </c>
      <c r="H2330">
        <v>2067</v>
      </c>
      <c r="I2330" t="s">
        <v>11</v>
      </c>
      <c r="J2330" t="s">
        <v>126</v>
      </c>
      <c r="K2330" t="s">
        <v>142</v>
      </c>
      <c r="L2330" t="s">
        <v>153</v>
      </c>
      <c r="M2330" s="6">
        <v>430</v>
      </c>
    </row>
    <row r="2331" spans="1:13" x14ac:dyDescent="0.3">
      <c r="A2331" s="2">
        <v>45429</v>
      </c>
      <c r="B2331" s="3">
        <f t="shared" si="108"/>
        <v>2024</v>
      </c>
      <c r="C2331" t="str">
        <f t="shared" si="109"/>
        <v>2023-2024</v>
      </c>
      <c r="D2331" t="s">
        <v>120</v>
      </c>
      <c r="E2331" t="s">
        <v>106</v>
      </c>
      <c r="F2331" t="str">
        <f t="shared" si="110"/>
        <v>Queensland</v>
      </c>
      <c r="G2331" t="s">
        <v>19</v>
      </c>
      <c r="H2331">
        <v>4558</v>
      </c>
      <c r="I2331" t="s">
        <v>11</v>
      </c>
      <c r="J2331" t="s">
        <v>136</v>
      </c>
      <c r="K2331" t="s">
        <v>145</v>
      </c>
      <c r="L2331" t="s">
        <v>156</v>
      </c>
      <c r="M2331" s="6">
        <v>556</v>
      </c>
    </row>
    <row r="2332" spans="1:13" x14ac:dyDescent="0.3">
      <c r="A2332" s="2">
        <v>45940</v>
      </c>
      <c r="B2332" s="3">
        <f t="shared" si="108"/>
        <v>2026</v>
      </c>
      <c r="C2332" t="str">
        <f t="shared" si="109"/>
        <v>2025-2026</v>
      </c>
      <c r="D2332" t="s">
        <v>120</v>
      </c>
      <c r="E2332" t="s">
        <v>59</v>
      </c>
      <c r="F2332" t="str">
        <f t="shared" si="110"/>
        <v>South Australia</v>
      </c>
      <c r="G2332" t="s">
        <v>17</v>
      </c>
      <c r="H2332">
        <v>5011</v>
      </c>
      <c r="I2332" t="s">
        <v>11</v>
      </c>
      <c r="J2332" t="s">
        <v>134</v>
      </c>
      <c r="K2332" t="s">
        <v>142</v>
      </c>
      <c r="L2332" t="s">
        <v>153</v>
      </c>
      <c r="M2332" s="6">
        <v>373</v>
      </c>
    </row>
    <row r="2333" spans="1:13" x14ac:dyDescent="0.3">
      <c r="A2333" s="2">
        <v>45379</v>
      </c>
      <c r="B2333" s="3">
        <f t="shared" si="108"/>
        <v>2024</v>
      </c>
      <c r="C2333" t="str">
        <f t="shared" si="109"/>
        <v>2023-2024</v>
      </c>
      <c r="D2333" t="s">
        <v>120</v>
      </c>
      <c r="E2333" t="s">
        <v>56</v>
      </c>
      <c r="F2333" t="str">
        <f t="shared" si="110"/>
        <v>Queensland</v>
      </c>
      <c r="G2333" t="s">
        <v>19</v>
      </c>
      <c r="H2333">
        <v>4883</v>
      </c>
      <c r="I2333" t="s">
        <v>11</v>
      </c>
      <c r="J2333" t="s">
        <v>133</v>
      </c>
      <c r="K2333" t="s">
        <v>146</v>
      </c>
      <c r="L2333" t="s">
        <v>157</v>
      </c>
      <c r="M2333" s="6">
        <v>365</v>
      </c>
    </row>
    <row r="2334" spans="1:13" x14ac:dyDescent="0.3">
      <c r="A2334" s="2">
        <v>45857</v>
      </c>
      <c r="B2334" s="3">
        <f t="shared" si="108"/>
        <v>2026</v>
      </c>
      <c r="C2334" t="str">
        <f t="shared" si="109"/>
        <v>2025-2026</v>
      </c>
      <c r="D2334" t="s">
        <v>119</v>
      </c>
      <c r="E2334" t="s">
        <v>40</v>
      </c>
      <c r="F2334" t="str">
        <f t="shared" si="110"/>
        <v>South Australia</v>
      </c>
      <c r="G2334" t="s">
        <v>17</v>
      </c>
      <c r="H2334">
        <v>5169</v>
      </c>
      <c r="I2334" t="s">
        <v>11</v>
      </c>
      <c r="J2334" t="s">
        <v>134</v>
      </c>
      <c r="K2334" t="s">
        <v>145</v>
      </c>
      <c r="L2334" t="s">
        <v>156</v>
      </c>
      <c r="M2334" s="6">
        <v>652</v>
      </c>
    </row>
    <row r="2335" spans="1:13" x14ac:dyDescent="0.3">
      <c r="A2335" s="2">
        <v>45389</v>
      </c>
      <c r="B2335" s="3">
        <f t="shared" si="108"/>
        <v>2024</v>
      </c>
      <c r="C2335" t="str">
        <f t="shared" si="109"/>
        <v>2023-2024</v>
      </c>
      <c r="D2335" t="s">
        <v>120</v>
      </c>
      <c r="E2335" t="s">
        <v>96</v>
      </c>
      <c r="F2335" t="str">
        <f t="shared" si="110"/>
        <v>Western Australia</v>
      </c>
      <c r="G2335" t="s">
        <v>28</v>
      </c>
      <c r="H2335">
        <v>6027</v>
      </c>
      <c r="I2335" t="s">
        <v>11</v>
      </c>
      <c r="J2335" t="s">
        <v>121</v>
      </c>
      <c r="K2335" t="s">
        <v>148</v>
      </c>
      <c r="L2335" t="s">
        <v>159</v>
      </c>
      <c r="M2335" s="6">
        <v>310</v>
      </c>
    </row>
    <row r="2336" spans="1:13" x14ac:dyDescent="0.3">
      <c r="A2336" s="2">
        <v>45430</v>
      </c>
      <c r="B2336" s="3">
        <f t="shared" si="108"/>
        <v>2024</v>
      </c>
      <c r="C2336" t="str">
        <f t="shared" si="109"/>
        <v>2023-2024</v>
      </c>
      <c r="D2336" t="s">
        <v>120</v>
      </c>
      <c r="E2336" t="s">
        <v>47</v>
      </c>
      <c r="F2336" t="str">
        <f t="shared" si="110"/>
        <v>Victoria</v>
      </c>
      <c r="G2336" t="s">
        <v>26</v>
      </c>
      <c r="H2336">
        <v>3630</v>
      </c>
      <c r="I2336" t="s">
        <v>11</v>
      </c>
      <c r="J2336" t="s">
        <v>137</v>
      </c>
      <c r="K2336" t="s">
        <v>144</v>
      </c>
      <c r="L2336" t="s">
        <v>155</v>
      </c>
      <c r="M2336" s="6">
        <v>279</v>
      </c>
    </row>
    <row r="2337" spans="1:13" x14ac:dyDescent="0.3">
      <c r="A2337" s="2">
        <v>45527</v>
      </c>
      <c r="B2337" s="3">
        <f t="shared" si="108"/>
        <v>2025</v>
      </c>
      <c r="C2337" t="str">
        <f t="shared" si="109"/>
        <v>2024-2025</v>
      </c>
      <c r="D2337" t="s">
        <v>119</v>
      </c>
      <c r="E2337" t="s">
        <v>60</v>
      </c>
      <c r="F2337" t="str">
        <f t="shared" si="110"/>
        <v>Queensland</v>
      </c>
      <c r="G2337" t="s">
        <v>19</v>
      </c>
      <c r="H2337">
        <v>4655</v>
      </c>
      <c r="I2337" t="s">
        <v>11</v>
      </c>
      <c r="J2337" t="s">
        <v>138</v>
      </c>
      <c r="K2337" t="s">
        <v>151</v>
      </c>
      <c r="L2337" t="s">
        <v>152</v>
      </c>
      <c r="M2337" s="6">
        <v>461</v>
      </c>
    </row>
    <row r="2338" spans="1:13" x14ac:dyDescent="0.3">
      <c r="A2338" s="2">
        <v>45817</v>
      </c>
      <c r="B2338" s="3">
        <f t="shared" si="108"/>
        <v>2025</v>
      </c>
      <c r="C2338" t="str">
        <f t="shared" si="109"/>
        <v>2024-2025</v>
      </c>
      <c r="D2338" t="s">
        <v>120</v>
      </c>
      <c r="E2338" t="s">
        <v>54</v>
      </c>
      <c r="F2338" t="str">
        <f t="shared" si="110"/>
        <v>New South Wales</v>
      </c>
      <c r="G2338" t="s">
        <v>10</v>
      </c>
      <c r="H2338">
        <v>2750</v>
      </c>
      <c r="I2338" t="s">
        <v>11</v>
      </c>
      <c r="J2338" t="s">
        <v>132</v>
      </c>
      <c r="K2338" t="s">
        <v>148</v>
      </c>
      <c r="L2338" t="s">
        <v>159</v>
      </c>
      <c r="M2338" s="6">
        <v>794</v>
      </c>
    </row>
    <row r="2339" spans="1:13" x14ac:dyDescent="0.3">
      <c r="A2339" s="2">
        <v>45709</v>
      </c>
      <c r="B2339" s="3">
        <f t="shared" si="108"/>
        <v>2025</v>
      </c>
      <c r="C2339" t="str">
        <f t="shared" si="109"/>
        <v>2024-2025</v>
      </c>
      <c r="D2339" t="s">
        <v>120</v>
      </c>
      <c r="E2339" t="s">
        <v>88</v>
      </c>
      <c r="F2339" t="str">
        <f t="shared" si="110"/>
        <v>Queensland</v>
      </c>
      <c r="G2339" t="s">
        <v>19</v>
      </c>
      <c r="H2339">
        <v>4570</v>
      </c>
      <c r="I2339" t="s">
        <v>11</v>
      </c>
      <c r="J2339" t="s">
        <v>136</v>
      </c>
      <c r="K2339" t="s">
        <v>151</v>
      </c>
      <c r="L2339" t="s">
        <v>152</v>
      </c>
      <c r="M2339" s="6">
        <v>259</v>
      </c>
    </row>
    <row r="2340" spans="1:13" x14ac:dyDescent="0.3">
      <c r="A2340" s="2">
        <v>45757</v>
      </c>
      <c r="B2340" s="3">
        <f t="shared" si="108"/>
        <v>2025</v>
      </c>
      <c r="C2340" t="str">
        <f t="shared" si="109"/>
        <v>2024-2025</v>
      </c>
      <c r="D2340" t="s">
        <v>119</v>
      </c>
      <c r="E2340" t="s">
        <v>81</v>
      </c>
      <c r="F2340" t="str">
        <f t="shared" si="110"/>
        <v>Victoria</v>
      </c>
      <c r="G2340" t="s">
        <v>26</v>
      </c>
      <c r="H2340">
        <v>3076</v>
      </c>
      <c r="I2340" t="s">
        <v>11</v>
      </c>
      <c r="J2340" t="s">
        <v>128</v>
      </c>
      <c r="K2340" t="s">
        <v>149</v>
      </c>
      <c r="L2340" t="s">
        <v>160</v>
      </c>
      <c r="M2340" s="6">
        <v>431</v>
      </c>
    </row>
    <row r="2341" spans="1:13" x14ac:dyDescent="0.3">
      <c r="A2341" s="2">
        <v>46018</v>
      </c>
      <c r="B2341" s="3">
        <f t="shared" si="108"/>
        <v>2026</v>
      </c>
      <c r="C2341" t="str">
        <f t="shared" si="109"/>
        <v>2025-2026</v>
      </c>
      <c r="D2341" t="s">
        <v>119</v>
      </c>
      <c r="E2341" t="s">
        <v>90</v>
      </c>
      <c r="F2341" t="str">
        <f t="shared" si="110"/>
        <v>New South Wales</v>
      </c>
      <c r="G2341" t="s">
        <v>10</v>
      </c>
      <c r="H2341">
        <v>2650</v>
      </c>
      <c r="I2341" t="s">
        <v>11</v>
      </c>
      <c r="J2341" t="s">
        <v>132</v>
      </c>
      <c r="K2341" t="s">
        <v>151</v>
      </c>
      <c r="L2341" t="s">
        <v>152</v>
      </c>
      <c r="M2341" s="6">
        <v>111</v>
      </c>
    </row>
    <row r="2342" spans="1:13" x14ac:dyDescent="0.3">
      <c r="A2342" s="2">
        <v>45436</v>
      </c>
      <c r="B2342" s="3">
        <f t="shared" si="108"/>
        <v>2024</v>
      </c>
      <c r="C2342" t="str">
        <f t="shared" si="109"/>
        <v>2023-2024</v>
      </c>
      <c r="D2342" t="s">
        <v>119</v>
      </c>
      <c r="E2342" t="s">
        <v>69</v>
      </c>
      <c r="F2342" t="str">
        <f t="shared" si="110"/>
        <v>Victoria</v>
      </c>
      <c r="G2342" t="s">
        <v>26</v>
      </c>
      <c r="H2342">
        <v>3148</v>
      </c>
      <c r="I2342" t="s">
        <v>11</v>
      </c>
      <c r="J2342" t="s">
        <v>127</v>
      </c>
      <c r="K2342" t="s">
        <v>142</v>
      </c>
      <c r="L2342" t="s">
        <v>153</v>
      </c>
      <c r="M2342" s="6">
        <v>206</v>
      </c>
    </row>
    <row r="2343" spans="1:13" x14ac:dyDescent="0.3">
      <c r="A2343" s="2">
        <v>45876</v>
      </c>
      <c r="B2343" s="3">
        <f t="shared" si="108"/>
        <v>2026</v>
      </c>
      <c r="C2343" t="str">
        <f t="shared" si="109"/>
        <v>2025-2026</v>
      </c>
      <c r="D2343" t="s">
        <v>120</v>
      </c>
      <c r="E2343" t="s">
        <v>95</v>
      </c>
      <c r="F2343" t="str">
        <f t="shared" si="110"/>
        <v>New South Wales</v>
      </c>
      <c r="G2343" t="s">
        <v>10</v>
      </c>
      <c r="H2343">
        <v>2131</v>
      </c>
      <c r="I2343" t="s">
        <v>11</v>
      </c>
      <c r="J2343" t="s">
        <v>125</v>
      </c>
      <c r="K2343" t="s">
        <v>142</v>
      </c>
      <c r="L2343" t="s">
        <v>153</v>
      </c>
      <c r="M2343" s="6">
        <v>702</v>
      </c>
    </row>
    <row r="2344" spans="1:13" x14ac:dyDescent="0.3">
      <c r="A2344" s="2">
        <v>45670</v>
      </c>
      <c r="B2344" s="3">
        <f t="shared" si="108"/>
        <v>2025</v>
      </c>
      <c r="C2344" t="str">
        <f t="shared" si="109"/>
        <v>2024-2025</v>
      </c>
      <c r="D2344" t="s">
        <v>119</v>
      </c>
      <c r="E2344" t="s">
        <v>79</v>
      </c>
      <c r="F2344" t="str">
        <f t="shared" si="110"/>
        <v>Queensland</v>
      </c>
      <c r="G2344" t="s">
        <v>19</v>
      </c>
      <c r="H2344">
        <v>4680</v>
      </c>
      <c r="I2344" t="s">
        <v>11</v>
      </c>
      <c r="J2344" t="s">
        <v>138</v>
      </c>
      <c r="K2344" t="s">
        <v>144</v>
      </c>
      <c r="L2344" t="s">
        <v>155</v>
      </c>
      <c r="M2344" s="6">
        <v>517</v>
      </c>
    </row>
    <row r="2345" spans="1:13" x14ac:dyDescent="0.3">
      <c r="A2345" s="2">
        <v>45626</v>
      </c>
      <c r="B2345" s="3">
        <f t="shared" si="108"/>
        <v>2025</v>
      </c>
      <c r="C2345" t="str">
        <f t="shared" si="109"/>
        <v>2024-2025</v>
      </c>
      <c r="D2345" t="s">
        <v>119</v>
      </c>
      <c r="E2345" t="s">
        <v>62</v>
      </c>
      <c r="F2345" t="str">
        <f t="shared" si="110"/>
        <v>Victoria</v>
      </c>
      <c r="G2345" t="s">
        <v>26</v>
      </c>
      <c r="H2345">
        <v>3690</v>
      </c>
      <c r="I2345" t="s">
        <v>11</v>
      </c>
      <c r="J2345" t="s">
        <v>137</v>
      </c>
      <c r="K2345" t="s">
        <v>145</v>
      </c>
      <c r="L2345" t="s">
        <v>156</v>
      </c>
      <c r="M2345" s="6">
        <v>410</v>
      </c>
    </row>
    <row r="2346" spans="1:13" x14ac:dyDescent="0.3">
      <c r="A2346" s="2">
        <v>45342</v>
      </c>
      <c r="B2346" s="3">
        <f t="shared" si="108"/>
        <v>2024</v>
      </c>
      <c r="C2346" t="str">
        <f t="shared" si="109"/>
        <v>2023-2024</v>
      </c>
      <c r="D2346" t="s">
        <v>119</v>
      </c>
      <c r="E2346" t="s">
        <v>36</v>
      </c>
      <c r="F2346" t="str">
        <f t="shared" si="110"/>
        <v>New South Wales</v>
      </c>
      <c r="G2346" t="s">
        <v>10</v>
      </c>
      <c r="H2346">
        <v>2539</v>
      </c>
      <c r="I2346" t="s">
        <v>11</v>
      </c>
      <c r="J2346" t="s">
        <v>123</v>
      </c>
      <c r="K2346" t="s">
        <v>148</v>
      </c>
      <c r="L2346" t="s">
        <v>159</v>
      </c>
      <c r="M2346" s="6">
        <v>36</v>
      </c>
    </row>
    <row r="2347" spans="1:13" x14ac:dyDescent="0.3">
      <c r="A2347" s="2">
        <v>45525</v>
      </c>
      <c r="B2347" s="3">
        <f t="shared" si="108"/>
        <v>2025</v>
      </c>
      <c r="C2347" t="str">
        <f t="shared" si="109"/>
        <v>2024-2025</v>
      </c>
      <c r="D2347" t="s">
        <v>119</v>
      </c>
      <c r="E2347" t="s">
        <v>35</v>
      </c>
      <c r="F2347" t="str">
        <f t="shared" si="110"/>
        <v>Victoria</v>
      </c>
      <c r="G2347" t="s">
        <v>26</v>
      </c>
      <c r="H2347">
        <v>3280</v>
      </c>
      <c r="I2347" t="s">
        <v>11</v>
      </c>
      <c r="J2347" t="s">
        <v>129</v>
      </c>
      <c r="K2347" t="s">
        <v>145</v>
      </c>
      <c r="L2347" t="s">
        <v>156</v>
      </c>
      <c r="M2347" s="6">
        <v>721</v>
      </c>
    </row>
    <row r="2348" spans="1:13" x14ac:dyDescent="0.3">
      <c r="A2348" s="2">
        <v>45494</v>
      </c>
      <c r="B2348" s="3">
        <f t="shared" si="108"/>
        <v>2025</v>
      </c>
      <c r="C2348" t="str">
        <f t="shared" si="109"/>
        <v>2024-2025</v>
      </c>
      <c r="D2348" t="s">
        <v>120</v>
      </c>
      <c r="E2348" t="s">
        <v>63</v>
      </c>
      <c r="F2348" t="str">
        <f t="shared" si="110"/>
        <v>Queensland</v>
      </c>
      <c r="G2348" t="s">
        <v>19</v>
      </c>
      <c r="H2348">
        <v>4068</v>
      </c>
      <c r="I2348" t="s">
        <v>11</v>
      </c>
      <c r="J2348" t="s">
        <v>131</v>
      </c>
      <c r="K2348" t="s">
        <v>149</v>
      </c>
      <c r="L2348" t="s">
        <v>160</v>
      </c>
      <c r="M2348" s="6">
        <v>239</v>
      </c>
    </row>
    <row r="2349" spans="1:13" x14ac:dyDescent="0.3">
      <c r="A2349" s="2">
        <v>45333</v>
      </c>
      <c r="B2349" s="3">
        <f t="shared" si="108"/>
        <v>2024</v>
      </c>
      <c r="C2349" t="str">
        <f t="shared" si="109"/>
        <v>2023-2024</v>
      </c>
      <c r="D2349" t="s">
        <v>119</v>
      </c>
      <c r="E2349" t="s">
        <v>93</v>
      </c>
      <c r="F2349" t="str">
        <f t="shared" si="110"/>
        <v>Victoria</v>
      </c>
      <c r="G2349" t="s">
        <v>26</v>
      </c>
      <c r="H2349">
        <v>3400</v>
      </c>
      <c r="I2349" t="s">
        <v>11</v>
      </c>
      <c r="J2349" t="s">
        <v>129</v>
      </c>
      <c r="K2349" t="s">
        <v>151</v>
      </c>
      <c r="L2349" t="s">
        <v>152</v>
      </c>
      <c r="M2349" s="6">
        <v>659</v>
      </c>
    </row>
    <row r="2350" spans="1:13" x14ac:dyDescent="0.3">
      <c r="A2350" s="2">
        <v>45768</v>
      </c>
      <c r="B2350" s="3">
        <f t="shared" si="108"/>
        <v>2025</v>
      </c>
      <c r="C2350" t="str">
        <f t="shared" si="109"/>
        <v>2024-2025</v>
      </c>
      <c r="D2350" t="s">
        <v>119</v>
      </c>
      <c r="E2350" t="s">
        <v>71</v>
      </c>
      <c r="F2350" t="str">
        <f t="shared" si="110"/>
        <v>Victoria</v>
      </c>
      <c r="G2350" t="s">
        <v>26</v>
      </c>
      <c r="H2350">
        <v>3131</v>
      </c>
      <c r="I2350" t="s">
        <v>11</v>
      </c>
      <c r="J2350" t="s">
        <v>127</v>
      </c>
      <c r="K2350" t="s">
        <v>144</v>
      </c>
      <c r="L2350" t="s">
        <v>155</v>
      </c>
      <c r="M2350" s="6">
        <v>676</v>
      </c>
    </row>
    <row r="2351" spans="1:13" x14ac:dyDescent="0.3">
      <c r="A2351" s="2">
        <v>45693</v>
      </c>
      <c r="B2351" s="3">
        <f t="shared" si="108"/>
        <v>2025</v>
      </c>
      <c r="C2351" t="str">
        <f t="shared" si="109"/>
        <v>2024-2025</v>
      </c>
      <c r="D2351" t="s">
        <v>120</v>
      </c>
      <c r="E2351" t="s">
        <v>106</v>
      </c>
      <c r="F2351" t="str">
        <f t="shared" si="110"/>
        <v>Queensland</v>
      </c>
      <c r="G2351" t="s">
        <v>19</v>
      </c>
      <c r="H2351">
        <v>4558</v>
      </c>
      <c r="I2351" t="s">
        <v>11</v>
      </c>
      <c r="J2351" t="s">
        <v>136</v>
      </c>
      <c r="K2351" t="s">
        <v>144</v>
      </c>
      <c r="L2351" t="s">
        <v>155</v>
      </c>
      <c r="M2351" s="6">
        <v>774</v>
      </c>
    </row>
    <row r="2352" spans="1:13" x14ac:dyDescent="0.3">
      <c r="A2352" s="2">
        <v>45369</v>
      </c>
      <c r="B2352" s="3">
        <f t="shared" si="108"/>
        <v>2024</v>
      </c>
      <c r="C2352" t="str">
        <f t="shared" si="109"/>
        <v>2023-2024</v>
      </c>
      <c r="D2352" t="s">
        <v>120</v>
      </c>
      <c r="E2352" t="s">
        <v>33</v>
      </c>
      <c r="F2352" t="str">
        <f t="shared" si="110"/>
        <v>Northern Territory</v>
      </c>
      <c r="G2352" t="s">
        <v>15</v>
      </c>
      <c r="H2352">
        <v>870</v>
      </c>
      <c r="I2352" t="s">
        <v>11</v>
      </c>
      <c r="J2352" t="s">
        <v>140</v>
      </c>
      <c r="K2352" t="s">
        <v>150</v>
      </c>
      <c r="L2352" t="s">
        <v>161</v>
      </c>
      <c r="M2352" s="6">
        <v>460</v>
      </c>
    </row>
    <row r="2353" spans="1:13" x14ac:dyDescent="0.3">
      <c r="A2353" s="2">
        <v>45426</v>
      </c>
      <c r="B2353" s="3">
        <f t="shared" si="108"/>
        <v>2024</v>
      </c>
      <c r="C2353" t="str">
        <f t="shared" si="109"/>
        <v>2023-2024</v>
      </c>
      <c r="D2353" t="s">
        <v>120</v>
      </c>
      <c r="E2353" t="s">
        <v>21</v>
      </c>
      <c r="F2353" t="str">
        <f t="shared" si="110"/>
        <v>South Australia</v>
      </c>
      <c r="G2353" t="s">
        <v>17</v>
      </c>
      <c r="H2353">
        <v>5343</v>
      </c>
      <c r="I2353" t="s">
        <v>11</v>
      </c>
      <c r="J2353" t="s">
        <v>139</v>
      </c>
      <c r="K2353" t="s">
        <v>150</v>
      </c>
      <c r="L2353" t="s">
        <v>161</v>
      </c>
      <c r="M2353" s="6">
        <v>439</v>
      </c>
    </row>
    <row r="2354" spans="1:13" x14ac:dyDescent="0.3">
      <c r="A2354" s="2">
        <v>45480</v>
      </c>
      <c r="B2354" s="3">
        <f t="shared" si="108"/>
        <v>2025</v>
      </c>
      <c r="C2354" t="str">
        <f t="shared" si="109"/>
        <v>2024-2025</v>
      </c>
      <c r="D2354" t="s">
        <v>119</v>
      </c>
      <c r="E2354" t="s">
        <v>79</v>
      </c>
      <c r="F2354" t="str">
        <f t="shared" si="110"/>
        <v>Queensland</v>
      </c>
      <c r="G2354" t="s">
        <v>19</v>
      </c>
      <c r="H2354">
        <v>4680</v>
      </c>
      <c r="I2354" t="s">
        <v>11</v>
      </c>
      <c r="J2354" t="s">
        <v>138</v>
      </c>
      <c r="K2354" t="s">
        <v>146</v>
      </c>
      <c r="L2354" t="s">
        <v>157</v>
      </c>
      <c r="M2354" s="6">
        <v>479</v>
      </c>
    </row>
    <row r="2355" spans="1:13" x14ac:dyDescent="0.3">
      <c r="A2355" s="2">
        <v>45678</v>
      </c>
      <c r="B2355" s="3">
        <f t="shared" si="108"/>
        <v>2025</v>
      </c>
      <c r="C2355" t="str">
        <f t="shared" si="109"/>
        <v>2024-2025</v>
      </c>
      <c r="D2355" t="s">
        <v>119</v>
      </c>
      <c r="E2355" t="s">
        <v>108</v>
      </c>
      <c r="F2355" t="str">
        <f t="shared" si="110"/>
        <v>Tasmania</v>
      </c>
      <c r="G2355" t="s">
        <v>43</v>
      </c>
      <c r="H2355">
        <v>7320</v>
      </c>
      <c r="I2355" t="s">
        <v>11</v>
      </c>
      <c r="J2355" t="s">
        <v>130</v>
      </c>
      <c r="K2355" t="s">
        <v>148</v>
      </c>
      <c r="L2355" t="s">
        <v>159</v>
      </c>
      <c r="M2355" s="6">
        <v>786</v>
      </c>
    </row>
    <row r="2356" spans="1:13" x14ac:dyDescent="0.3">
      <c r="A2356" s="2">
        <v>45371</v>
      </c>
      <c r="B2356" s="3">
        <f t="shared" si="108"/>
        <v>2024</v>
      </c>
      <c r="C2356" t="str">
        <f t="shared" si="109"/>
        <v>2023-2024</v>
      </c>
      <c r="D2356" t="s">
        <v>120</v>
      </c>
      <c r="E2356" t="s">
        <v>90</v>
      </c>
      <c r="F2356" t="str">
        <f t="shared" si="110"/>
        <v>New South Wales</v>
      </c>
      <c r="G2356" t="s">
        <v>10</v>
      </c>
      <c r="H2356">
        <v>2650</v>
      </c>
      <c r="I2356" t="s">
        <v>11</v>
      </c>
      <c r="J2356" t="s">
        <v>132</v>
      </c>
      <c r="K2356" t="s">
        <v>142</v>
      </c>
      <c r="L2356" t="s">
        <v>153</v>
      </c>
      <c r="M2356" s="6">
        <v>615</v>
      </c>
    </row>
    <row r="2357" spans="1:13" x14ac:dyDescent="0.3">
      <c r="A2357" s="2">
        <v>45412</v>
      </c>
      <c r="B2357" s="3">
        <f t="shared" si="108"/>
        <v>2024</v>
      </c>
      <c r="C2357" t="str">
        <f t="shared" si="109"/>
        <v>2023-2024</v>
      </c>
      <c r="D2357" t="s">
        <v>120</v>
      </c>
      <c r="E2357" t="s">
        <v>56</v>
      </c>
      <c r="F2357" t="str">
        <f t="shared" si="110"/>
        <v>Queensland</v>
      </c>
      <c r="G2357" t="s">
        <v>19</v>
      </c>
      <c r="H2357">
        <v>4883</v>
      </c>
      <c r="I2357" t="s">
        <v>11</v>
      </c>
      <c r="J2357" t="s">
        <v>133</v>
      </c>
      <c r="K2357" t="s">
        <v>150</v>
      </c>
      <c r="L2357" t="s">
        <v>161</v>
      </c>
      <c r="M2357" s="6">
        <v>606</v>
      </c>
    </row>
    <row r="2358" spans="1:13" x14ac:dyDescent="0.3">
      <c r="A2358" s="2">
        <v>45710</v>
      </c>
      <c r="B2358" s="3">
        <f t="shared" si="108"/>
        <v>2025</v>
      </c>
      <c r="C2358" t="str">
        <f t="shared" si="109"/>
        <v>2024-2025</v>
      </c>
      <c r="D2358" t="s">
        <v>120</v>
      </c>
      <c r="E2358" t="s">
        <v>25</v>
      </c>
      <c r="F2358" t="str">
        <f t="shared" si="110"/>
        <v>Victoria</v>
      </c>
      <c r="G2358" t="s">
        <v>26</v>
      </c>
      <c r="H2358">
        <v>3066</v>
      </c>
      <c r="I2358" t="s">
        <v>11</v>
      </c>
      <c r="J2358" t="s">
        <v>128</v>
      </c>
      <c r="K2358" t="s">
        <v>142</v>
      </c>
      <c r="L2358" t="s">
        <v>153</v>
      </c>
      <c r="M2358" s="6">
        <v>22</v>
      </c>
    </row>
    <row r="2359" spans="1:13" x14ac:dyDescent="0.3">
      <c r="A2359" s="2">
        <v>45981</v>
      </c>
      <c r="B2359" s="3">
        <f t="shared" si="108"/>
        <v>2026</v>
      </c>
      <c r="C2359" t="str">
        <f t="shared" si="109"/>
        <v>2025-2026</v>
      </c>
      <c r="D2359" t="s">
        <v>120</v>
      </c>
      <c r="E2359" t="s">
        <v>37</v>
      </c>
      <c r="F2359" t="str">
        <f t="shared" si="110"/>
        <v>Victoria</v>
      </c>
      <c r="G2359" t="s">
        <v>26</v>
      </c>
      <c r="H2359">
        <v>3134</v>
      </c>
      <c r="I2359" t="s">
        <v>11</v>
      </c>
      <c r="J2359" t="s">
        <v>127</v>
      </c>
      <c r="K2359" t="s">
        <v>145</v>
      </c>
      <c r="L2359" t="s">
        <v>156</v>
      </c>
      <c r="M2359" s="6">
        <v>572</v>
      </c>
    </row>
    <row r="2360" spans="1:13" x14ac:dyDescent="0.3">
      <c r="A2360" s="2">
        <v>45336</v>
      </c>
      <c r="B2360" s="3">
        <f t="shared" si="108"/>
        <v>2024</v>
      </c>
      <c r="C2360" t="str">
        <f t="shared" si="109"/>
        <v>2023-2024</v>
      </c>
      <c r="D2360" t="s">
        <v>120</v>
      </c>
      <c r="E2360" t="s">
        <v>105</v>
      </c>
      <c r="F2360" t="str">
        <f t="shared" si="110"/>
        <v>New South Wales</v>
      </c>
      <c r="G2360" t="s">
        <v>10</v>
      </c>
      <c r="H2360">
        <v>2031</v>
      </c>
      <c r="I2360" t="s">
        <v>11</v>
      </c>
      <c r="J2360" t="s">
        <v>126</v>
      </c>
      <c r="K2360" t="s">
        <v>143</v>
      </c>
      <c r="L2360" t="s">
        <v>154</v>
      </c>
      <c r="M2360" s="6">
        <v>357</v>
      </c>
    </row>
    <row r="2361" spans="1:13" x14ac:dyDescent="0.3">
      <c r="A2361" s="2">
        <v>45956</v>
      </c>
      <c r="B2361" s="3">
        <f t="shared" si="108"/>
        <v>2026</v>
      </c>
      <c r="C2361" t="str">
        <f t="shared" si="109"/>
        <v>2025-2026</v>
      </c>
      <c r="D2361" t="s">
        <v>119</v>
      </c>
      <c r="E2361" t="s">
        <v>93</v>
      </c>
      <c r="F2361" t="str">
        <f t="shared" si="110"/>
        <v>Victoria</v>
      </c>
      <c r="G2361" t="s">
        <v>26</v>
      </c>
      <c r="H2361">
        <v>3400</v>
      </c>
      <c r="I2361" t="s">
        <v>11</v>
      </c>
      <c r="J2361" t="s">
        <v>129</v>
      </c>
      <c r="K2361" t="s">
        <v>150</v>
      </c>
      <c r="L2361" t="s">
        <v>161</v>
      </c>
      <c r="M2361" s="6">
        <v>103</v>
      </c>
    </row>
    <row r="2362" spans="1:13" x14ac:dyDescent="0.3">
      <c r="A2362" s="2">
        <v>45608</v>
      </c>
      <c r="B2362" s="3">
        <f t="shared" si="108"/>
        <v>2025</v>
      </c>
      <c r="C2362" t="str">
        <f t="shared" si="109"/>
        <v>2024-2025</v>
      </c>
      <c r="D2362" t="s">
        <v>120</v>
      </c>
      <c r="E2362" t="s">
        <v>93</v>
      </c>
      <c r="F2362" t="str">
        <f t="shared" si="110"/>
        <v>Victoria</v>
      </c>
      <c r="G2362" t="s">
        <v>26</v>
      </c>
      <c r="H2362">
        <v>3400</v>
      </c>
      <c r="I2362" t="s">
        <v>11</v>
      </c>
      <c r="J2362" t="s">
        <v>129</v>
      </c>
      <c r="K2362" t="s">
        <v>142</v>
      </c>
      <c r="L2362" t="s">
        <v>153</v>
      </c>
      <c r="M2362" s="6">
        <v>69</v>
      </c>
    </row>
    <row r="2363" spans="1:13" x14ac:dyDescent="0.3">
      <c r="A2363" s="2">
        <v>45360</v>
      </c>
      <c r="B2363" s="3">
        <f t="shared" si="108"/>
        <v>2024</v>
      </c>
      <c r="C2363" t="str">
        <f t="shared" si="109"/>
        <v>2023-2024</v>
      </c>
      <c r="D2363" t="s">
        <v>120</v>
      </c>
      <c r="E2363" t="s">
        <v>9</v>
      </c>
      <c r="F2363" t="str">
        <f t="shared" si="110"/>
        <v>New South Wales</v>
      </c>
      <c r="G2363" t="s">
        <v>10</v>
      </c>
      <c r="H2363">
        <v>2067</v>
      </c>
      <c r="I2363" t="s">
        <v>11</v>
      </c>
      <c r="J2363" t="s">
        <v>126</v>
      </c>
      <c r="K2363" t="s">
        <v>145</v>
      </c>
      <c r="L2363" t="s">
        <v>156</v>
      </c>
      <c r="M2363" s="6">
        <v>60</v>
      </c>
    </row>
    <row r="2364" spans="1:13" x14ac:dyDescent="0.3">
      <c r="A2364" s="2">
        <v>45608</v>
      </c>
      <c r="B2364" s="3">
        <f t="shared" si="108"/>
        <v>2025</v>
      </c>
      <c r="C2364" t="str">
        <f t="shared" si="109"/>
        <v>2024-2025</v>
      </c>
      <c r="D2364" t="s">
        <v>119</v>
      </c>
      <c r="E2364" t="s">
        <v>99</v>
      </c>
      <c r="F2364" t="str">
        <f t="shared" si="110"/>
        <v>Western Australia</v>
      </c>
      <c r="G2364" t="s">
        <v>28</v>
      </c>
      <c r="H2364">
        <v>6530</v>
      </c>
      <c r="I2364" t="s">
        <v>11</v>
      </c>
      <c r="J2364" t="s">
        <v>141</v>
      </c>
      <c r="K2364" t="s">
        <v>145</v>
      </c>
      <c r="L2364" t="s">
        <v>156</v>
      </c>
      <c r="M2364" s="6">
        <v>544</v>
      </c>
    </row>
    <row r="2365" spans="1:13" x14ac:dyDescent="0.3">
      <c r="A2365" s="2">
        <v>45747</v>
      </c>
      <c r="B2365" s="3">
        <f t="shared" si="108"/>
        <v>2025</v>
      </c>
      <c r="C2365" t="str">
        <f t="shared" si="109"/>
        <v>2024-2025</v>
      </c>
      <c r="D2365" t="s">
        <v>120</v>
      </c>
      <c r="E2365" t="s">
        <v>72</v>
      </c>
      <c r="F2365" t="str">
        <f t="shared" si="110"/>
        <v>Queensland</v>
      </c>
      <c r="G2365" t="s">
        <v>19</v>
      </c>
      <c r="H2365">
        <v>4870</v>
      </c>
      <c r="I2365" t="s">
        <v>11</v>
      </c>
      <c r="J2365" t="s">
        <v>133</v>
      </c>
      <c r="K2365" t="s">
        <v>144</v>
      </c>
      <c r="L2365" t="s">
        <v>155</v>
      </c>
      <c r="M2365" s="6">
        <v>47</v>
      </c>
    </row>
    <row r="2366" spans="1:13" x14ac:dyDescent="0.3">
      <c r="A2366" s="2">
        <v>45916</v>
      </c>
      <c r="B2366" s="3">
        <f t="shared" si="108"/>
        <v>2026</v>
      </c>
      <c r="C2366" t="str">
        <f t="shared" si="109"/>
        <v>2025-2026</v>
      </c>
      <c r="D2366" t="s">
        <v>119</v>
      </c>
      <c r="E2366" t="s">
        <v>40</v>
      </c>
      <c r="F2366" t="str">
        <f t="shared" si="110"/>
        <v>South Australia</v>
      </c>
      <c r="G2366" t="s">
        <v>17</v>
      </c>
      <c r="H2366">
        <v>5169</v>
      </c>
      <c r="I2366" t="s">
        <v>11</v>
      </c>
      <c r="J2366" t="s">
        <v>134</v>
      </c>
      <c r="K2366" t="s">
        <v>148</v>
      </c>
      <c r="L2366" t="s">
        <v>159</v>
      </c>
      <c r="M2366" s="6">
        <v>386</v>
      </c>
    </row>
    <row r="2367" spans="1:13" x14ac:dyDescent="0.3">
      <c r="A2367" s="2">
        <v>45477</v>
      </c>
      <c r="B2367" s="3">
        <f t="shared" si="108"/>
        <v>2025</v>
      </c>
      <c r="C2367" t="str">
        <f t="shared" si="109"/>
        <v>2024-2025</v>
      </c>
      <c r="D2367" t="s">
        <v>120</v>
      </c>
      <c r="E2367" t="s">
        <v>83</v>
      </c>
      <c r="F2367" t="str">
        <f t="shared" si="110"/>
        <v>Victoria</v>
      </c>
      <c r="G2367" t="s">
        <v>26</v>
      </c>
      <c r="H2367">
        <v>3551</v>
      </c>
      <c r="I2367" t="s">
        <v>11</v>
      </c>
      <c r="J2367" t="s">
        <v>129</v>
      </c>
      <c r="K2367" t="s">
        <v>149</v>
      </c>
      <c r="L2367" t="s">
        <v>160</v>
      </c>
      <c r="M2367" s="6">
        <v>473</v>
      </c>
    </row>
    <row r="2368" spans="1:13" x14ac:dyDescent="0.3">
      <c r="A2368" s="2">
        <v>45803</v>
      </c>
      <c r="B2368" s="3">
        <f t="shared" si="108"/>
        <v>2025</v>
      </c>
      <c r="C2368" t="str">
        <f t="shared" si="109"/>
        <v>2024-2025</v>
      </c>
      <c r="D2368" t="s">
        <v>120</v>
      </c>
      <c r="E2368" t="s">
        <v>20</v>
      </c>
      <c r="F2368" t="str">
        <f t="shared" si="110"/>
        <v>South Australia</v>
      </c>
      <c r="G2368" t="s">
        <v>17</v>
      </c>
      <c r="H2368">
        <v>5607</v>
      </c>
      <c r="I2368" t="s">
        <v>11</v>
      </c>
      <c r="J2368" t="s">
        <v>139</v>
      </c>
      <c r="K2368" t="s">
        <v>143</v>
      </c>
      <c r="L2368" t="s">
        <v>154</v>
      </c>
      <c r="M2368" s="6">
        <v>395</v>
      </c>
    </row>
    <row r="2369" spans="1:13" x14ac:dyDescent="0.3">
      <c r="A2369" s="2">
        <v>45486</v>
      </c>
      <c r="B2369" s="3">
        <f t="shared" si="108"/>
        <v>2025</v>
      </c>
      <c r="C2369" t="str">
        <f t="shared" si="109"/>
        <v>2024-2025</v>
      </c>
      <c r="D2369" t="s">
        <v>120</v>
      </c>
      <c r="E2369" t="s">
        <v>18</v>
      </c>
      <c r="F2369" t="str">
        <f t="shared" si="110"/>
        <v>Queensland</v>
      </c>
      <c r="G2369" t="s">
        <v>19</v>
      </c>
      <c r="H2369">
        <v>4802</v>
      </c>
      <c r="I2369" t="s">
        <v>11</v>
      </c>
      <c r="J2369" t="s">
        <v>133</v>
      </c>
      <c r="K2369" t="s">
        <v>147</v>
      </c>
      <c r="L2369" t="s">
        <v>158</v>
      </c>
      <c r="M2369" s="6">
        <v>472</v>
      </c>
    </row>
    <row r="2370" spans="1:13" x14ac:dyDescent="0.3">
      <c r="A2370" s="2">
        <v>45704</v>
      </c>
      <c r="B2370" s="3">
        <f t="shared" ref="B2370:B2433" si="111">IF(MONTH(A2370)&gt;=7,YEAR(A2370)+1,YEAR(A2370))</f>
        <v>2025</v>
      </c>
      <c r="C2370" t="str">
        <f t="shared" ref="C2370:C2433" si="112">IF(MONTH(A2370) &gt;= 7, YEAR(A2370) &amp; "-" &amp; YEAR(A2370) + 1, YEAR(A2370) - 1 &amp; "-" &amp; YEAR(A2370))</f>
        <v>2024-2025</v>
      </c>
      <c r="D2370" t="s">
        <v>120</v>
      </c>
      <c r="E2370" t="s">
        <v>59</v>
      </c>
      <c r="F2370" t="str">
        <f t="shared" ref="F2370:F2433" si="113">IF(G2370="WA","Western Australia",
IF(G2370="NSW","New South Wales",
IF(G2370="QLD","Queensland",
IF(G2370="VIC","Victoria",
IF(G2370="TAS","Tasmania",
IF(G2370="SA","South Australia",
IF(G2370="NT","Northern Territory",
IF(G2370="ACT","Australian Capital Territory",G2370))))))))</f>
        <v>South Australia</v>
      </c>
      <c r="G2370" t="s">
        <v>17</v>
      </c>
      <c r="H2370">
        <v>5011</v>
      </c>
      <c r="I2370" t="s">
        <v>11</v>
      </c>
      <c r="J2370" t="s">
        <v>134</v>
      </c>
      <c r="K2370" t="s">
        <v>145</v>
      </c>
      <c r="L2370" t="s">
        <v>156</v>
      </c>
      <c r="M2370" s="6">
        <v>125</v>
      </c>
    </row>
    <row r="2371" spans="1:13" x14ac:dyDescent="0.3">
      <c r="A2371" s="2">
        <v>45811</v>
      </c>
      <c r="B2371" s="3">
        <f t="shared" si="111"/>
        <v>2025</v>
      </c>
      <c r="C2371" t="str">
        <f t="shared" si="112"/>
        <v>2024-2025</v>
      </c>
      <c r="D2371" t="s">
        <v>119</v>
      </c>
      <c r="E2371" t="s">
        <v>12</v>
      </c>
      <c r="F2371" t="str">
        <f t="shared" si="113"/>
        <v>New South Wales</v>
      </c>
      <c r="G2371" t="s">
        <v>10</v>
      </c>
      <c r="H2371">
        <v>2795</v>
      </c>
      <c r="I2371" t="s">
        <v>11</v>
      </c>
      <c r="J2371" t="s">
        <v>132</v>
      </c>
      <c r="K2371" t="s">
        <v>149</v>
      </c>
      <c r="L2371" t="s">
        <v>160</v>
      </c>
      <c r="M2371" s="6">
        <v>535</v>
      </c>
    </row>
    <row r="2372" spans="1:13" x14ac:dyDescent="0.3">
      <c r="A2372" s="2">
        <v>45964</v>
      </c>
      <c r="B2372" s="3">
        <f t="shared" si="111"/>
        <v>2026</v>
      </c>
      <c r="C2372" t="str">
        <f t="shared" si="112"/>
        <v>2025-2026</v>
      </c>
      <c r="D2372" t="s">
        <v>120</v>
      </c>
      <c r="E2372" t="s">
        <v>64</v>
      </c>
      <c r="F2372" t="str">
        <f t="shared" si="113"/>
        <v>Western Australia</v>
      </c>
      <c r="G2372" t="s">
        <v>28</v>
      </c>
      <c r="H2372">
        <v>6112</v>
      </c>
      <c r="I2372" t="s">
        <v>11</v>
      </c>
      <c r="J2372" t="s">
        <v>135</v>
      </c>
      <c r="K2372" t="s">
        <v>144</v>
      </c>
      <c r="L2372" t="s">
        <v>155</v>
      </c>
      <c r="M2372" s="6">
        <v>360</v>
      </c>
    </row>
    <row r="2373" spans="1:13" x14ac:dyDescent="0.3">
      <c r="A2373" s="2">
        <v>45648</v>
      </c>
      <c r="B2373" s="3">
        <f t="shared" si="111"/>
        <v>2025</v>
      </c>
      <c r="C2373" t="str">
        <f t="shared" si="112"/>
        <v>2024-2025</v>
      </c>
      <c r="D2373" t="s">
        <v>119</v>
      </c>
      <c r="E2373" t="s">
        <v>104</v>
      </c>
      <c r="F2373" t="str">
        <f t="shared" si="113"/>
        <v>Victoria</v>
      </c>
      <c r="G2373" t="s">
        <v>26</v>
      </c>
      <c r="H2373">
        <v>3175</v>
      </c>
      <c r="I2373" t="s">
        <v>11</v>
      </c>
      <c r="J2373" t="s">
        <v>127</v>
      </c>
      <c r="K2373" t="s">
        <v>142</v>
      </c>
      <c r="L2373" t="s">
        <v>153</v>
      </c>
      <c r="M2373" s="6">
        <v>231</v>
      </c>
    </row>
    <row r="2374" spans="1:13" x14ac:dyDescent="0.3">
      <c r="A2374" s="2">
        <v>45542</v>
      </c>
      <c r="B2374" s="3">
        <f t="shared" si="111"/>
        <v>2025</v>
      </c>
      <c r="C2374" t="str">
        <f t="shared" si="112"/>
        <v>2024-2025</v>
      </c>
      <c r="D2374" t="s">
        <v>120</v>
      </c>
      <c r="E2374" t="s">
        <v>32</v>
      </c>
      <c r="F2374" t="str">
        <f t="shared" si="113"/>
        <v>Victoria</v>
      </c>
      <c r="G2374" t="s">
        <v>26</v>
      </c>
      <c r="H2374">
        <v>3977</v>
      </c>
      <c r="I2374" t="s">
        <v>11</v>
      </c>
      <c r="J2374" t="s">
        <v>137</v>
      </c>
      <c r="K2374" t="s">
        <v>148</v>
      </c>
      <c r="L2374" t="s">
        <v>159</v>
      </c>
      <c r="M2374" s="6">
        <v>740</v>
      </c>
    </row>
    <row r="2375" spans="1:13" x14ac:dyDescent="0.3">
      <c r="A2375" s="2">
        <v>45585</v>
      </c>
      <c r="B2375" s="3">
        <f t="shared" si="111"/>
        <v>2025</v>
      </c>
      <c r="C2375" t="str">
        <f t="shared" si="112"/>
        <v>2024-2025</v>
      </c>
      <c r="D2375" t="s">
        <v>120</v>
      </c>
      <c r="E2375" t="s">
        <v>95</v>
      </c>
      <c r="F2375" t="str">
        <f t="shared" si="113"/>
        <v>New South Wales</v>
      </c>
      <c r="G2375" t="s">
        <v>10</v>
      </c>
      <c r="H2375">
        <v>2131</v>
      </c>
      <c r="I2375" t="s">
        <v>11</v>
      </c>
      <c r="J2375" t="s">
        <v>125</v>
      </c>
      <c r="K2375" t="s">
        <v>144</v>
      </c>
      <c r="L2375" t="s">
        <v>155</v>
      </c>
      <c r="M2375" s="6">
        <v>269</v>
      </c>
    </row>
    <row r="2376" spans="1:13" x14ac:dyDescent="0.3">
      <c r="A2376" s="2">
        <v>45832</v>
      </c>
      <c r="B2376" s="3">
        <f t="shared" si="111"/>
        <v>2025</v>
      </c>
      <c r="C2376" t="str">
        <f t="shared" si="112"/>
        <v>2024-2025</v>
      </c>
      <c r="D2376" t="s">
        <v>119</v>
      </c>
      <c r="E2376" t="s">
        <v>62</v>
      </c>
      <c r="F2376" t="str">
        <f t="shared" si="113"/>
        <v>Victoria</v>
      </c>
      <c r="G2376" t="s">
        <v>26</v>
      </c>
      <c r="H2376">
        <v>3690</v>
      </c>
      <c r="I2376" t="s">
        <v>11</v>
      </c>
      <c r="J2376" t="s">
        <v>137</v>
      </c>
      <c r="K2376" t="s">
        <v>146</v>
      </c>
      <c r="L2376" t="s">
        <v>157</v>
      </c>
      <c r="M2376" s="6">
        <v>305</v>
      </c>
    </row>
    <row r="2377" spans="1:13" x14ac:dyDescent="0.3">
      <c r="A2377" s="2">
        <v>45321</v>
      </c>
      <c r="B2377" s="3">
        <f t="shared" si="111"/>
        <v>2024</v>
      </c>
      <c r="C2377" t="str">
        <f t="shared" si="112"/>
        <v>2023-2024</v>
      </c>
      <c r="D2377" t="s">
        <v>120</v>
      </c>
      <c r="E2377" t="s">
        <v>20</v>
      </c>
      <c r="F2377" t="str">
        <f t="shared" si="113"/>
        <v>South Australia</v>
      </c>
      <c r="G2377" t="s">
        <v>17</v>
      </c>
      <c r="H2377">
        <v>5607</v>
      </c>
      <c r="I2377" t="s">
        <v>11</v>
      </c>
      <c r="J2377" t="s">
        <v>139</v>
      </c>
      <c r="K2377" t="s">
        <v>145</v>
      </c>
      <c r="L2377" t="s">
        <v>156</v>
      </c>
      <c r="M2377" s="6">
        <v>154</v>
      </c>
    </row>
    <row r="2378" spans="1:13" x14ac:dyDescent="0.3">
      <c r="A2378" s="2">
        <v>45359</v>
      </c>
      <c r="B2378" s="3">
        <f t="shared" si="111"/>
        <v>2024</v>
      </c>
      <c r="C2378" t="str">
        <f t="shared" si="112"/>
        <v>2023-2024</v>
      </c>
      <c r="D2378" t="s">
        <v>119</v>
      </c>
      <c r="E2378" t="s">
        <v>65</v>
      </c>
      <c r="F2378" t="str">
        <f t="shared" si="113"/>
        <v>Victoria</v>
      </c>
      <c r="G2378" t="s">
        <v>26</v>
      </c>
      <c r="H2378">
        <v>3931</v>
      </c>
      <c r="I2378" t="s">
        <v>11</v>
      </c>
      <c r="J2378" t="s">
        <v>137</v>
      </c>
      <c r="K2378" t="s">
        <v>145</v>
      </c>
      <c r="L2378" t="s">
        <v>156</v>
      </c>
      <c r="M2378" s="6">
        <v>380</v>
      </c>
    </row>
    <row r="2379" spans="1:13" x14ac:dyDescent="0.3">
      <c r="A2379" s="2">
        <v>45380</v>
      </c>
      <c r="B2379" s="3">
        <f t="shared" si="111"/>
        <v>2024</v>
      </c>
      <c r="C2379" t="str">
        <f t="shared" si="112"/>
        <v>2023-2024</v>
      </c>
      <c r="D2379" t="s">
        <v>119</v>
      </c>
      <c r="E2379" t="s">
        <v>70</v>
      </c>
      <c r="F2379" t="str">
        <f t="shared" si="113"/>
        <v>Western Australia</v>
      </c>
      <c r="G2379" t="s">
        <v>28</v>
      </c>
      <c r="H2379">
        <v>6021</v>
      </c>
      <c r="I2379" t="s">
        <v>11</v>
      </c>
      <c r="J2379" t="s">
        <v>121</v>
      </c>
      <c r="K2379" t="s">
        <v>151</v>
      </c>
      <c r="L2379" t="s">
        <v>152</v>
      </c>
      <c r="M2379" s="6">
        <v>358</v>
      </c>
    </row>
    <row r="2380" spans="1:13" x14ac:dyDescent="0.3">
      <c r="A2380" s="2">
        <v>45658</v>
      </c>
      <c r="B2380" s="3">
        <f t="shared" si="111"/>
        <v>2025</v>
      </c>
      <c r="C2380" t="str">
        <f t="shared" si="112"/>
        <v>2024-2025</v>
      </c>
      <c r="D2380" t="s">
        <v>119</v>
      </c>
      <c r="E2380" t="s">
        <v>40</v>
      </c>
      <c r="F2380" t="str">
        <f t="shared" si="113"/>
        <v>South Australia</v>
      </c>
      <c r="G2380" t="s">
        <v>17</v>
      </c>
      <c r="H2380">
        <v>5169</v>
      </c>
      <c r="I2380" t="s">
        <v>11</v>
      </c>
      <c r="J2380" t="s">
        <v>134</v>
      </c>
      <c r="K2380" t="s">
        <v>145</v>
      </c>
      <c r="L2380" t="s">
        <v>156</v>
      </c>
      <c r="M2380" s="6">
        <v>203</v>
      </c>
    </row>
    <row r="2381" spans="1:13" x14ac:dyDescent="0.3">
      <c r="A2381" s="2">
        <v>45580</v>
      </c>
      <c r="B2381" s="3">
        <f t="shared" si="111"/>
        <v>2025</v>
      </c>
      <c r="C2381" t="str">
        <f t="shared" si="112"/>
        <v>2024-2025</v>
      </c>
      <c r="D2381" t="s">
        <v>120</v>
      </c>
      <c r="E2381" t="s">
        <v>107</v>
      </c>
      <c r="F2381" t="str">
        <f t="shared" si="113"/>
        <v>New South Wales</v>
      </c>
      <c r="G2381" t="s">
        <v>10</v>
      </c>
      <c r="H2381">
        <v>2020</v>
      </c>
      <c r="I2381" t="s">
        <v>11</v>
      </c>
      <c r="J2381" t="s">
        <v>126</v>
      </c>
      <c r="K2381" t="s">
        <v>147</v>
      </c>
      <c r="L2381" t="s">
        <v>158</v>
      </c>
      <c r="M2381" s="6">
        <v>510</v>
      </c>
    </row>
    <row r="2382" spans="1:13" x14ac:dyDescent="0.3">
      <c r="A2382" s="2">
        <v>45565</v>
      </c>
      <c r="B2382" s="3">
        <f t="shared" si="111"/>
        <v>2025</v>
      </c>
      <c r="C2382" t="str">
        <f t="shared" si="112"/>
        <v>2024-2025</v>
      </c>
      <c r="D2382" t="s">
        <v>120</v>
      </c>
      <c r="E2382" t="s">
        <v>53</v>
      </c>
      <c r="F2382" t="str">
        <f t="shared" si="113"/>
        <v>Queensland</v>
      </c>
      <c r="G2382" t="s">
        <v>19</v>
      </c>
      <c r="H2382">
        <v>4012</v>
      </c>
      <c r="I2382" t="s">
        <v>11</v>
      </c>
      <c r="J2382" t="s">
        <v>131</v>
      </c>
      <c r="K2382" t="s">
        <v>146</v>
      </c>
      <c r="L2382" t="s">
        <v>157</v>
      </c>
      <c r="M2382" s="6">
        <v>232</v>
      </c>
    </row>
    <row r="2383" spans="1:13" x14ac:dyDescent="0.3">
      <c r="A2383" s="2">
        <v>45390</v>
      </c>
      <c r="B2383" s="3">
        <f t="shared" si="111"/>
        <v>2024</v>
      </c>
      <c r="C2383" t="str">
        <f t="shared" si="112"/>
        <v>2023-2024</v>
      </c>
      <c r="D2383" t="s">
        <v>120</v>
      </c>
      <c r="E2383" t="s">
        <v>92</v>
      </c>
      <c r="F2383" t="str">
        <f t="shared" si="113"/>
        <v>New South Wales</v>
      </c>
      <c r="G2383" t="s">
        <v>10</v>
      </c>
      <c r="H2383">
        <v>2015</v>
      </c>
      <c r="I2383" t="s">
        <v>11</v>
      </c>
      <c r="J2383" t="s">
        <v>126</v>
      </c>
      <c r="K2383" t="s">
        <v>146</v>
      </c>
      <c r="L2383" t="s">
        <v>157</v>
      </c>
      <c r="M2383" s="6">
        <v>356</v>
      </c>
    </row>
    <row r="2384" spans="1:13" x14ac:dyDescent="0.3">
      <c r="A2384" s="2">
        <v>45720</v>
      </c>
      <c r="B2384" s="3">
        <f t="shared" si="111"/>
        <v>2025</v>
      </c>
      <c r="C2384" t="str">
        <f t="shared" si="112"/>
        <v>2024-2025</v>
      </c>
      <c r="D2384" t="s">
        <v>119</v>
      </c>
      <c r="E2384" t="s">
        <v>14</v>
      </c>
      <c r="F2384" t="str">
        <f t="shared" si="113"/>
        <v>Northern Territory</v>
      </c>
      <c r="G2384" t="s">
        <v>15</v>
      </c>
      <c r="H2384">
        <v>800</v>
      </c>
      <c r="I2384" t="s">
        <v>11</v>
      </c>
      <c r="J2384" t="s">
        <v>140</v>
      </c>
      <c r="K2384" t="s">
        <v>146</v>
      </c>
      <c r="L2384" t="s">
        <v>157</v>
      </c>
      <c r="M2384" s="6">
        <v>620</v>
      </c>
    </row>
    <row r="2385" spans="1:13" x14ac:dyDescent="0.3">
      <c r="A2385" s="2">
        <v>46006</v>
      </c>
      <c r="B2385" s="3">
        <f t="shared" si="111"/>
        <v>2026</v>
      </c>
      <c r="C2385" t="str">
        <f t="shared" si="112"/>
        <v>2025-2026</v>
      </c>
      <c r="D2385" t="s">
        <v>119</v>
      </c>
      <c r="E2385" t="s">
        <v>58</v>
      </c>
      <c r="F2385" t="str">
        <f t="shared" si="113"/>
        <v>New South Wales</v>
      </c>
      <c r="G2385" t="s">
        <v>10</v>
      </c>
      <c r="H2385">
        <v>2790</v>
      </c>
      <c r="I2385" t="s">
        <v>11</v>
      </c>
      <c r="J2385" t="s">
        <v>132</v>
      </c>
      <c r="K2385" t="s">
        <v>144</v>
      </c>
      <c r="L2385" t="s">
        <v>155</v>
      </c>
      <c r="M2385" s="6">
        <v>588</v>
      </c>
    </row>
    <row r="2386" spans="1:13" x14ac:dyDescent="0.3">
      <c r="A2386" s="2">
        <v>45800</v>
      </c>
      <c r="B2386" s="3">
        <f t="shared" si="111"/>
        <v>2025</v>
      </c>
      <c r="C2386" t="str">
        <f t="shared" si="112"/>
        <v>2024-2025</v>
      </c>
      <c r="D2386" t="s">
        <v>120</v>
      </c>
      <c r="E2386" t="s">
        <v>76</v>
      </c>
      <c r="F2386" t="str">
        <f t="shared" si="113"/>
        <v>Queensland</v>
      </c>
      <c r="G2386" t="s">
        <v>19</v>
      </c>
      <c r="H2386">
        <v>4220</v>
      </c>
      <c r="I2386" t="s">
        <v>11</v>
      </c>
      <c r="J2386" t="s">
        <v>124</v>
      </c>
      <c r="K2386" t="s">
        <v>143</v>
      </c>
      <c r="L2386" t="s">
        <v>154</v>
      </c>
      <c r="M2386" s="6">
        <v>550</v>
      </c>
    </row>
    <row r="2387" spans="1:13" x14ac:dyDescent="0.3">
      <c r="A2387" s="2">
        <v>45638</v>
      </c>
      <c r="B2387" s="3">
        <f t="shared" si="111"/>
        <v>2025</v>
      </c>
      <c r="C2387" t="str">
        <f t="shared" si="112"/>
        <v>2024-2025</v>
      </c>
      <c r="D2387" t="s">
        <v>119</v>
      </c>
      <c r="E2387" t="s">
        <v>72</v>
      </c>
      <c r="F2387" t="str">
        <f t="shared" si="113"/>
        <v>Queensland</v>
      </c>
      <c r="G2387" t="s">
        <v>19</v>
      </c>
      <c r="H2387">
        <v>4870</v>
      </c>
      <c r="I2387" t="s">
        <v>11</v>
      </c>
      <c r="J2387" t="s">
        <v>133</v>
      </c>
      <c r="K2387" t="s">
        <v>151</v>
      </c>
      <c r="L2387" t="s">
        <v>152</v>
      </c>
      <c r="M2387" s="6">
        <v>244</v>
      </c>
    </row>
    <row r="2388" spans="1:13" x14ac:dyDescent="0.3">
      <c r="A2388" s="2">
        <v>45604</v>
      </c>
      <c r="B2388" s="3">
        <f t="shared" si="111"/>
        <v>2025</v>
      </c>
      <c r="C2388" t="str">
        <f t="shared" si="112"/>
        <v>2024-2025</v>
      </c>
      <c r="D2388" t="s">
        <v>120</v>
      </c>
      <c r="E2388" t="s">
        <v>42</v>
      </c>
      <c r="F2388" t="str">
        <f t="shared" si="113"/>
        <v>Tasmania</v>
      </c>
      <c r="G2388" t="s">
        <v>43</v>
      </c>
      <c r="H2388">
        <v>7018</v>
      </c>
      <c r="I2388" t="s">
        <v>11</v>
      </c>
      <c r="J2388" t="s">
        <v>130</v>
      </c>
      <c r="K2388" t="s">
        <v>151</v>
      </c>
      <c r="L2388" t="s">
        <v>152</v>
      </c>
      <c r="M2388" s="6">
        <v>383</v>
      </c>
    </row>
    <row r="2389" spans="1:13" x14ac:dyDescent="0.3">
      <c r="A2389" s="2">
        <v>45910</v>
      </c>
      <c r="B2389" s="3">
        <f t="shared" si="111"/>
        <v>2026</v>
      </c>
      <c r="C2389" t="str">
        <f t="shared" si="112"/>
        <v>2025-2026</v>
      </c>
      <c r="D2389" t="s">
        <v>120</v>
      </c>
      <c r="E2389" t="s">
        <v>44</v>
      </c>
      <c r="F2389" t="str">
        <f t="shared" si="113"/>
        <v>Western Australia</v>
      </c>
      <c r="G2389" t="s">
        <v>28</v>
      </c>
      <c r="H2389">
        <v>6010</v>
      </c>
      <c r="I2389" t="s">
        <v>11</v>
      </c>
      <c r="J2389" t="s">
        <v>121</v>
      </c>
      <c r="K2389" t="s">
        <v>143</v>
      </c>
      <c r="L2389" t="s">
        <v>154</v>
      </c>
      <c r="M2389" s="6">
        <v>458</v>
      </c>
    </row>
    <row r="2390" spans="1:13" x14ac:dyDescent="0.3">
      <c r="A2390" s="2">
        <v>45561</v>
      </c>
      <c r="B2390" s="3">
        <f t="shared" si="111"/>
        <v>2025</v>
      </c>
      <c r="C2390" t="str">
        <f t="shared" si="112"/>
        <v>2024-2025</v>
      </c>
      <c r="D2390" t="s">
        <v>119</v>
      </c>
      <c r="E2390" t="s">
        <v>103</v>
      </c>
      <c r="F2390" t="str">
        <f t="shared" si="113"/>
        <v>Victoria</v>
      </c>
      <c r="G2390" t="s">
        <v>26</v>
      </c>
      <c r="H2390">
        <v>3550</v>
      </c>
      <c r="I2390" t="s">
        <v>11</v>
      </c>
      <c r="J2390" t="s">
        <v>129</v>
      </c>
      <c r="K2390" t="s">
        <v>146</v>
      </c>
      <c r="L2390" t="s">
        <v>157</v>
      </c>
      <c r="M2390" s="6">
        <v>590</v>
      </c>
    </row>
    <row r="2391" spans="1:13" x14ac:dyDescent="0.3">
      <c r="A2391" s="2">
        <v>45615</v>
      </c>
      <c r="B2391" s="3">
        <f t="shared" si="111"/>
        <v>2025</v>
      </c>
      <c r="C2391" t="str">
        <f t="shared" si="112"/>
        <v>2024-2025</v>
      </c>
      <c r="D2391" t="s">
        <v>120</v>
      </c>
      <c r="E2391" t="s">
        <v>90</v>
      </c>
      <c r="F2391" t="str">
        <f t="shared" si="113"/>
        <v>New South Wales</v>
      </c>
      <c r="G2391" t="s">
        <v>10</v>
      </c>
      <c r="H2391">
        <v>2650</v>
      </c>
      <c r="I2391" t="s">
        <v>11</v>
      </c>
      <c r="J2391" t="s">
        <v>132</v>
      </c>
      <c r="K2391" t="s">
        <v>144</v>
      </c>
      <c r="L2391" t="s">
        <v>155</v>
      </c>
      <c r="M2391" s="6">
        <v>697</v>
      </c>
    </row>
    <row r="2392" spans="1:13" x14ac:dyDescent="0.3">
      <c r="A2392" s="2">
        <v>45362</v>
      </c>
      <c r="B2392" s="3">
        <f t="shared" si="111"/>
        <v>2024</v>
      </c>
      <c r="C2392" t="str">
        <f t="shared" si="112"/>
        <v>2023-2024</v>
      </c>
      <c r="D2392" t="s">
        <v>120</v>
      </c>
      <c r="E2392" t="s">
        <v>50</v>
      </c>
      <c r="F2392" t="str">
        <f t="shared" si="113"/>
        <v>Australian Capital Territory</v>
      </c>
      <c r="G2392" t="s">
        <v>51</v>
      </c>
      <c r="H2392">
        <v>2617</v>
      </c>
      <c r="I2392" t="s">
        <v>11</v>
      </c>
      <c r="J2392" t="s">
        <v>123</v>
      </c>
      <c r="K2392" t="s">
        <v>150</v>
      </c>
      <c r="L2392" t="s">
        <v>161</v>
      </c>
      <c r="M2392" s="6">
        <v>763</v>
      </c>
    </row>
    <row r="2393" spans="1:13" x14ac:dyDescent="0.3">
      <c r="A2393" s="2">
        <v>45558</v>
      </c>
      <c r="B2393" s="3">
        <f t="shared" si="111"/>
        <v>2025</v>
      </c>
      <c r="C2393" t="str">
        <f t="shared" si="112"/>
        <v>2024-2025</v>
      </c>
      <c r="D2393" t="s">
        <v>120</v>
      </c>
      <c r="E2393" t="s">
        <v>72</v>
      </c>
      <c r="F2393" t="str">
        <f t="shared" si="113"/>
        <v>Queensland</v>
      </c>
      <c r="G2393" t="s">
        <v>19</v>
      </c>
      <c r="H2393">
        <v>4870</v>
      </c>
      <c r="I2393" t="s">
        <v>11</v>
      </c>
      <c r="J2393" t="s">
        <v>133</v>
      </c>
      <c r="K2393" t="s">
        <v>143</v>
      </c>
      <c r="L2393" t="s">
        <v>154</v>
      </c>
      <c r="M2393" s="6">
        <v>543</v>
      </c>
    </row>
    <row r="2394" spans="1:13" x14ac:dyDescent="0.3">
      <c r="A2394" s="2">
        <v>45368</v>
      </c>
      <c r="B2394" s="3">
        <f t="shared" si="111"/>
        <v>2024</v>
      </c>
      <c r="C2394" t="str">
        <f t="shared" si="112"/>
        <v>2023-2024</v>
      </c>
      <c r="D2394" t="s">
        <v>119</v>
      </c>
      <c r="E2394" t="s">
        <v>99</v>
      </c>
      <c r="F2394" t="str">
        <f t="shared" si="113"/>
        <v>Western Australia</v>
      </c>
      <c r="G2394" t="s">
        <v>28</v>
      </c>
      <c r="H2394">
        <v>6530</v>
      </c>
      <c r="I2394" t="s">
        <v>11</v>
      </c>
      <c r="J2394" t="s">
        <v>141</v>
      </c>
      <c r="K2394" t="s">
        <v>147</v>
      </c>
      <c r="L2394" t="s">
        <v>158</v>
      </c>
      <c r="M2394" s="6">
        <v>324</v>
      </c>
    </row>
    <row r="2395" spans="1:13" x14ac:dyDescent="0.3">
      <c r="A2395" s="2">
        <v>45883</v>
      </c>
      <c r="B2395" s="3">
        <f t="shared" si="111"/>
        <v>2026</v>
      </c>
      <c r="C2395" t="str">
        <f t="shared" si="112"/>
        <v>2025-2026</v>
      </c>
      <c r="D2395" t="s">
        <v>120</v>
      </c>
      <c r="E2395" t="s">
        <v>27</v>
      </c>
      <c r="F2395" t="str">
        <f t="shared" si="113"/>
        <v>Western Australia</v>
      </c>
      <c r="G2395" t="s">
        <v>28</v>
      </c>
      <c r="H2395">
        <v>6030</v>
      </c>
      <c r="I2395" t="s">
        <v>11</v>
      </c>
      <c r="J2395" t="s">
        <v>121</v>
      </c>
      <c r="K2395" t="s">
        <v>144</v>
      </c>
      <c r="L2395" t="s">
        <v>155</v>
      </c>
      <c r="M2395" s="6">
        <v>365</v>
      </c>
    </row>
    <row r="2396" spans="1:13" x14ac:dyDescent="0.3">
      <c r="A2396" s="2">
        <v>45858</v>
      </c>
      <c r="B2396" s="3">
        <f t="shared" si="111"/>
        <v>2026</v>
      </c>
      <c r="C2396" t="str">
        <f t="shared" si="112"/>
        <v>2025-2026</v>
      </c>
      <c r="D2396" t="s">
        <v>119</v>
      </c>
      <c r="E2396" t="s">
        <v>75</v>
      </c>
      <c r="F2396" t="str">
        <f t="shared" si="113"/>
        <v>Victoria</v>
      </c>
      <c r="G2396" t="s">
        <v>26</v>
      </c>
      <c r="H2396">
        <v>3915</v>
      </c>
      <c r="I2396" t="s">
        <v>11</v>
      </c>
      <c r="J2396" t="s">
        <v>137</v>
      </c>
      <c r="K2396" t="s">
        <v>147</v>
      </c>
      <c r="L2396" t="s">
        <v>158</v>
      </c>
      <c r="M2396" s="6">
        <v>781</v>
      </c>
    </row>
    <row r="2397" spans="1:13" x14ac:dyDescent="0.3">
      <c r="A2397" s="2">
        <v>45767</v>
      </c>
      <c r="B2397" s="3">
        <f t="shared" si="111"/>
        <v>2025</v>
      </c>
      <c r="C2397" t="str">
        <f t="shared" si="112"/>
        <v>2024-2025</v>
      </c>
      <c r="D2397" t="s">
        <v>120</v>
      </c>
      <c r="E2397" t="s">
        <v>99</v>
      </c>
      <c r="F2397" t="str">
        <f t="shared" si="113"/>
        <v>Western Australia</v>
      </c>
      <c r="G2397" t="s">
        <v>28</v>
      </c>
      <c r="H2397">
        <v>6530</v>
      </c>
      <c r="I2397" t="s">
        <v>11</v>
      </c>
      <c r="J2397" t="s">
        <v>141</v>
      </c>
      <c r="K2397" t="s">
        <v>142</v>
      </c>
      <c r="L2397" t="s">
        <v>153</v>
      </c>
      <c r="M2397" s="6">
        <v>382</v>
      </c>
    </row>
    <row r="2398" spans="1:13" x14ac:dyDescent="0.3">
      <c r="A2398" s="2">
        <v>45527</v>
      </c>
      <c r="B2398" s="3">
        <f t="shared" si="111"/>
        <v>2025</v>
      </c>
      <c r="C2398" t="str">
        <f t="shared" si="112"/>
        <v>2024-2025</v>
      </c>
      <c r="D2398" t="s">
        <v>120</v>
      </c>
      <c r="E2398" t="s">
        <v>32</v>
      </c>
      <c r="F2398" t="str">
        <f t="shared" si="113"/>
        <v>Victoria</v>
      </c>
      <c r="G2398" t="s">
        <v>26</v>
      </c>
      <c r="H2398">
        <v>3977</v>
      </c>
      <c r="I2398" t="s">
        <v>11</v>
      </c>
      <c r="J2398" t="s">
        <v>137</v>
      </c>
      <c r="K2398" t="s">
        <v>144</v>
      </c>
      <c r="L2398" t="s">
        <v>155</v>
      </c>
      <c r="M2398" s="6">
        <v>187</v>
      </c>
    </row>
    <row r="2399" spans="1:13" x14ac:dyDescent="0.3">
      <c r="A2399" s="2">
        <v>45310</v>
      </c>
      <c r="B2399" s="3">
        <f t="shared" si="111"/>
        <v>2024</v>
      </c>
      <c r="C2399" t="str">
        <f t="shared" si="112"/>
        <v>2023-2024</v>
      </c>
      <c r="D2399" t="s">
        <v>120</v>
      </c>
      <c r="E2399" t="s">
        <v>85</v>
      </c>
      <c r="F2399" t="str">
        <f t="shared" si="113"/>
        <v>Western Australia</v>
      </c>
      <c r="G2399" t="s">
        <v>28</v>
      </c>
      <c r="H2399">
        <v>6725</v>
      </c>
      <c r="I2399" t="s">
        <v>11</v>
      </c>
      <c r="J2399" t="s">
        <v>141</v>
      </c>
      <c r="K2399" t="s">
        <v>145</v>
      </c>
      <c r="L2399" t="s">
        <v>156</v>
      </c>
      <c r="M2399" s="6">
        <v>215</v>
      </c>
    </row>
    <row r="2400" spans="1:13" x14ac:dyDescent="0.3">
      <c r="A2400" s="2">
        <v>45815</v>
      </c>
      <c r="B2400" s="3">
        <f t="shared" si="111"/>
        <v>2025</v>
      </c>
      <c r="C2400" t="str">
        <f t="shared" si="112"/>
        <v>2024-2025</v>
      </c>
      <c r="D2400" t="s">
        <v>119</v>
      </c>
      <c r="E2400" t="s">
        <v>103</v>
      </c>
      <c r="F2400" t="str">
        <f t="shared" si="113"/>
        <v>Victoria</v>
      </c>
      <c r="G2400" t="s">
        <v>26</v>
      </c>
      <c r="H2400">
        <v>3550</v>
      </c>
      <c r="I2400" t="s">
        <v>11</v>
      </c>
      <c r="J2400" t="s">
        <v>129</v>
      </c>
      <c r="K2400" t="s">
        <v>149</v>
      </c>
      <c r="L2400" t="s">
        <v>160</v>
      </c>
      <c r="M2400" s="6">
        <v>81</v>
      </c>
    </row>
    <row r="2401" spans="1:13" x14ac:dyDescent="0.3">
      <c r="A2401" s="2">
        <v>45295</v>
      </c>
      <c r="B2401" s="3">
        <f t="shared" si="111"/>
        <v>2024</v>
      </c>
      <c r="C2401" t="str">
        <f t="shared" si="112"/>
        <v>2023-2024</v>
      </c>
      <c r="D2401" t="s">
        <v>119</v>
      </c>
      <c r="E2401" t="s">
        <v>80</v>
      </c>
      <c r="F2401" t="str">
        <f t="shared" si="113"/>
        <v>New South Wales</v>
      </c>
      <c r="G2401" t="s">
        <v>10</v>
      </c>
      <c r="H2401">
        <v>2120</v>
      </c>
      <c r="I2401" t="s">
        <v>11</v>
      </c>
      <c r="J2401" t="s">
        <v>125</v>
      </c>
      <c r="K2401" t="s">
        <v>145</v>
      </c>
      <c r="L2401" t="s">
        <v>156</v>
      </c>
      <c r="M2401" s="6">
        <v>287</v>
      </c>
    </row>
    <row r="2402" spans="1:13" x14ac:dyDescent="0.3">
      <c r="A2402" s="2">
        <v>45828</v>
      </c>
      <c r="B2402" s="3">
        <f t="shared" si="111"/>
        <v>2025</v>
      </c>
      <c r="C2402" t="str">
        <f t="shared" si="112"/>
        <v>2024-2025</v>
      </c>
      <c r="D2402" t="s">
        <v>120</v>
      </c>
      <c r="E2402" t="s">
        <v>95</v>
      </c>
      <c r="F2402" t="str">
        <f t="shared" si="113"/>
        <v>New South Wales</v>
      </c>
      <c r="G2402" t="s">
        <v>10</v>
      </c>
      <c r="H2402">
        <v>2131</v>
      </c>
      <c r="I2402" t="s">
        <v>11</v>
      </c>
      <c r="J2402" t="s">
        <v>125</v>
      </c>
      <c r="K2402" t="s">
        <v>150</v>
      </c>
      <c r="L2402" t="s">
        <v>161</v>
      </c>
      <c r="M2402" s="6">
        <v>340</v>
      </c>
    </row>
    <row r="2403" spans="1:13" x14ac:dyDescent="0.3">
      <c r="A2403" s="2">
        <v>46020</v>
      </c>
      <c r="B2403" s="3">
        <f t="shared" si="111"/>
        <v>2026</v>
      </c>
      <c r="C2403" t="str">
        <f t="shared" si="112"/>
        <v>2025-2026</v>
      </c>
      <c r="D2403" t="s">
        <v>120</v>
      </c>
      <c r="E2403" t="s">
        <v>14</v>
      </c>
      <c r="F2403" t="str">
        <f t="shared" si="113"/>
        <v>Northern Territory</v>
      </c>
      <c r="G2403" t="s">
        <v>15</v>
      </c>
      <c r="H2403">
        <v>800</v>
      </c>
      <c r="I2403" t="s">
        <v>11</v>
      </c>
      <c r="J2403" t="s">
        <v>140</v>
      </c>
      <c r="K2403" t="s">
        <v>147</v>
      </c>
      <c r="L2403" t="s">
        <v>158</v>
      </c>
      <c r="M2403" s="6">
        <v>182</v>
      </c>
    </row>
    <row r="2404" spans="1:13" x14ac:dyDescent="0.3">
      <c r="A2404" s="2">
        <v>45812</v>
      </c>
      <c r="B2404" s="3">
        <f t="shared" si="111"/>
        <v>2025</v>
      </c>
      <c r="C2404" t="str">
        <f t="shared" si="112"/>
        <v>2024-2025</v>
      </c>
      <c r="D2404" t="s">
        <v>120</v>
      </c>
      <c r="E2404" t="s">
        <v>108</v>
      </c>
      <c r="F2404" t="str">
        <f t="shared" si="113"/>
        <v>Tasmania</v>
      </c>
      <c r="G2404" t="s">
        <v>43</v>
      </c>
      <c r="H2404">
        <v>7320</v>
      </c>
      <c r="I2404" t="s">
        <v>11</v>
      </c>
      <c r="J2404" t="s">
        <v>130</v>
      </c>
      <c r="K2404" t="s">
        <v>145</v>
      </c>
      <c r="L2404" t="s">
        <v>156</v>
      </c>
      <c r="M2404" s="6">
        <v>305</v>
      </c>
    </row>
    <row r="2405" spans="1:13" x14ac:dyDescent="0.3">
      <c r="A2405" s="2">
        <v>45899</v>
      </c>
      <c r="B2405" s="3">
        <f t="shared" si="111"/>
        <v>2026</v>
      </c>
      <c r="C2405" t="str">
        <f t="shared" si="112"/>
        <v>2025-2026</v>
      </c>
      <c r="D2405" t="s">
        <v>119</v>
      </c>
      <c r="E2405" t="s">
        <v>52</v>
      </c>
      <c r="F2405" t="str">
        <f t="shared" si="113"/>
        <v>New South Wales</v>
      </c>
      <c r="G2405" t="s">
        <v>10</v>
      </c>
      <c r="H2405">
        <v>2485</v>
      </c>
      <c r="I2405" t="s">
        <v>11</v>
      </c>
      <c r="J2405" t="s">
        <v>122</v>
      </c>
      <c r="K2405" t="s">
        <v>145</v>
      </c>
      <c r="L2405" t="s">
        <v>156</v>
      </c>
      <c r="M2405" s="6">
        <v>511</v>
      </c>
    </row>
    <row r="2406" spans="1:13" x14ac:dyDescent="0.3">
      <c r="A2406" s="2">
        <v>45842</v>
      </c>
      <c r="B2406" s="3">
        <f t="shared" si="111"/>
        <v>2026</v>
      </c>
      <c r="C2406" t="str">
        <f t="shared" si="112"/>
        <v>2025-2026</v>
      </c>
      <c r="D2406" t="s">
        <v>120</v>
      </c>
      <c r="E2406" t="s">
        <v>39</v>
      </c>
      <c r="F2406" t="str">
        <f t="shared" si="113"/>
        <v>New South Wales</v>
      </c>
      <c r="G2406" t="s">
        <v>10</v>
      </c>
      <c r="H2406">
        <v>2541</v>
      </c>
      <c r="I2406" t="s">
        <v>11</v>
      </c>
      <c r="J2406" t="s">
        <v>123</v>
      </c>
      <c r="K2406" t="s">
        <v>143</v>
      </c>
      <c r="L2406" t="s">
        <v>154</v>
      </c>
      <c r="M2406" s="6">
        <v>72</v>
      </c>
    </row>
    <row r="2407" spans="1:13" x14ac:dyDescent="0.3">
      <c r="A2407" s="2">
        <v>45778</v>
      </c>
      <c r="B2407" s="3">
        <f t="shared" si="111"/>
        <v>2025</v>
      </c>
      <c r="C2407" t="str">
        <f t="shared" si="112"/>
        <v>2024-2025</v>
      </c>
      <c r="D2407" t="s">
        <v>119</v>
      </c>
      <c r="E2407" t="s">
        <v>81</v>
      </c>
      <c r="F2407" t="str">
        <f t="shared" si="113"/>
        <v>Victoria</v>
      </c>
      <c r="G2407" t="s">
        <v>26</v>
      </c>
      <c r="H2407">
        <v>3076</v>
      </c>
      <c r="I2407" t="s">
        <v>11</v>
      </c>
      <c r="J2407" t="s">
        <v>128</v>
      </c>
      <c r="K2407" t="s">
        <v>146</v>
      </c>
      <c r="L2407" t="s">
        <v>157</v>
      </c>
      <c r="M2407" s="6">
        <v>139</v>
      </c>
    </row>
    <row r="2408" spans="1:13" x14ac:dyDescent="0.3">
      <c r="A2408" s="2">
        <v>45741</v>
      </c>
      <c r="B2408" s="3">
        <f t="shared" si="111"/>
        <v>2025</v>
      </c>
      <c r="C2408" t="str">
        <f t="shared" si="112"/>
        <v>2024-2025</v>
      </c>
      <c r="D2408" t="s">
        <v>119</v>
      </c>
      <c r="E2408" t="s">
        <v>59</v>
      </c>
      <c r="F2408" t="str">
        <f t="shared" si="113"/>
        <v>South Australia</v>
      </c>
      <c r="G2408" t="s">
        <v>17</v>
      </c>
      <c r="H2408">
        <v>5011</v>
      </c>
      <c r="I2408" t="s">
        <v>11</v>
      </c>
      <c r="J2408" t="s">
        <v>134</v>
      </c>
      <c r="K2408" t="s">
        <v>151</v>
      </c>
      <c r="L2408" t="s">
        <v>152</v>
      </c>
      <c r="M2408" s="6">
        <v>269</v>
      </c>
    </row>
    <row r="2409" spans="1:13" x14ac:dyDescent="0.3">
      <c r="A2409" s="2">
        <v>45533</v>
      </c>
      <c r="B2409" s="3">
        <f t="shared" si="111"/>
        <v>2025</v>
      </c>
      <c r="C2409" t="str">
        <f t="shared" si="112"/>
        <v>2024-2025</v>
      </c>
      <c r="D2409" t="s">
        <v>119</v>
      </c>
      <c r="E2409" t="s">
        <v>46</v>
      </c>
      <c r="F2409" t="str">
        <f t="shared" si="113"/>
        <v>South Australia</v>
      </c>
      <c r="G2409" t="s">
        <v>17</v>
      </c>
      <c r="H2409">
        <v>5043</v>
      </c>
      <c r="I2409" t="s">
        <v>11</v>
      </c>
      <c r="J2409" t="s">
        <v>134</v>
      </c>
      <c r="K2409" t="s">
        <v>145</v>
      </c>
      <c r="L2409" t="s">
        <v>156</v>
      </c>
      <c r="M2409" s="6">
        <v>777</v>
      </c>
    </row>
    <row r="2410" spans="1:13" x14ac:dyDescent="0.3">
      <c r="A2410" s="2">
        <v>45484</v>
      </c>
      <c r="B2410" s="3">
        <f t="shared" si="111"/>
        <v>2025</v>
      </c>
      <c r="C2410" t="str">
        <f t="shared" si="112"/>
        <v>2024-2025</v>
      </c>
      <c r="D2410" t="s">
        <v>120</v>
      </c>
      <c r="E2410" t="s">
        <v>44</v>
      </c>
      <c r="F2410" t="str">
        <f t="shared" si="113"/>
        <v>Western Australia</v>
      </c>
      <c r="G2410" t="s">
        <v>28</v>
      </c>
      <c r="H2410">
        <v>6010</v>
      </c>
      <c r="I2410" t="s">
        <v>11</v>
      </c>
      <c r="J2410" t="s">
        <v>121</v>
      </c>
      <c r="K2410" t="s">
        <v>151</v>
      </c>
      <c r="L2410" t="s">
        <v>152</v>
      </c>
      <c r="M2410" s="6">
        <v>308</v>
      </c>
    </row>
    <row r="2411" spans="1:13" x14ac:dyDescent="0.3">
      <c r="A2411" s="2">
        <v>45724</v>
      </c>
      <c r="B2411" s="3">
        <f t="shared" si="111"/>
        <v>2025</v>
      </c>
      <c r="C2411" t="str">
        <f t="shared" si="112"/>
        <v>2024-2025</v>
      </c>
      <c r="D2411" t="s">
        <v>120</v>
      </c>
      <c r="E2411" t="s">
        <v>108</v>
      </c>
      <c r="F2411" t="str">
        <f t="shared" si="113"/>
        <v>Tasmania</v>
      </c>
      <c r="G2411" t="s">
        <v>43</v>
      </c>
      <c r="H2411">
        <v>7320</v>
      </c>
      <c r="I2411" t="s">
        <v>11</v>
      </c>
      <c r="J2411" t="s">
        <v>130</v>
      </c>
      <c r="K2411" t="s">
        <v>142</v>
      </c>
      <c r="L2411" t="s">
        <v>153</v>
      </c>
      <c r="M2411" s="6">
        <v>420</v>
      </c>
    </row>
    <row r="2412" spans="1:13" x14ac:dyDescent="0.3">
      <c r="A2412" s="2">
        <v>45961</v>
      </c>
      <c r="B2412" s="3">
        <f t="shared" si="111"/>
        <v>2026</v>
      </c>
      <c r="C2412" t="str">
        <f t="shared" si="112"/>
        <v>2025-2026</v>
      </c>
      <c r="D2412" t="s">
        <v>119</v>
      </c>
      <c r="E2412" t="s">
        <v>111</v>
      </c>
      <c r="F2412" t="str">
        <f t="shared" si="113"/>
        <v>New South Wales</v>
      </c>
      <c r="G2412" t="s">
        <v>10</v>
      </c>
      <c r="H2412">
        <v>2154</v>
      </c>
      <c r="I2412" t="s">
        <v>11</v>
      </c>
      <c r="J2412" t="s">
        <v>125</v>
      </c>
      <c r="K2412" t="s">
        <v>151</v>
      </c>
      <c r="L2412" t="s">
        <v>152</v>
      </c>
      <c r="M2412" s="6">
        <v>421</v>
      </c>
    </row>
    <row r="2413" spans="1:13" x14ac:dyDescent="0.3">
      <c r="A2413" s="2">
        <v>45667</v>
      </c>
      <c r="B2413" s="3">
        <f t="shared" si="111"/>
        <v>2025</v>
      </c>
      <c r="C2413" t="str">
        <f t="shared" si="112"/>
        <v>2024-2025</v>
      </c>
      <c r="D2413" t="s">
        <v>119</v>
      </c>
      <c r="E2413" t="s">
        <v>97</v>
      </c>
      <c r="F2413" t="str">
        <f t="shared" si="113"/>
        <v>Tasmania</v>
      </c>
      <c r="G2413" t="s">
        <v>43</v>
      </c>
      <c r="H2413">
        <v>7010</v>
      </c>
      <c r="I2413" t="s">
        <v>11</v>
      </c>
      <c r="J2413" t="s">
        <v>130</v>
      </c>
      <c r="K2413" t="s">
        <v>150</v>
      </c>
      <c r="L2413" t="s">
        <v>161</v>
      </c>
      <c r="M2413" s="6">
        <v>576</v>
      </c>
    </row>
    <row r="2414" spans="1:13" x14ac:dyDescent="0.3">
      <c r="A2414" s="2">
        <v>45836</v>
      </c>
      <c r="B2414" s="3">
        <f t="shared" si="111"/>
        <v>2025</v>
      </c>
      <c r="C2414" t="str">
        <f t="shared" si="112"/>
        <v>2024-2025</v>
      </c>
      <c r="D2414" t="s">
        <v>119</v>
      </c>
      <c r="E2414" t="s">
        <v>102</v>
      </c>
      <c r="F2414" t="str">
        <f t="shared" si="113"/>
        <v>Queensland</v>
      </c>
      <c r="G2414" t="s">
        <v>19</v>
      </c>
      <c r="H2414">
        <v>4825</v>
      </c>
      <c r="I2414" t="s">
        <v>11</v>
      </c>
      <c r="J2414" t="s">
        <v>133</v>
      </c>
      <c r="K2414" t="s">
        <v>145</v>
      </c>
      <c r="L2414" t="s">
        <v>156</v>
      </c>
      <c r="M2414" s="6">
        <v>330</v>
      </c>
    </row>
    <row r="2415" spans="1:13" x14ac:dyDescent="0.3">
      <c r="A2415" s="2">
        <v>45982</v>
      </c>
      <c r="B2415" s="3">
        <f t="shared" si="111"/>
        <v>2026</v>
      </c>
      <c r="C2415" t="str">
        <f t="shared" si="112"/>
        <v>2025-2026</v>
      </c>
      <c r="D2415" t="s">
        <v>119</v>
      </c>
      <c r="E2415" t="s">
        <v>99</v>
      </c>
      <c r="F2415" t="str">
        <f t="shared" si="113"/>
        <v>Western Australia</v>
      </c>
      <c r="G2415" t="s">
        <v>28</v>
      </c>
      <c r="H2415">
        <v>6530</v>
      </c>
      <c r="I2415" t="s">
        <v>11</v>
      </c>
      <c r="J2415" t="s">
        <v>141</v>
      </c>
      <c r="K2415" t="s">
        <v>143</v>
      </c>
      <c r="L2415" t="s">
        <v>154</v>
      </c>
      <c r="M2415" s="6">
        <v>152</v>
      </c>
    </row>
    <row r="2416" spans="1:13" x14ac:dyDescent="0.3">
      <c r="A2416" s="2">
        <v>45718</v>
      </c>
      <c r="B2416" s="3">
        <f t="shared" si="111"/>
        <v>2025</v>
      </c>
      <c r="C2416" t="str">
        <f t="shared" si="112"/>
        <v>2024-2025</v>
      </c>
      <c r="D2416" t="s">
        <v>120</v>
      </c>
      <c r="E2416" t="s">
        <v>39</v>
      </c>
      <c r="F2416" t="str">
        <f t="shared" si="113"/>
        <v>New South Wales</v>
      </c>
      <c r="G2416" t="s">
        <v>10</v>
      </c>
      <c r="H2416">
        <v>2541</v>
      </c>
      <c r="I2416" t="s">
        <v>11</v>
      </c>
      <c r="J2416" t="s">
        <v>123</v>
      </c>
      <c r="K2416" t="s">
        <v>148</v>
      </c>
      <c r="L2416" t="s">
        <v>159</v>
      </c>
      <c r="M2416" s="6">
        <v>340</v>
      </c>
    </row>
    <row r="2417" spans="1:13" x14ac:dyDescent="0.3">
      <c r="A2417" s="2">
        <v>45977</v>
      </c>
      <c r="B2417" s="3">
        <f t="shared" si="111"/>
        <v>2026</v>
      </c>
      <c r="C2417" t="str">
        <f t="shared" si="112"/>
        <v>2025-2026</v>
      </c>
      <c r="D2417" t="s">
        <v>120</v>
      </c>
      <c r="E2417" t="s">
        <v>69</v>
      </c>
      <c r="F2417" t="str">
        <f t="shared" si="113"/>
        <v>Victoria</v>
      </c>
      <c r="G2417" t="s">
        <v>26</v>
      </c>
      <c r="H2417">
        <v>3148</v>
      </c>
      <c r="I2417" t="s">
        <v>11</v>
      </c>
      <c r="J2417" t="s">
        <v>127</v>
      </c>
      <c r="K2417" t="s">
        <v>146</v>
      </c>
      <c r="L2417" t="s">
        <v>157</v>
      </c>
      <c r="M2417" s="6">
        <v>223</v>
      </c>
    </row>
    <row r="2418" spans="1:13" x14ac:dyDescent="0.3">
      <c r="A2418" s="2">
        <v>45479</v>
      </c>
      <c r="B2418" s="3">
        <f t="shared" si="111"/>
        <v>2025</v>
      </c>
      <c r="C2418" t="str">
        <f t="shared" si="112"/>
        <v>2024-2025</v>
      </c>
      <c r="D2418" t="s">
        <v>120</v>
      </c>
      <c r="E2418" t="s">
        <v>20</v>
      </c>
      <c r="F2418" t="str">
        <f t="shared" si="113"/>
        <v>South Australia</v>
      </c>
      <c r="G2418" t="s">
        <v>17</v>
      </c>
      <c r="H2418">
        <v>5607</v>
      </c>
      <c r="I2418" t="s">
        <v>11</v>
      </c>
      <c r="J2418" t="s">
        <v>139</v>
      </c>
      <c r="K2418" t="s">
        <v>148</v>
      </c>
      <c r="L2418" t="s">
        <v>159</v>
      </c>
      <c r="M2418" s="6">
        <v>306</v>
      </c>
    </row>
    <row r="2419" spans="1:13" x14ac:dyDescent="0.3">
      <c r="A2419" s="2">
        <v>45608</v>
      </c>
      <c r="B2419" s="3">
        <f t="shared" si="111"/>
        <v>2025</v>
      </c>
      <c r="C2419" t="str">
        <f t="shared" si="112"/>
        <v>2024-2025</v>
      </c>
      <c r="D2419" t="s">
        <v>119</v>
      </c>
      <c r="E2419" t="s">
        <v>79</v>
      </c>
      <c r="F2419" t="str">
        <f t="shared" si="113"/>
        <v>Queensland</v>
      </c>
      <c r="G2419" t="s">
        <v>19</v>
      </c>
      <c r="H2419">
        <v>4680</v>
      </c>
      <c r="I2419" t="s">
        <v>11</v>
      </c>
      <c r="J2419" t="s">
        <v>138</v>
      </c>
      <c r="K2419" t="s">
        <v>147</v>
      </c>
      <c r="L2419" t="s">
        <v>158</v>
      </c>
      <c r="M2419" s="6">
        <v>694</v>
      </c>
    </row>
    <row r="2420" spans="1:13" x14ac:dyDescent="0.3">
      <c r="A2420" s="2">
        <v>45667</v>
      </c>
      <c r="B2420" s="3">
        <f t="shared" si="111"/>
        <v>2025</v>
      </c>
      <c r="C2420" t="str">
        <f t="shared" si="112"/>
        <v>2024-2025</v>
      </c>
      <c r="D2420" t="s">
        <v>120</v>
      </c>
      <c r="E2420" t="s">
        <v>68</v>
      </c>
      <c r="F2420" t="str">
        <f t="shared" si="113"/>
        <v>Victoria</v>
      </c>
      <c r="G2420" t="s">
        <v>26</v>
      </c>
      <c r="H2420">
        <v>3429</v>
      </c>
      <c r="I2420" t="s">
        <v>11</v>
      </c>
      <c r="J2420" t="s">
        <v>129</v>
      </c>
      <c r="K2420" t="s">
        <v>145</v>
      </c>
      <c r="L2420" t="s">
        <v>156</v>
      </c>
      <c r="M2420" s="6">
        <v>95</v>
      </c>
    </row>
    <row r="2421" spans="1:13" x14ac:dyDescent="0.3">
      <c r="A2421" s="2">
        <v>45639</v>
      </c>
      <c r="B2421" s="3">
        <f t="shared" si="111"/>
        <v>2025</v>
      </c>
      <c r="C2421" t="str">
        <f t="shared" si="112"/>
        <v>2024-2025</v>
      </c>
      <c r="D2421" t="s">
        <v>119</v>
      </c>
      <c r="E2421" t="s">
        <v>86</v>
      </c>
      <c r="F2421" t="str">
        <f t="shared" si="113"/>
        <v>Queensland</v>
      </c>
      <c r="G2421" t="s">
        <v>19</v>
      </c>
      <c r="H2421">
        <v>4119</v>
      </c>
      <c r="I2421" t="s">
        <v>11</v>
      </c>
      <c r="J2421" t="s">
        <v>131</v>
      </c>
      <c r="K2421" t="s">
        <v>143</v>
      </c>
      <c r="L2421" t="s">
        <v>154</v>
      </c>
      <c r="M2421" s="6">
        <v>634</v>
      </c>
    </row>
    <row r="2422" spans="1:13" x14ac:dyDescent="0.3">
      <c r="A2422" s="2">
        <v>45840</v>
      </c>
      <c r="B2422" s="3">
        <f t="shared" si="111"/>
        <v>2026</v>
      </c>
      <c r="C2422" t="str">
        <f t="shared" si="112"/>
        <v>2025-2026</v>
      </c>
      <c r="D2422" t="s">
        <v>120</v>
      </c>
      <c r="E2422" t="s">
        <v>20</v>
      </c>
      <c r="F2422" t="str">
        <f t="shared" si="113"/>
        <v>South Australia</v>
      </c>
      <c r="G2422" t="s">
        <v>17</v>
      </c>
      <c r="H2422">
        <v>5607</v>
      </c>
      <c r="I2422" t="s">
        <v>11</v>
      </c>
      <c r="J2422" t="s">
        <v>139</v>
      </c>
      <c r="K2422" t="s">
        <v>145</v>
      </c>
      <c r="L2422" t="s">
        <v>156</v>
      </c>
      <c r="M2422" s="6">
        <v>190</v>
      </c>
    </row>
    <row r="2423" spans="1:13" x14ac:dyDescent="0.3">
      <c r="A2423" s="2">
        <v>45664</v>
      </c>
      <c r="B2423" s="3">
        <f t="shared" si="111"/>
        <v>2025</v>
      </c>
      <c r="C2423" t="str">
        <f t="shared" si="112"/>
        <v>2024-2025</v>
      </c>
      <c r="D2423" t="s">
        <v>120</v>
      </c>
      <c r="E2423" t="s">
        <v>16</v>
      </c>
      <c r="F2423" t="str">
        <f t="shared" si="113"/>
        <v>South Australia</v>
      </c>
      <c r="G2423" t="s">
        <v>17</v>
      </c>
      <c r="H2423">
        <v>5168</v>
      </c>
      <c r="I2423" t="s">
        <v>11</v>
      </c>
      <c r="J2423" t="s">
        <v>134</v>
      </c>
      <c r="K2423" t="s">
        <v>146</v>
      </c>
      <c r="L2423" t="s">
        <v>157</v>
      </c>
      <c r="M2423" s="6">
        <v>314</v>
      </c>
    </row>
    <row r="2424" spans="1:13" x14ac:dyDescent="0.3">
      <c r="A2424" s="2">
        <v>45860</v>
      </c>
      <c r="B2424" s="3">
        <f t="shared" si="111"/>
        <v>2026</v>
      </c>
      <c r="C2424" t="str">
        <f t="shared" si="112"/>
        <v>2025-2026</v>
      </c>
      <c r="D2424" t="s">
        <v>120</v>
      </c>
      <c r="E2424" t="s">
        <v>77</v>
      </c>
      <c r="F2424" t="str">
        <f t="shared" si="113"/>
        <v>Victoria</v>
      </c>
      <c r="G2424" t="s">
        <v>26</v>
      </c>
      <c r="H2424">
        <v>3018</v>
      </c>
      <c r="I2424" t="s">
        <v>11</v>
      </c>
      <c r="J2424" t="s">
        <v>128</v>
      </c>
      <c r="K2424" t="s">
        <v>149</v>
      </c>
      <c r="L2424" t="s">
        <v>160</v>
      </c>
      <c r="M2424" s="6">
        <v>132</v>
      </c>
    </row>
    <row r="2425" spans="1:13" x14ac:dyDescent="0.3">
      <c r="A2425" s="2">
        <v>45842</v>
      </c>
      <c r="B2425" s="3">
        <f t="shared" si="111"/>
        <v>2026</v>
      </c>
      <c r="C2425" t="str">
        <f t="shared" si="112"/>
        <v>2025-2026</v>
      </c>
      <c r="D2425" t="s">
        <v>120</v>
      </c>
      <c r="E2425" t="s">
        <v>98</v>
      </c>
      <c r="F2425" t="str">
        <f t="shared" si="113"/>
        <v>South Australia</v>
      </c>
      <c r="G2425" t="s">
        <v>17</v>
      </c>
      <c r="H2425">
        <v>5290</v>
      </c>
      <c r="I2425" t="s">
        <v>11</v>
      </c>
      <c r="J2425" t="s">
        <v>139</v>
      </c>
      <c r="K2425" t="s">
        <v>148</v>
      </c>
      <c r="L2425" t="s">
        <v>159</v>
      </c>
      <c r="M2425" s="6">
        <v>171</v>
      </c>
    </row>
    <row r="2426" spans="1:13" x14ac:dyDescent="0.3">
      <c r="A2426" s="2">
        <v>45989</v>
      </c>
      <c r="B2426" s="3">
        <f t="shared" si="111"/>
        <v>2026</v>
      </c>
      <c r="C2426" t="str">
        <f t="shared" si="112"/>
        <v>2025-2026</v>
      </c>
      <c r="D2426" t="s">
        <v>120</v>
      </c>
      <c r="E2426" t="s">
        <v>96</v>
      </c>
      <c r="F2426" t="str">
        <f t="shared" si="113"/>
        <v>Western Australia</v>
      </c>
      <c r="G2426" t="s">
        <v>28</v>
      </c>
      <c r="H2426">
        <v>6027</v>
      </c>
      <c r="I2426" t="s">
        <v>11</v>
      </c>
      <c r="J2426" t="s">
        <v>121</v>
      </c>
      <c r="K2426" t="s">
        <v>146</v>
      </c>
      <c r="L2426" t="s">
        <v>157</v>
      </c>
      <c r="M2426" s="6">
        <v>600</v>
      </c>
    </row>
    <row r="2427" spans="1:13" x14ac:dyDescent="0.3">
      <c r="A2427" s="2">
        <v>45340</v>
      </c>
      <c r="B2427" s="3">
        <f t="shared" si="111"/>
        <v>2024</v>
      </c>
      <c r="C2427" t="str">
        <f t="shared" si="112"/>
        <v>2023-2024</v>
      </c>
      <c r="D2427" t="s">
        <v>120</v>
      </c>
      <c r="E2427" t="s">
        <v>82</v>
      </c>
      <c r="F2427" t="str">
        <f t="shared" si="113"/>
        <v>Queensland</v>
      </c>
      <c r="G2427" t="s">
        <v>19</v>
      </c>
      <c r="H2427">
        <v>4215</v>
      </c>
      <c r="I2427" t="s">
        <v>11</v>
      </c>
      <c r="J2427" t="s">
        <v>124</v>
      </c>
      <c r="K2427" t="s">
        <v>145</v>
      </c>
      <c r="L2427" t="s">
        <v>156</v>
      </c>
      <c r="M2427" s="6">
        <v>349</v>
      </c>
    </row>
    <row r="2428" spans="1:13" x14ac:dyDescent="0.3">
      <c r="A2428" s="2">
        <v>45582</v>
      </c>
      <c r="B2428" s="3">
        <f t="shared" si="111"/>
        <v>2025</v>
      </c>
      <c r="C2428" t="str">
        <f t="shared" si="112"/>
        <v>2024-2025</v>
      </c>
      <c r="D2428" t="s">
        <v>120</v>
      </c>
      <c r="E2428" t="s">
        <v>30</v>
      </c>
      <c r="F2428" t="str">
        <f t="shared" si="113"/>
        <v>Victoria</v>
      </c>
      <c r="G2428" t="s">
        <v>26</v>
      </c>
      <c r="H2428">
        <v>3030</v>
      </c>
      <c r="I2428" t="s">
        <v>11</v>
      </c>
      <c r="J2428" t="s">
        <v>128</v>
      </c>
      <c r="K2428" t="s">
        <v>148</v>
      </c>
      <c r="L2428" t="s">
        <v>159</v>
      </c>
      <c r="M2428" s="6">
        <v>251</v>
      </c>
    </row>
    <row r="2429" spans="1:13" x14ac:dyDescent="0.3">
      <c r="A2429" s="2">
        <v>45750</v>
      </c>
      <c r="B2429" s="3">
        <f t="shared" si="111"/>
        <v>2025</v>
      </c>
      <c r="C2429" t="str">
        <f t="shared" si="112"/>
        <v>2024-2025</v>
      </c>
      <c r="D2429" t="s">
        <v>119</v>
      </c>
      <c r="E2429" t="s">
        <v>86</v>
      </c>
      <c r="F2429" t="str">
        <f t="shared" si="113"/>
        <v>Queensland</v>
      </c>
      <c r="G2429" t="s">
        <v>19</v>
      </c>
      <c r="H2429">
        <v>4119</v>
      </c>
      <c r="I2429" t="s">
        <v>11</v>
      </c>
      <c r="J2429" t="s">
        <v>131</v>
      </c>
      <c r="K2429" t="s">
        <v>142</v>
      </c>
      <c r="L2429" t="s">
        <v>153</v>
      </c>
      <c r="M2429" s="6">
        <v>594</v>
      </c>
    </row>
    <row r="2430" spans="1:13" x14ac:dyDescent="0.3">
      <c r="A2430" s="2">
        <v>45522</v>
      </c>
      <c r="B2430" s="3">
        <f t="shared" si="111"/>
        <v>2025</v>
      </c>
      <c r="C2430" t="str">
        <f t="shared" si="112"/>
        <v>2024-2025</v>
      </c>
      <c r="D2430" t="s">
        <v>120</v>
      </c>
      <c r="E2430" t="s">
        <v>27</v>
      </c>
      <c r="F2430" t="str">
        <f t="shared" si="113"/>
        <v>Western Australia</v>
      </c>
      <c r="G2430" t="s">
        <v>28</v>
      </c>
      <c r="H2430">
        <v>6030</v>
      </c>
      <c r="I2430" t="s">
        <v>11</v>
      </c>
      <c r="J2430" t="s">
        <v>121</v>
      </c>
      <c r="K2430" t="s">
        <v>145</v>
      </c>
      <c r="L2430" t="s">
        <v>156</v>
      </c>
      <c r="M2430" s="6">
        <v>793</v>
      </c>
    </row>
    <row r="2431" spans="1:13" x14ac:dyDescent="0.3">
      <c r="A2431" s="2">
        <v>45300</v>
      </c>
      <c r="B2431" s="3">
        <f t="shared" si="111"/>
        <v>2024</v>
      </c>
      <c r="C2431" t="str">
        <f t="shared" si="112"/>
        <v>2023-2024</v>
      </c>
      <c r="D2431" t="s">
        <v>120</v>
      </c>
      <c r="E2431" t="s">
        <v>68</v>
      </c>
      <c r="F2431" t="str">
        <f t="shared" si="113"/>
        <v>Victoria</v>
      </c>
      <c r="G2431" t="s">
        <v>26</v>
      </c>
      <c r="H2431">
        <v>3429</v>
      </c>
      <c r="I2431" t="s">
        <v>11</v>
      </c>
      <c r="J2431" t="s">
        <v>129</v>
      </c>
      <c r="K2431" t="s">
        <v>148</v>
      </c>
      <c r="L2431" t="s">
        <v>159</v>
      </c>
      <c r="M2431" s="6">
        <v>797</v>
      </c>
    </row>
    <row r="2432" spans="1:13" x14ac:dyDescent="0.3">
      <c r="A2432" s="2">
        <v>45487</v>
      </c>
      <c r="B2432" s="3">
        <f t="shared" si="111"/>
        <v>2025</v>
      </c>
      <c r="C2432" t="str">
        <f t="shared" si="112"/>
        <v>2024-2025</v>
      </c>
      <c r="D2432" t="s">
        <v>120</v>
      </c>
      <c r="E2432" t="s">
        <v>64</v>
      </c>
      <c r="F2432" t="str">
        <f t="shared" si="113"/>
        <v>Western Australia</v>
      </c>
      <c r="G2432" t="s">
        <v>28</v>
      </c>
      <c r="H2432">
        <v>6112</v>
      </c>
      <c r="I2432" t="s">
        <v>11</v>
      </c>
      <c r="J2432" t="s">
        <v>135</v>
      </c>
      <c r="K2432" t="s">
        <v>142</v>
      </c>
      <c r="L2432" t="s">
        <v>153</v>
      </c>
      <c r="M2432" s="6">
        <v>671</v>
      </c>
    </row>
    <row r="2433" spans="1:13" x14ac:dyDescent="0.3">
      <c r="A2433" s="2">
        <v>45873</v>
      </c>
      <c r="B2433" s="3">
        <f t="shared" si="111"/>
        <v>2026</v>
      </c>
      <c r="C2433" t="str">
        <f t="shared" si="112"/>
        <v>2025-2026</v>
      </c>
      <c r="D2433" t="s">
        <v>119</v>
      </c>
      <c r="E2433" t="s">
        <v>46</v>
      </c>
      <c r="F2433" t="str">
        <f t="shared" si="113"/>
        <v>South Australia</v>
      </c>
      <c r="G2433" t="s">
        <v>17</v>
      </c>
      <c r="H2433">
        <v>5043</v>
      </c>
      <c r="I2433" t="s">
        <v>11</v>
      </c>
      <c r="J2433" t="s">
        <v>134</v>
      </c>
      <c r="K2433" t="s">
        <v>147</v>
      </c>
      <c r="L2433" t="s">
        <v>158</v>
      </c>
      <c r="M2433" s="6">
        <v>284</v>
      </c>
    </row>
    <row r="2434" spans="1:13" x14ac:dyDescent="0.3">
      <c r="A2434" s="2">
        <v>45988</v>
      </c>
      <c r="B2434" s="3">
        <f t="shared" ref="B2434:B2497" si="114">IF(MONTH(A2434)&gt;=7,YEAR(A2434)+1,YEAR(A2434))</f>
        <v>2026</v>
      </c>
      <c r="C2434" t="str">
        <f t="shared" ref="C2434:C2497" si="115">IF(MONTH(A2434) &gt;= 7, YEAR(A2434) &amp; "-" &amp; YEAR(A2434) + 1, YEAR(A2434) - 1 &amp; "-" &amp; YEAR(A2434))</f>
        <v>2025-2026</v>
      </c>
      <c r="D2434" t="s">
        <v>119</v>
      </c>
      <c r="E2434" t="s">
        <v>55</v>
      </c>
      <c r="F2434" t="str">
        <f t="shared" ref="F2434:F2497" si="116">IF(G2434="WA","Western Australia",
IF(G2434="NSW","New South Wales",
IF(G2434="QLD","Queensland",
IF(G2434="VIC","Victoria",
IF(G2434="TAS","Tasmania",
IF(G2434="SA","South Australia",
IF(G2434="NT","Northern Territory",
IF(G2434="ACT","Australian Capital Territory",G2434))))))))</f>
        <v>Queensland</v>
      </c>
      <c r="G2434" t="s">
        <v>19</v>
      </c>
      <c r="H2434">
        <v>4740</v>
      </c>
      <c r="I2434" t="s">
        <v>11</v>
      </c>
      <c r="J2434" t="s">
        <v>138</v>
      </c>
      <c r="K2434" t="s">
        <v>146</v>
      </c>
      <c r="L2434" t="s">
        <v>157</v>
      </c>
      <c r="M2434" s="6">
        <v>732</v>
      </c>
    </row>
    <row r="2435" spans="1:13" x14ac:dyDescent="0.3">
      <c r="A2435" s="2">
        <v>45716</v>
      </c>
      <c r="B2435" s="3">
        <f t="shared" si="114"/>
        <v>2025</v>
      </c>
      <c r="C2435" t="str">
        <f t="shared" si="115"/>
        <v>2024-2025</v>
      </c>
      <c r="D2435" t="s">
        <v>120</v>
      </c>
      <c r="E2435" t="s">
        <v>46</v>
      </c>
      <c r="F2435" t="str">
        <f t="shared" si="116"/>
        <v>South Australia</v>
      </c>
      <c r="G2435" t="s">
        <v>17</v>
      </c>
      <c r="H2435">
        <v>5043</v>
      </c>
      <c r="I2435" t="s">
        <v>11</v>
      </c>
      <c r="J2435" t="s">
        <v>134</v>
      </c>
      <c r="K2435" t="s">
        <v>144</v>
      </c>
      <c r="L2435" t="s">
        <v>155</v>
      </c>
      <c r="M2435" s="6">
        <v>689</v>
      </c>
    </row>
    <row r="2436" spans="1:13" x14ac:dyDescent="0.3">
      <c r="A2436" s="2">
        <v>45472</v>
      </c>
      <c r="B2436" s="3">
        <f t="shared" si="114"/>
        <v>2024</v>
      </c>
      <c r="C2436" t="str">
        <f t="shared" si="115"/>
        <v>2023-2024</v>
      </c>
      <c r="D2436" t="s">
        <v>119</v>
      </c>
      <c r="E2436" t="s">
        <v>81</v>
      </c>
      <c r="F2436" t="str">
        <f t="shared" si="116"/>
        <v>Victoria</v>
      </c>
      <c r="G2436" t="s">
        <v>26</v>
      </c>
      <c r="H2436">
        <v>3076</v>
      </c>
      <c r="I2436" t="s">
        <v>11</v>
      </c>
      <c r="J2436" t="s">
        <v>128</v>
      </c>
      <c r="K2436" t="s">
        <v>143</v>
      </c>
      <c r="L2436" t="s">
        <v>154</v>
      </c>
      <c r="M2436" s="6">
        <v>110</v>
      </c>
    </row>
    <row r="2437" spans="1:13" x14ac:dyDescent="0.3">
      <c r="A2437" s="2">
        <v>45519</v>
      </c>
      <c r="B2437" s="3">
        <f t="shared" si="114"/>
        <v>2025</v>
      </c>
      <c r="C2437" t="str">
        <f t="shared" si="115"/>
        <v>2024-2025</v>
      </c>
      <c r="D2437" t="s">
        <v>120</v>
      </c>
      <c r="E2437" t="s">
        <v>50</v>
      </c>
      <c r="F2437" t="str">
        <f t="shared" si="116"/>
        <v>Australian Capital Territory</v>
      </c>
      <c r="G2437" t="s">
        <v>51</v>
      </c>
      <c r="H2437">
        <v>2617</v>
      </c>
      <c r="I2437" t="s">
        <v>11</v>
      </c>
      <c r="J2437" t="s">
        <v>123</v>
      </c>
      <c r="K2437" t="s">
        <v>148</v>
      </c>
      <c r="L2437" t="s">
        <v>159</v>
      </c>
      <c r="M2437" s="6">
        <v>705</v>
      </c>
    </row>
    <row r="2438" spans="1:13" x14ac:dyDescent="0.3">
      <c r="A2438" s="2">
        <v>45682</v>
      </c>
      <c r="B2438" s="3">
        <f t="shared" si="114"/>
        <v>2025</v>
      </c>
      <c r="C2438" t="str">
        <f t="shared" si="115"/>
        <v>2024-2025</v>
      </c>
      <c r="D2438" t="s">
        <v>120</v>
      </c>
      <c r="E2438" t="s">
        <v>44</v>
      </c>
      <c r="F2438" t="str">
        <f t="shared" si="116"/>
        <v>Western Australia</v>
      </c>
      <c r="G2438" t="s">
        <v>28</v>
      </c>
      <c r="H2438">
        <v>6010</v>
      </c>
      <c r="I2438" t="s">
        <v>11</v>
      </c>
      <c r="J2438" t="s">
        <v>121</v>
      </c>
      <c r="K2438" t="s">
        <v>142</v>
      </c>
      <c r="L2438" t="s">
        <v>153</v>
      </c>
      <c r="M2438" s="6">
        <v>799</v>
      </c>
    </row>
    <row r="2439" spans="1:13" x14ac:dyDescent="0.3">
      <c r="A2439" s="2">
        <v>45505</v>
      </c>
      <c r="B2439" s="3">
        <f t="shared" si="114"/>
        <v>2025</v>
      </c>
      <c r="C2439" t="str">
        <f t="shared" si="115"/>
        <v>2024-2025</v>
      </c>
      <c r="D2439" t="s">
        <v>119</v>
      </c>
      <c r="E2439" t="s">
        <v>98</v>
      </c>
      <c r="F2439" t="str">
        <f t="shared" si="116"/>
        <v>South Australia</v>
      </c>
      <c r="G2439" t="s">
        <v>17</v>
      </c>
      <c r="H2439">
        <v>5290</v>
      </c>
      <c r="I2439" t="s">
        <v>11</v>
      </c>
      <c r="J2439" t="s">
        <v>139</v>
      </c>
      <c r="K2439" t="s">
        <v>142</v>
      </c>
      <c r="L2439" t="s">
        <v>153</v>
      </c>
      <c r="M2439" s="6">
        <v>224</v>
      </c>
    </row>
    <row r="2440" spans="1:13" x14ac:dyDescent="0.3">
      <c r="A2440" s="2">
        <v>45958</v>
      </c>
      <c r="B2440" s="3">
        <f t="shared" si="114"/>
        <v>2026</v>
      </c>
      <c r="C2440" t="str">
        <f t="shared" si="115"/>
        <v>2025-2026</v>
      </c>
      <c r="D2440" t="s">
        <v>119</v>
      </c>
      <c r="E2440" t="s">
        <v>48</v>
      </c>
      <c r="F2440" t="str">
        <f t="shared" si="116"/>
        <v>Western Australia</v>
      </c>
      <c r="G2440" t="s">
        <v>28</v>
      </c>
      <c r="H2440">
        <v>6450</v>
      </c>
      <c r="I2440" t="s">
        <v>11</v>
      </c>
      <c r="J2440" t="s">
        <v>141</v>
      </c>
      <c r="K2440" t="s">
        <v>146</v>
      </c>
      <c r="L2440" t="s">
        <v>157</v>
      </c>
      <c r="M2440" s="6">
        <v>253</v>
      </c>
    </row>
    <row r="2441" spans="1:13" x14ac:dyDescent="0.3">
      <c r="A2441" s="2">
        <v>46019</v>
      </c>
      <c r="B2441" s="3">
        <f t="shared" si="114"/>
        <v>2026</v>
      </c>
      <c r="C2441" t="str">
        <f t="shared" si="115"/>
        <v>2025-2026</v>
      </c>
      <c r="D2441" t="s">
        <v>120</v>
      </c>
      <c r="E2441" t="s">
        <v>87</v>
      </c>
      <c r="F2441" t="str">
        <f t="shared" si="116"/>
        <v>New South Wales</v>
      </c>
      <c r="G2441" t="s">
        <v>10</v>
      </c>
      <c r="H2441">
        <v>2158</v>
      </c>
      <c r="I2441" t="s">
        <v>11</v>
      </c>
      <c r="J2441" t="s">
        <v>125</v>
      </c>
      <c r="K2441" t="s">
        <v>147</v>
      </c>
      <c r="L2441" t="s">
        <v>158</v>
      </c>
      <c r="M2441" s="6">
        <v>293</v>
      </c>
    </row>
    <row r="2442" spans="1:13" x14ac:dyDescent="0.3">
      <c r="A2442" s="2">
        <v>45565</v>
      </c>
      <c r="B2442" s="3">
        <f t="shared" si="114"/>
        <v>2025</v>
      </c>
      <c r="C2442" t="str">
        <f t="shared" si="115"/>
        <v>2024-2025</v>
      </c>
      <c r="D2442" t="s">
        <v>120</v>
      </c>
      <c r="E2442" t="s">
        <v>107</v>
      </c>
      <c r="F2442" t="str">
        <f t="shared" si="116"/>
        <v>New South Wales</v>
      </c>
      <c r="G2442" t="s">
        <v>10</v>
      </c>
      <c r="H2442">
        <v>2020</v>
      </c>
      <c r="I2442" t="s">
        <v>11</v>
      </c>
      <c r="J2442" t="s">
        <v>126</v>
      </c>
      <c r="K2442" t="s">
        <v>144</v>
      </c>
      <c r="L2442" t="s">
        <v>155</v>
      </c>
      <c r="M2442" s="6">
        <v>193</v>
      </c>
    </row>
    <row r="2443" spans="1:13" x14ac:dyDescent="0.3">
      <c r="A2443" s="2">
        <v>45559</v>
      </c>
      <c r="B2443" s="3">
        <f t="shared" si="114"/>
        <v>2025</v>
      </c>
      <c r="C2443" t="str">
        <f t="shared" si="115"/>
        <v>2024-2025</v>
      </c>
      <c r="D2443" t="s">
        <v>120</v>
      </c>
      <c r="E2443" t="s">
        <v>14</v>
      </c>
      <c r="F2443" t="str">
        <f t="shared" si="116"/>
        <v>Northern Territory</v>
      </c>
      <c r="G2443" t="s">
        <v>15</v>
      </c>
      <c r="H2443">
        <v>800</v>
      </c>
      <c r="I2443" t="s">
        <v>11</v>
      </c>
      <c r="J2443" t="s">
        <v>140</v>
      </c>
      <c r="K2443" t="s">
        <v>150</v>
      </c>
      <c r="L2443" t="s">
        <v>161</v>
      </c>
      <c r="M2443" s="6">
        <v>603</v>
      </c>
    </row>
    <row r="2444" spans="1:13" x14ac:dyDescent="0.3">
      <c r="A2444" s="2">
        <v>45323</v>
      </c>
      <c r="B2444" s="3">
        <f t="shared" si="114"/>
        <v>2024</v>
      </c>
      <c r="C2444" t="str">
        <f t="shared" si="115"/>
        <v>2023-2024</v>
      </c>
      <c r="D2444" t="s">
        <v>119</v>
      </c>
      <c r="E2444" t="s">
        <v>58</v>
      </c>
      <c r="F2444" t="str">
        <f t="shared" si="116"/>
        <v>New South Wales</v>
      </c>
      <c r="G2444" t="s">
        <v>10</v>
      </c>
      <c r="H2444">
        <v>2790</v>
      </c>
      <c r="I2444" t="s">
        <v>11</v>
      </c>
      <c r="J2444" t="s">
        <v>132</v>
      </c>
      <c r="K2444" t="s">
        <v>147</v>
      </c>
      <c r="L2444" t="s">
        <v>158</v>
      </c>
      <c r="M2444" s="6">
        <v>155</v>
      </c>
    </row>
    <row r="2445" spans="1:13" x14ac:dyDescent="0.3">
      <c r="A2445" s="2">
        <v>46006</v>
      </c>
      <c r="B2445" s="3">
        <f t="shared" si="114"/>
        <v>2026</v>
      </c>
      <c r="C2445" t="str">
        <f t="shared" si="115"/>
        <v>2025-2026</v>
      </c>
      <c r="D2445" t="s">
        <v>120</v>
      </c>
      <c r="E2445" t="s">
        <v>71</v>
      </c>
      <c r="F2445" t="str">
        <f t="shared" si="116"/>
        <v>Victoria</v>
      </c>
      <c r="G2445" t="s">
        <v>26</v>
      </c>
      <c r="H2445">
        <v>3131</v>
      </c>
      <c r="I2445" t="s">
        <v>11</v>
      </c>
      <c r="J2445" t="s">
        <v>127</v>
      </c>
      <c r="K2445" t="s">
        <v>142</v>
      </c>
      <c r="L2445" t="s">
        <v>153</v>
      </c>
      <c r="M2445" s="6">
        <v>577</v>
      </c>
    </row>
    <row r="2446" spans="1:13" x14ac:dyDescent="0.3">
      <c r="A2446" s="2">
        <v>45814</v>
      </c>
      <c r="B2446" s="3">
        <f t="shared" si="114"/>
        <v>2025</v>
      </c>
      <c r="C2446" t="str">
        <f t="shared" si="115"/>
        <v>2024-2025</v>
      </c>
      <c r="D2446" t="s">
        <v>120</v>
      </c>
      <c r="E2446" t="s">
        <v>13</v>
      </c>
      <c r="F2446" t="str">
        <f t="shared" si="116"/>
        <v>New South Wales</v>
      </c>
      <c r="G2446" t="s">
        <v>10</v>
      </c>
      <c r="H2446">
        <v>2141</v>
      </c>
      <c r="I2446" t="s">
        <v>11</v>
      </c>
      <c r="J2446" t="s">
        <v>125</v>
      </c>
      <c r="K2446" t="s">
        <v>142</v>
      </c>
      <c r="L2446" t="s">
        <v>153</v>
      </c>
      <c r="M2446" s="6">
        <v>333</v>
      </c>
    </row>
    <row r="2447" spans="1:13" x14ac:dyDescent="0.3">
      <c r="A2447" s="2">
        <v>45788</v>
      </c>
      <c r="B2447" s="3">
        <f t="shared" si="114"/>
        <v>2025</v>
      </c>
      <c r="C2447" t="str">
        <f t="shared" si="115"/>
        <v>2024-2025</v>
      </c>
      <c r="D2447" t="s">
        <v>119</v>
      </c>
      <c r="E2447" t="s">
        <v>12</v>
      </c>
      <c r="F2447" t="str">
        <f t="shared" si="116"/>
        <v>New South Wales</v>
      </c>
      <c r="G2447" t="s">
        <v>10</v>
      </c>
      <c r="H2447">
        <v>2795</v>
      </c>
      <c r="I2447" t="s">
        <v>11</v>
      </c>
      <c r="J2447" t="s">
        <v>132</v>
      </c>
      <c r="K2447" t="s">
        <v>144</v>
      </c>
      <c r="L2447" t="s">
        <v>155</v>
      </c>
      <c r="M2447" s="6">
        <v>260</v>
      </c>
    </row>
    <row r="2448" spans="1:13" x14ac:dyDescent="0.3">
      <c r="A2448" s="2">
        <v>45704</v>
      </c>
      <c r="B2448" s="3">
        <f t="shared" si="114"/>
        <v>2025</v>
      </c>
      <c r="C2448" t="str">
        <f t="shared" si="115"/>
        <v>2024-2025</v>
      </c>
      <c r="D2448" t="s">
        <v>120</v>
      </c>
      <c r="E2448" t="s">
        <v>49</v>
      </c>
      <c r="F2448" t="str">
        <f t="shared" si="116"/>
        <v>New South Wales</v>
      </c>
      <c r="G2448" t="s">
        <v>10</v>
      </c>
      <c r="H2448">
        <v>2350</v>
      </c>
      <c r="I2448" t="s">
        <v>11</v>
      </c>
      <c r="J2448" t="s">
        <v>122</v>
      </c>
      <c r="K2448" t="s">
        <v>147</v>
      </c>
      <c r="L2448" t="s">
        <v>158</v>
      </c>
      <c r="M2448" s="6">
        <v>392</v>
      </c>
    </row>
    <row r="2449" spans="1:13" x14ac:dyDescent="0.3">
      <c r="A2449" s="2">
        <v>45832</v>
      </c>
      <c r="B2449" s="3">
        <f t="shared" si="114"/>
        <v>2025</v>
      </c>
      <c r="C2449" t="str">
        <f t="shared" si="115"/>
        <v>2024-2025</v>
      </c>
      <c r="D2449" t="s">
        <v>119</v>
      </c>
      <c r="E2449" t="s">
        <v>58</v>
      </c>
      <c r="F2449" t="str">
        <f t="shared" si="116"/>
        <v>New South Wales</v>
      </c>
      <c r="G2449" t="s">
        <v>10</v>
      </c>
      <c r="H2449">
        <v>2790</v>
      </c>
      <c r="I2449" t="s">
        <v>11</v>
      </c>
      <c r="J2449" t="s">
        <v>132</v>
      </c>
      <c r="K2449" t="s">
        <v>145</v>
      </c>
      <c r="L2449" t="s">
        <v>156</v>
      </c>
      <c r="M2449" s="6">
        <v>185</v>
      </c>
    </row>
    <row r="2450" spans="1:13" x14ac:dyDescent="0.3">
      <c r="A2450" s="2">
        <v>45804</v>
      </c>
      <c r="B2450" s="3">
        <f t="shared" si="114"/>
        <v>2025</v>
      </c>
      <c r="C2450" t="str">
        <f t="shared" si="115"/>
        <v>2024-2025</v>
      </c>
      <c r="D2450" t="s">
        <v>120</v>
      </c>
      <c r="E2450" t="s">
        <v>45</v>
      </c>
      <c r="F2450" t="str">
        <f t="shared" si="116"/>
        <v>Victoria</v>
      </c>
      <c r="G2450" t="s">
        <v>26</v>
      </c>
      <c r="H2450">
        <v>3136</v>
      </c>
      <c r="I2450" t="s">
        <v>11</v>
      </c>
      <c r="J2450" t="s">
        <v>127</v>
      </c>
      <c r="K2450" t="s">
        <v>148</v>
      </c>
      <c r="L2450" t="s">
        <v>159</v>
      </c>
      <c r="M2450" s="6">
        <v>252</v>
      </c>
    </row>
    <row r="2451" spans="1:13" x14ac:dyDescent="0.3">
      <c r="A2451" s="2">
        <v>45778</v>
      </c>
      <c r="B2451" s="3">
        <f t="shared" si="114"/>
        <v>2025</v>
      </c>
      <c r="C2451" t="str">
        <f t="shared" si="115"/>
        <v>2024-2025</v>
      </c>
      <c r="D2451" t="s">
        <v>119</v>
      </c>
      <c r="E2451" t="s">
        <v>100</v>
      </c>
      <c r="F2451" t="str">
        <f t="shared" si="116"/>
        <v>New South Wales</v>
      </c>
      <c r="G2451" t="s">
        <v>10</v>
      </c>
      <c r="H2451">
        <v>2800</v>
      </c>
      <c r="I2451" t="s">
        <v>11</v>
      </c>
      <c r="J2451" t="s">
        <v>132</v>
      </c>
      <c r="K2451" t="s">
        <v>143</v>
      </c>
      <c r="L2451" t="s">
        <v>154</v>
      </c>
      <c r="M2451" s="6">
        <v>622</v>
      </c>
    </row>
    <row r="2452" spans="1:13" x14ac:dyDescent="0.3">
      <c r="A2452" s="2">
        <v>45683</v>
      </c>
      <c r="B2452" s="3">
        <f t="shared" si="114"/>
        <v>2025</v>
      </c>
      <c r="C2452" t="str">
        <f t="shared" si="115"/>
        <v>2024-2025</v>
      </c>
      <c r="D2452" t="s">
        <v>119</v>
      </c>
      <c r="E2452" t="s">
        <v>80</v>
      </c>
      <c r="F2452" t="str">
        <f t="shared" si="116"/>
        <v>New South Wales</v>
      </c>
      <c r="G2452" t="s">
        <v>10</v>
      </c>
      <c r="H2452">
        <v>2120</v>
      </c>
      <c r="I2452" t="s">
        <v>11</v>
      </c>
      <c r="J2452" t="s">
        <v>125</v>
      </c>
      <c r="K2452" t="s">
        <v>145</v>
      </c>
      <c r="L2452" t="s">
        <v>156</v>
      </c>
      <c r="M2452" s="6">
        <v>314</v>
      </c>
    </row>
    <row r="2453" spans="1:13" x14ac:dyDescent="0.3">
      <c r="A2453" s="2">
        <v>45919</v>
      </c>
      <c r="B2453" s="3">
        <f t="shared" si="114"/>
        <v>2026</v>
      </c>
      <c r="C2453" t="str">
        <f t="shared" si="115"/>
        <v>2025-2026</v>
      </c>
      <c r="D2453" t="s">
        <v>120</v>
      </c>
      <c r="E2453" t="s">
        <v>42</v>
      </c>
      <c r="F2453" t="str">
        <f t="shared" si="116"/>
        <v>Tasmania</v>
      </c>
      <c r="G2453" t="s">
        <v>43</v>
      </c>
      <c r="H2453">
        <v>7018</v>
      </c>
      <c r="I2453" t="s">
        <v>11</v>
      </c>
      <c r="J2453" t="s">
        <v>130</v>
      </c>
      <c r="K2453" t="s">
        <v>144</v>
      </c>
      <c r="L2453" t="s">
        <v>155</v>
      </c>
      <c r="M2453" s="6">
        <v>795</v>
      </c>
    </row>
    <row r="2454" spans="1:13" x14ac:dyDescent="0.3">
      <c r="A2454" s="2">
        <v>45629</v>
      </c>
      <c r="B2454" s="3">
        <f t="shared" si="114"/>
        <v>2025</v>
      </c>
      <c r="C2454" t="str">
        <f t="shared" si="115"/>
        <v>2024-2025</v>
      </c>
      <c r="D2454" t="s">
        <v>119</v>
      </c>
      <c r="E2454" t="s">
        <v>48</v>
      </c>
      <c r="F2454" t="str">
        <f t="shared" si="116"/>
        <v>Western Australia</v>
      </c>
      <c r="G2454" t="s">
        <v>28</v>
      </c>
      <c r="H2454">
        <v>6450</v>
      </c>
      <c r="I2454" t="s">
        <v>11</v>
      </c>
      <c r="J2454" t="s">
        <v>141</v>
      </c>
      <c r="K2454" t="s">
        <v>145</v>
      </c>
      <c r="L2454" t="s">
        <v>156</v>
      </c>
      <c r="M2454" s="6">
        <v>682</v>
      </c>
    </row>
    <row r="2455" spans="1:13" x14ac:dyDescent="0.3">
      <c r="A2455" s="2">
        <v>45637</v>
      </c>
      <c r="B2455" s="3">
        <f t="shared" si="114"/>
        <v>2025</v>
      </c>
      <c r="C2455" t="str">
        <f t="shared" si="115"/>
        <v>2024-2025</v>
      </c>
      <c r="D2455" t="s">
        <v>120</v>
      </c>
      <c r="E2455" t="s">
        <v>45</v>
      </c>
      <c r="F2455" t="str">
        <f t="shared" si="116"/>
        <v>Victoria</v>
      </c>
      <c r="G2455" t="s">
        <v>26</v>
      </c>
      <c r="H2455">
        <v>3136</v>
      </c>
      <c r="I2455" t="s">
        <v>11</v>
      </c>
      <c r="J2455" t="s">
        <v>127</v>
      </c>
      <c r="K2455" t="s">
        <v>143</v>
      </c>
      <c r="L2455" t="s">
        <v>154</v>
      </c>
      <c r="M2455" s="6">
        <v>749</v>
      </c>
    </row>
    <row r="2456" spans="1:13" x14ac:dyDescent="0.3">
      <c r="A2456" s="2">
        <v>45392</v>
      </c>
      <c r="B2456" s="3">
        <f t="shared" si="114"/>
        <v>2024</v>
      </c>
      <c r="C2456" t="str">
        <f t="shared" si="115"/>
        <v>2023-2024</v>
      </c>
      <c r="D2456" t="s">
        <v>119</v>
      </c>
      <c r="E2456" t="s">
        <v>69</v>
      </c>
      <c r="F2456" t="str">
        <f t="shared" si="116"/>
        <v>Victoria</v>
      </c>
      <c r="G2456" t="s">
        <v>26</v>
      </c>
      <c r="H2456">
        <v>3148</v>
      </c>
      <c r="I2456" t="s">
        <v>11</v>
      </c>
      <c r="J2456" t="s">
        <v>127</v>
      </c>
      <c r="K2456" t="s">
        <v>149</v>
      </c>
      <c r="L2456" t="s">
        <v>160</v>
      </c>
      <c r="M2456" s="6">
        <v>524</v>
      </c>
    </row>
    <row r="2457" spans="1:13" x14ac:dyDescent="0.3">
      <c r="A2457" s="2">
        <v>45720</v>
      </c>
      <c r="B2457" s="3">
        <f t="shared" si="114"/>
        <v>2025</v>
      </c>
      <c r="C2457" t="str">
        <f t="shared" si="115"/>
        <v>2024-2025</v>
      </c>
      <c r="D2457" t="s">
        <v>120</v>
      </c>
      <c r="E2457" t="s">
        <v>84</v>
      </c>
      <c r="F2457" t="str">
        <f t="shared" si="116"/>
        <v>Western Australia</v>
      </c>
      <c r="G2457" t="s">
        <v>28</v>
      </c>
      <c r="H2457">
        <v>6280</v>
      </c>
      <c r="I2457" t="s">
        <v>11</v>
      </c>
      <c r="J2457" t="s">
        <v>135</v>
      </c>
      <c r="K2457" t="s">
        <v>151</v>
      </c>
      <c r="L2457" t="s">
        <v>152</v>
      </c>
      <c r="M2457" s="6">
        <v>659</v>
      </c>
    </row>
    <row r="2458" spans="1:13" x14ac:dyDescent="0.3">
      <c r="A2458" s="2">
        <v>45316</v>
      </c>
      <c r="B2458" s="3">
        <f t="shared" si="114"/>
        <v>2024</v>
      </c>
      <c r="C2458" t="str">
        <f t="shared" si="115"/>
        <v>2023-2024</v>
      </c>
      <c r="D2458" t="s">
        <v>119</v>
      </c>
      <c r="E2458" t="s">
        <v>76</v>
      </c>
      <c r="F2458" t="str">
        <f t="shared" si="116"/>
        <v>Queensland</v>
      </c>
      <c r="G2458" t="s">
        <v>19</v>
      </c>
      <c r="H2458">
        <v>4220</v>
      </c>
      <c r="I2458" t="s">
        <v>11</v>
      </c>
      <c r="J2458" t="s">
        <v>124</v>
      </c>
      <c r="K2458" t="s">
        <v>146</v>
      </c>
      <c r="L2458" t="s">
        <v>157</v>
      </c>
      <c r="M2458" s="6">
        <v>673</v>
      </c>
    </row>
    <row r="2459" spans="1:13" x14ac:dyDescent="0.3">
      <c r="A2459" s="2">
        <v>45485</v>
      </c>
      <c r="B2459" s="3">
        <f t="shared" si="114"/>
        <v>2025</v>
      </c>
      <c r="C2459" t="str">
        <f t="shared" si="115"/>
        <v>2024-2025</v>
      </c>
      <c r="D2459" t="s">
        <v>119</v>
      </c>
      <c r="E2459" t="s">
        <v>34</v>
      </c>
      <c r="F2459" t="str">
        <f t="shared" si="116"/>
        <v>New South Wales</v>
      </c>
      <c r="G2459" t="s">
        <v>10</v>
      </c>
      <c r="H2459">
        <v>2560</v>
      </c>
      <c r="I2459" t="s">
        <v>11</v>
      </c>
      <c r="J2459" t="s">
        <v>123</v>
      </c>
      <c r="K2459" t="s">
        <v>143</v>
      </c>
      <c r="L2459" t="s">
        <v>154</v>
      </c>
      <c r="M2459" s="6">
        <v>719</v>
      </c>
    </row>
    <row r="2460" spans="1:13" x14ac:dyDescent="0.3">
      <c r="A2460" s="2">
        <v>45633</v>
      </c>
      <c r="B2460" s="3">
        <f t="shared" si="114"/>
        <v>2025</v>
      </c>
      <c r="C2460" t="str">
        <f t="shared" si="115"/>
        <v>2024-2025</v>
      </c>
      <c r="D2460" t="s">
        <v>120</v>
      </c>
      <c r="E2460" t="s">
        <v>73</v>
      </c>
      <c r="F2460" t="str">
        <f t="shared" si="116"/>
        <v>Queensland</v>
      </c>
      <c r="G2460" t="s">
        <v>19</v>
      </c>
      <c r="H2460">
        <v>4509</v>
      </c>
      <c r="I2460" t="s">
        <v>11</v>
      </c>
      <c r="J2460" t="s">
        <v>124</v>
      </c>
      <c r="K2460" t="s">
        <v>142</v>
      </c>
      <c r="L2460" t="s">
        <v>153</v>
      </c>
      <c r="M2460" s="6">
        <v>422</v>
      </c>
    </row>
    <row r="2461" spans="1:13" x14ac:dyDescent="0.3">
      <c r="A2461" s="2">
        <v>45624</v>
      </c>
      <c r="B2461" s="3">
        <f t="shared" si="114"/>
        <v>2025</v>
      </c>
      <c r="C2461" t="str">
        <f t="shared" si="115"/>
        <v>2024-2025</v>
      </c>
      <c r="D2461" t="s">
        <v>119</v>
      </c>
      <c r="E2461" t="s">
        <v>109</v>
      </c>
      <c r="F2461" t="str">
        <f t="shared" si="116"/>
        <v>Western Australia</v>
      </c>
      <c r="G2461" t="s">
        <v>28</v>
      </c>
      <c r="H2461">
        <v>6052</v>
      </c>
      <c r="I2461" t="s">
        <v>11</v>
      </c>
      <c r="J2461" t="s">
        <v>121</v>
      </c>
      <c r="K2461" t="s">
        <v>142</v>
      </c>
      <c r="L2461" t="s">
        <v>153</v>
      </c>
      <c r="M2461" s="6">
        <v>115</v>
      </c>
    </row>
    <row r="2462" spans="1:13" x14ac:dyDescent="0.3">
      <c r="A2462" s="2">
        <v>45513</v>
      </c>
      <c r="B2462" s="3">
        <f t="shared" si="114"/>
        <v>2025</v>
      </c>
      <c r="C2462" t="str">
        <f t="shared" si="115"/>
        <v>2024-2025</v>
      </c>
      <c r="D2462" t="s">
        <v>120</v>
      </c>
      <c r="E2462" t="s">
        <v>108</v>
      </c>
      <c r="F2462" t="str">
        <f t="shared" si="116"/>
        <v>Tasmania</v>
      </c>
      <c r="G2462" t="s">
        <v>43</v>
      </c>
      <c r="H2462">
        <v>7320</v>
      </c>
      <c r="I2462" t="s">
        <v>11</v>
      </c>
      <c r="J2462" t="s">
        <v>130</v>
      </c>
      <c r="K2462" t="s">
        <v>151</v>
      </c>
      <c r="L2462" t="s">
        <v>152</v>
      </c>
      <c r="M2462" s="6">
        <v>249</v>
      </c>
    </row>
    <row r="2463" spans="1:13" x14ac:dyDescent="0.3">
      <c r="A2463" s="2">
        <v>45434</v>
      </c>
      <c r="B2463" s="3">
        <f t="shared" si="114"/>
        <v>2024</v>
      </c>
      <c r="C2463" t="str">
        <f t="shared" si="115"/>
        <v>2023-2024</v>
      </c>
      <c r="D2463" t="s">
        <v>120</v>
      </c>
      <c r="E2463" t="s">
        <v>85</v>
      </c>
      <c r="F2463" t="str">
        <f t="shared" si="116"/>
        <v>Western Australia</v>
      </c>
      <c r="G2463" t="s">
        <v>28</v>
      </c>
      <c r="H2463">
        <v>6725</v>
      </c>
      <c r="I2463" t="s">
        <v>11</v>
      </c>
      <c r="J2463" t="s">
        <v>141</v>
      </c>
      <c r="K2463" t="s">
        <v>144</v>
      </c>
      <c r="L2463" t="s">
        <v>155</v>
      </c>
      <c r="M2463" s="6">
        <v>424</v>
      </c>
    </row>
    <row r="2464" spans="1:13" x14ac:dyDescent="0.3">
      <c r="A2464" s="2">
        <v>45462</v>
      </c>
      <c r="B2464" s="3">
        <f t="shared" si="114"/>
        <v>2024</v>
      </c>
      <c r="C2464" t="str">
        <f t="shared" si="115"/>
        <v>2023-2024</v>
      </c>
      <c r="D2464" t="s">
        <v>120</v>
      </c>
      <c r="E2464" t="s">
        <v>113</v>
      </c>
      <c r="F2464" t="str">
        <f t="shared" si="116"/>
        <v>New South Wales</v>
      </c>
      <c r="G2464" t="s">
        <v>10</v>
      </c>
      <c r="H2464">
        <v>2101</v>
      </c>
      <c r="I2464" t="s">
        <v>11</v>
      </c>
      <c r="J2464" t="s">
        <v>125</v>
      </c>
      <c r="K2464" t="s">
        <v>145</v>
      </c>
      <c r="L2464" t="s">
        <v>156</v>
      </c>
      <c r="M2464" s="6">
        <v>395</v>
      </c>
    </row>
    <row r="2465" spans="1:13" x14ac:dyDescent="0.3">
      <c r="A2465" s="2">
        <v>45806</v>
      </c>
      <c r="B2465" s="3">
        <f t="shared" si="114"/>
        <v>2025</v>
      </c>
      <c r="C2465" t="str">
        <f t="shared" si="115"/>
        <v>2024-2025</v>
      </c>
      <c r="D2465" t="s">
        <v>120</v>
      </c>
      <c r="E2465" t="s">
        <v>45</v>
      </c>
      <c r="F2465" t="str">
        <f t="shared" si="116"/>
        <v>Victoria</v>
      </c>
      <c r="G2465" t="s">
        <v>26</v>
      </c>
      <c r="H2465">
        <v>3136</v>
      </c>
      <c r="I2465" t="s">
        <v>11</v>
      </c>
      <c r="J2465" t="s">
        <v>127</v>
      </c>
      <c r="K2465" t="s">
        <v>150</v>
      </c>
      <c r="L2465" t="s">
        <v>161</v>
      </c>
      <c r="M2465" s="6">
        <v>772</v>
      </c>
    </row>
    <row r="2466" spans="1:13" x14ac:dyDescent="0.3">
      <c r="A2466" s="2">
        <v>45938</v>
      </c>
      <c r="B2466" s="3">
        <f t="shared" si="114"/>
        <v>2026</v>
      </c>
      <c r="C2466" t="str">
        <f t="shared" si="115"/>
        <v>2025-2026</v>
      </c>
      <c r="D2466" t="s">
        <v>120</v>
      </c>
      <c r="E2466" t="s">
        <v>33</v>
      </c>
      <c r="F2466" t="str">
        <f t="shared" si="116"/>
        <v>Northern Territory</v>
      </c>
      <c r="G2466" t="s">
        <v>15</v>
      </c>
      <c r="H2466">
        <v>870</v>
      </c>
      <c r="I2466" t="s">
        <v>11</v>
      </c>
      <c r="J2466" t="s">
        <v>140</v>
      </c>
      <c r="K2466" t="s">
        <v>150</v>
      </c>
      <c r="L2466" t="s">
        <v>161</v>
      </c>
      <c r="M2466" s="6">
        <v>224</v>
      </c>
    </row>
    <row r="2467" spans="1:13" x14ac:dyDescent="0.3">
      <c r="A2467" s="2">
        <v>45510</v>
      </c>
      <c r="B2467" s="3">
        <f t="shared" si="114"/>
        <v>2025</v>
      </c>
      <c r="C2467" t="str">
        <f t="shared" si="115"/>
        <v>2024-2025</v>
      </c>
      <c r="D2467" t="s">
        <v>119</v>
      </c>
      <c r="E2467" t="s">
        <v>79</v>
      </c>
      <c r="F2467" t="str">
        <f t="shared" si="116"/>
        <v>Queensland</v>
      </c>
      <c r="G2467" t="s">
        <v>19</v>
      </c>
      <c r="H2467">
        <v>4680</v>
      </c>
      <c r="I2467" t="s">
        <v>11</v>
      </c>
      <c r="J2467" t="s">
        <v>138</v>
      </c>
      <c r="K2467" t="s">
        <v>150</v>
      </c>
      <c r="L2467" t="s">
        <v>161</v>
      </c>
      <c r="M2467" s="6">
        <v>779</v>
      </c>
    </row>
    <row r="2468" spans="1:13" x14ac:dyDescent="0.3">
      <c r="A2468" s="2">
        <v>45911</v>
      </c>
      <c r="B2468" s="3">
        <f t="shared" si="114"/>
        <v>2026</v>
      </c>
      <c r="C2468" t="str">
        <f t="shared" si="115"/>
        <v>2025-2026</v>
      </c>
      <c r="D2468" t="s">
        <v>120</v>
      </c>
      <c r="E2468" t="s">
        <v>73</v>
      </c>
      <c r="F2468" t="str">
        <f t="shared" si="116"/>
        <v>Queensland</v>
      </c>
      <c r="G2468" t="s">
        <v>19</v>
      </c>
      <c r="H2468">
        <v>4509</v>
      </c>
      <c r="I2468" t="s">
        <v>11</v>
      </c>
      <c r="J2468" t="s">
        <v>124</v>
      </c>
      <c r="K2468" t="s">
        <v>147</v>
      </c>
      <c r="L2468" t="s">
        <v>158</v>
      </c>
      <c r="M2468" s="6">
        <v>733</v>
      </c>
    </row>
    <row r="2469" spans="1:13" x14ac:dyDescent="0.3">
      <c r="A2469" s="2">
        <v>45876</v>
      </c>
      <c r="B2469" s="3">
        <f t="shared" si="114"/>
        <v>2026</v>
      </c>
      <c r="C2469" t="str">
        <f t="shared" si="115"/>
        <v>2025-2026</v>
      </c>
      <c r="D2469" t="s">
        <v>119</v>
      </c>
      <c r="E2469" t="s">
        <v>58</v>
      </c>
      <c r="F2469" t="str">
        <f t="shared" si="116"/>
        <v>New South Wales</v>
      </c>
      <c r="G2469" t="s">
        <v>10</v>
      </c>
      <c r="H2469">
        <v>2790</v>
      </c>
      <c r="I2469" t="s">
        <v>11</v>
      </c>
      <c r="J2469" t="s">
        <v>132</v>
      </c>
      <c r="K2469" t="s">
        <v>146</v>
      </c>
      <c r="L2469" t="s">
        <v>157</v>
      </c>
      <c r="M2469" s="6">
        <v>463</v>
      </c>
    </row>
    <row r="2470" spans="1:13" x14ac:dyDescent="0.3">
      <c r="A2470" s="2">
        <v>45407</v>
      </c>
      <c r="B2470" s="3">
        <f t="shared" si="114"/>
        <v>2024</v>
      </c>
      <c r="C2470" t="str">
        <f t="shared" si="115"/>
        <v>2023-2024</v>
      </c>
      <c r="D2470" t="s">
        <v>120</v>
      </c>
      <c r="E2470" t="s">
        <v>84</v>
      </c>
      <c r="F2470" t="str">
        <f t="shared" si="116"/>
        <v>Western Australia</v>
      </c>
      <c r="G2470" t="s">
        <v>28</v>
      </c>
      <c r="H2470">
        <v>6280</v>
      </c>
      <c r="I2470" t="s">
        <v>11</v>
      </c>
      <c r="J2470" t="s">
        <v>135</v>
      </c>
      <c r="K2470" t="s">
        <v>143</v>
      </c>
      <c r="L2470" t="s">
        <v>154</v>
      </c>
      <c r="M2470" s="6">
        <v>60</v>
      </c>
    </row>
    <row r="2471" spans="1:13" x14ac:dyDescent="0.3">
      <c r="A2471" s="2">
        <v>45887</v>
      </c>
      <c r="B2471" s="3">
        <f t="shared" si="114"/>
        <v>2026</v>
      </c>
      <c r="C2471" t="str">
        <f t="shared" si="115"/>
        <v>2025-2026</v>
      </c>
      <c r="D2471" t="s">
        <v>120</v>
      </c>
      <c r="E2471" t="s">
        <v>66</v>
      </c>
      <c r="F2471" t="str">
        <f t="shared" si="116"/>
        <v>Western Australia</v>
      </c>
      <c r="G2471" t="s">
        <v>28</v>
      </c>
      <c r="H2471">
        <v>6330</v>
      </c>
      <c r="I2471" t="s">
        <v>11</v>
      </c>
      <c r="J2471" t="s">
        <v>135</v>
      </c>
      <c r="K2471" t="s">
        <v>144</v>
      </c>
      <c r="L2471" t="s">
        <v>155</v>
      </c>
      <c r="M2471" s="6">
        <v>738</v>
      </c>
    </row>
    <row r="2472" spans="1:13" x14ac:dyDescent="0.3">
      <c r="A2472" s="2">
        <v>45923</v>
      </c>
      <c r="B2472" s="3">
        <f t="shared" si="114"/>
        <v>2026</v>
      </c>
      <c r="C2472" t="str">
        <f t="shared" si="115"/>
        <v>2025-2026</v>
      </c>
      <c r="D2472" t="s">
        <v>120</v>
      </c>
      <c r="E2472" t="s">
        <v>37</v>
      </c>
      <c r="F2472" t="str">
        <f t="shared" si="116"/>
        <v>Victoria</v>
      </c>
      <c r="G2472" t="s">
        <v>26</v>
      </c>
      <c r="H2472">
        <v>3134</v>
      </c>
      <c r="I2472" t="s">
        <v>11</v>
      </c>
      <c r="J2472" t="s">
        <v>127</v>
      </c>
      <c r="K2472" t="s">
        <v>151</v>
      </c>
      <c r="L2472" t="s">
        <v>152</v>
      </c>
      <c r="M2472" s="6">
        <v>375</v>
      </c>
    </row>
    <row r="2473" spans="1:13" x14ac:dyDescent="0.3">
      <c r="A2473" s="2">
        <v>45519</v>
      </c>
      <c r="B2473" s="3">
        <f t="shared" si="114"/>
        <v>2025</v>
      </c>
      <c r="C2473" t="str">
        <f t="shared" si="115"/>
        <v>2024-2025</v>
      </c>
      <c r="D2473" t="s">
        <v>120</v>
      </c>
      <c r="E2473" t="s">
        <v>64</v>
      </c>
      <c r="F2473" t="str">
        <f t="shared" si="116"/>
        <v>Western Australia</v>
      </c>
      <c r="G2473" t="s">
        <v>28</v>
      </c>
      <c r="H2473">
        <v>6112</v>
      </c>
      <c r="I2473" t="s">
        <v>11</v>
      </c>
      <c r="J2473" t="s">
        <v>135</v>
      </c>
      <c r="K2473" t="s">
        <v>145</v>
      </c>
      <c r="L2473" t="s">
        <v>156</v>
      </c>
      <c r="M2473" s="6">
        <v>50</v>
      </c>
    </row>
    <row r="2474" spans="1:13" x14ac:dyDescent="0.3">
      <c r="A2474" s="2">
        <v>45676</v>
      </c>
      <c r="B2474" s="3">
        <f t="shared" si="114"/>
        <v>2025</v>
      </c>
      <c r="C2474" t="str">
        <f t="shared" si="115"/>
        <v>2024-2025</v>
      </c>
      <c r="D2474" t="s">
        <v>120</v>
      </c>
      <c r="E2474" t="s">
        <v>45</v>
      </c>
      <c r="F2474" t="str">
        <f t="shared" si="116"/>
        <v>Victoria</v>
      </c>
      <c r="G2474" t="s">
        <v>26</v>
      </c>
      <c r="H2474">
        <v>3136</v>
      </c>
      <c r="I2474" t="s">
        <v>11</v>
      </c>
      <c r="J2474" t="s">
        <v>127</v>
      </c>
      <c r="K2474" t="s">
        <v>151</v>
      </c>
      <c r="L2474" t="s">
        <v>152</v>
      </c>
      <c r="M2474" s="6">
        <v>623</v>
      </c>
    </row>
    <row r="2475" spans="1:13" x14ac:dyDescent="0.3">
      <c r="A2475" s="2">
        <v>45803</v>
      </c>
      <c r="B2475" s="3">
        <f t="shared" si="114"/>
        <v>2025</v>
      </c>
      <c r="C2475" t="str">
        <f t="shared" si="115"/>
        <v>2024-2025</v>
      </c>
      <c r="D2475" t="s">
        <v>120</v>
      </c>
      <c r="E2475" t="s">
        <v>61</v>
      </c>
      <c r="F2475" t="str">
        <f t="shared" si="116"/>
        <v>Victoria</v>
      </c>
      <c r="G2475" t="s">
        <v>26</v>
      </c>
      <c r="H2475">
        <v>3179</v>
      </c>
      <c r="I2475" t="s">
        <v>11</v>
      </c>
      <c r="J2475" t="s">
        <v>127</v>
      </c>
      <c r="K2475" t="s">
        <v>143</v>
      </c>
      <c r="L2475" t="s">
        <v>154</v>
      </c>
      <c r="M2475" s="6">
        <v>260</v>
      </c>
    </row>
    <row r="2476" spans="1:13" x14ac:dyDescent="0.3">
      <c r="A2476" s="2">
        <v>45797</v>
      </c>
      <c r="B2476" s="3">
        <f t="shared" si="114"/>
        <v>2025</v>
      </c>
      <c r="C2476" t="str">
        <f t="shared" si="115"/>
        <v>2024-2025</v>
      </c>
      <c r="D2476" t="s">
        <v>120</v>
      </c>
      <c r="E2476" t="s">
        <v>24</v>
      </c>
      <c r="F2476" t="str">
        <f t="shared" si="116"/>
        <v>Queensland</v>
      </c>
      <c r="G2476" t="s">
        <v>19</v>
      </c>
      <c r="H2476">
        <v>4053</v>
      </c>
      <c r="I2476" t="s">
        <v>11</v>
      </c>
      <c r="J2476" t="s">
        <v>131</v>
      </c>
      <c r="K2476" t="s">
        <v>146</v>
      </c>
      <c r="L2476" t="s">
        <v>157</v>
      </c>
      <c r="M2476" s="6">
        <v>515</v>
      </c>
    </row>
    <row r="2477" spans="1:13" x14ac:dyDescent="0.3">
      <c r="A2477" s="2">
        <v>45383</v>
      </c>
      <c r="B2477" s="3">
        <f t="shared" si="114"/>
        <v>2024</v>
      </c>
      <c r="C2477" t="str">
        <f t="shared" si="115"/>
        <v>2023-2024</v>
      </c>
      <c r="D2477" t="s">
        <v>120</v>
      </c>
      <c r="E2477" t="s">
        <v>50</v>
      </c>
      <c r="F2477" t="str">
        <f t="shared" si="116"/>
        <v>Australian Capital Territory</v>
      </c>
      <c r="G2477" t="s">
        <v>51</v>
      </c>
      <c r="H2477">
        <v>2617</v>
      </c>
      <c r="I2477" t="s">
        <v>11</v>
      </c>
      <c r="J2477" t="s">
        <v>123</v>
      </c>
      <c r="K2477" t="s">
        <v>144</v>
      </c>
      <c r="L2477" t="s">
        <v>155</v>
      </c>
      <c r="M2477" s="6">
        <v>210</v>
      </c>
    </row>
    <row r="2478" spans="1:13" x14ac:dyDescent="0.3">
      <c r="A2478" s="2">
        <v>45408</v>
      </c>
      <c r="B2478" s="3">
        <f t="shared" si="114"/>
        <v>2024</v>
      </c>
      <c r="C2478" t="str">
        <f t="shared" si="115"/>
        <v>2023-2024</v>
      </c>
      <c r="D2478" t="s">
        <v>120</v>
      </c>
      <c r="E2478" t="s">
        <v>105</v>
      </c>
      <c r="F2478" t="str">
        <f t="shared" si="116"/>
        <v>New South Wales</v>
      </c>
      <c r="G2478" t="s">
        <v>10</v>
      </c>
      <c r="H2478">
        <v>2031</v>
      </c>
      <c r="I2478" t="s">
        <v>11</v>
      </c>
      <c r="J2478" t="s">
        <v>126</v>
      </c>
      <c r="K2478" t="s">
        <v>142</v>
      </c>
      <c r="L2478" t="s">
        <v>153</v>
      </c>
      <c r="M2478" s="6">
        <v>701</v>
      </c>
    </row>
    <row r="2479" spans="1:13" x14ac:dyDescent="0.3">
      <c r="A2479" s="2">
        <v>45580</v>
      </c>
      <c r="B2479" s="3">
        <f t="shared" si="114"/>
        <v>2025</v>
      </c>
      <c r="C2479" t="str">
        <f t="shared" si="115"/>
        <v>2024-2025</v>
      </c>
      <c r="D2479" t="s">
        <v>120</v>
      </c>
      <c r="E2479" t="s">
        <v>27</v>
      </c>
      <c r="F2479" t="str">
        <f t="shared" si="116"/>
        <v>Western Australia</v>
      </c>
      <c r="G2479" t="s">
        <v>28</v>
      </c>
      <c r="H2479">
        <v>6030</v>
      </c>
      <c r="I2479" t="s">
        <v>11</v>
      </c>
      <c r="J2479" t="s">
        <v>121</v>
      </c>
      <c r="K2479" t="s">
        <v>142</v>
      </c>
      <c r="L2479" t="s">
        <v>153</v>
      </c>
      <c r="M2479" s="6">
        <v>379</v>
      </c>
    </row>
    <row r="2480" spans="1:13" x14ac:dyDescent="0.3">
      <c r="A2480" s="2">
        <v>45821</v>
      </c>
      <c r="B2480" s="3">
        <f t="shared" si="114"/>
        <v>2025</v>
      </c>
      <c r="C2480" t="str">
        <f t="shared" si="115"/>
        <v>2024-2025</v>
      </c>
      <c r="D2480" t="s">
        <v>119</v>
      </c>
      <c r="E2480" t="s">
        <v>70</v>
      </c>
      <c r="F2480" t="str">
        <f t="shared" si="116"/>
        <v>Western Australia</v>
      </c>
      <c r="G2480" t="s">
        <v>28</v>
      </c>
      <c r="H2480">
        <v>6021</v>
      </c>
      <c r="I2480" t="s">
        <v>11</v>
      </c>
      <c r="J2480" t="s">
        <v>121</v>
      </c>
      <c r="K2480" t="s">
        <v>144</v>
      </c>
      <c r="L2480" t="s">
        <v>155</v>
      </c>
      <c r="M2480" s="6">
        <v>644</v>
      </c>
    </row>
    <row r="2481" spans="1:13" x14ac:dyDescent="0.3">
      <c r="A2481" s="2">
        <v>45843</v>
      </c>
      <c r="B2481" s="3">
        <f t="shared" si="114"/>
        <v>2026</v>
      </c>
      <c r="C2481" t="str">
        <f t="shared" si="115"/>
        <v>2025-2026</v>
      </c>
      <c r="D2481" t="s">
        <v>120</v>
      </c>
      <c r="E2481" t="s">
        <v>78</v>
      </c>
      <c r="F2481" t="str">
        <f t="shared" si="116"/>
        <v>New South Wales</v>
      </c>
      <c r="G2481" t="s">
        <v>10</v>
      </c>
      <c r="H2481">
        <v>2480</v>
      </c>
      <c r="I2481" t="s">
        <v>11</v>
      </c>
      <c r="J2481" t="s">
        <v>122</v>
      </c>
      <c r="K2481" t="s">
        <v>147</v>
      </c>
      <c r="L2481" t="s">
        <v>158</v>
      </c>
      <c r="M2481" s="6">
        <v>526</v>
      </c>
    </row>
    <row r="2482" spans="1:13" x14ac:dyDescent="0.3">
      <c r="A2482" s="2">
        <v>45658</v>
      </c>
      <c r="B2482" s="3">
        <f t="shared" si="114"/>
        <v>2025</v>
      </c>
      <c r="C2482" t="str">
        <f t="shared" si="115"/>
        <v>2024-2025</v>
      </c>
      <c r="D2482" t="s">
        <v>120</v>
      </c>
      <c r="E2482" t="s">
        <v>112</v>
      </c>
      <c r="F2482" t="str">
        <f t="shared" si="116"/>
        <v>Queensland</v>
      </c>
      <c r="G2482" t="s">
        <v>19</v>
      </c>
      <c r="H2482">
        <v>4566</v>
      </c>
      <c r="I2482" t="s">
        <v>11</v>
      </c>
      <c r="J2482" t="s">
        <v>136</v>
      </c>
      <c r="K2482" t="s">
        <v>146</v>
      </c>
      <c r="L2482" t="s">
        <v>157</v>
      </c>
      <c r="M2482" s="6">
        <v>661</v>
      </c>
    </row>
    <row r="2483" spans="1:13" x14ac:dyDescent="0.3">
      <c r="A2483" s="2">
        <v>45339</v>
      </c>
      <c r="B2483" s="3">
        <f t="shared" si="114"/>
        <v>2024</v>
      </c>
      <c r="C2483" t="str">
        <f t="shared" si="115"/>
        <v>2023-2024</v>
      </c>
      <c r="D2483" t="s">
        <v>119</v>
      </c>
      <c r="E2483" t="s">
        <v>93</v>
      </c>
      <c r="F2483" t="str">
        <f t="shared" si="116"/>
        <v>Victoria</v>
      </c>
      <c r="G2483" t="s">
        <v>26</v>
      </c>
      <c r="H2483">
        <v>3400</v>
      </c>
      <c r="I2483" t="s">
        <v>11</v>
      </c>
      <c r="J2483" t="s">
        <v>129</v>
      </c>
      <c r="K2483" t="s">
        <v>148</v>
      </c>
      <c r="L2483" t="s">
        <v>159</v>
      </c>
      <c r="M2483" s="6">
        <v>381</v>
      </c>
    </row>
    <row r="2484" spans="1:13" x14ac:dyDescent="0.3">
      <c r="A2484" s="2">
        <v>45789</v>
      </c>
      <c r="B2484" s="3">
        <f t="shared" si="114"/>
        <v>2025</v>
      </c>
      <c r="C2484" t="str">
        <f t="shared" si="115"/>
        <v>2024-2025</v>
      </c>
      <c r="D2484" t="s">
        <v>120</v>
      </c>
      <c r="E2484" t="s">
        <v>114</v>
      </c>
      <c r="F2484" t="str">
        <f t="shared" si="116"/>
        <v>Victoria</v>
      </c>
      <c r="G2484" t="s">
        <v>26</v>
      </c>
      <c r="H2484">
        <v>3353</v>
      </c>
      <c r="I2484" t="s">
        <v>11</v>
      </c>
      <c r="J2484" t="s">
        <v>129</v>
      </c>
      <c r="K2484" t="s">
        <v>144</v>
      </c>
      <c r="L2484" t="s">
        <v>155</v>
      </c>
      <c r="M2484" s="6">
        <v>431</v>
      </c>
    </row>
    <row r="2485" spans="1:13" x14ac:dyDescent="0.3">
      <c r="A2485" s="2">
        <v>45364</v>
      </c>
      <c r="B2485" s="3">
        <f t="shared" si="114"/>
        <v>2024</v>
      </c>
      <c r="C2485" t="str">
        <f t="shared" si="115"/>
        <v>2023-2024</v>
      </c>
      <c r="D2485" t="s">
        <v>120</v>
      </c>
      <c r="E2485" t="s">
        <v>87</v>
      </c>
      <c r="F2485" t="str">
        <f t="shared" si="116"/>
        <v>New South Wales</v>
      </c>
      <c r="G2485" t="s">
        <v>10</v>
      </c>
      <c r="H2485">
        <v>2158</v>
      </c>
      <c r="I2485" t="s">
        <v>11</v>
      </c>
      <c r="J2485" t="s">
        <v>125</v>
      </c>
      <c r="K2485" t="s">
        <v>145</v>
      </c>
      <c r="L2485" t="s">
        <v>156</v>
      </c>
      <c r="M2485" s="6">
        <v>424</v>
      </c>
    </row>
    <row r="2486" spans="1:13" x14ac:dyDescent="0.3">
      <c r="A2486" s="2">
        <v>45690</v>
      </c>
      <c r="B2486" s="3">
        <f t="shared" si="114"/>
        <v>2025</v>
      </c>
      <c r="C2486" t="str">
        <f t="shared" si="115"/>
        <v>2024-2025</v>
      </c>
      <c r="D2486" t="s">
        <v>120</v>
      </c>
      <c r="E2486" t="s">
        <v>54</v>
      </c>
      <c r="F2486" t="str">
        <f t="shared" si="116"/>
        <v>New South Wales</v>
      </c>
      <c r="G2486" t="s">
        <v>10</v>
      </c>
      <c r="H2486">
        <v>2750</v>
      </c>
      <c r="I2486" t="s">
        <v>11</v>
      </c>
      <c r="J2486" t="s">
        <v>132</v>
      </c>
      <c r="K2486" t="s">
        <v>144</v>
      </c>
      <c r="L2486" t="s">
        <v>155</v>
      </c>
      <c r="M2486" s="6">
        <v>636</v>
      </c>
    </row>
    <row r="2487" spans="1:13" x14ac:dyDescent="0.3">
      <c r="A2487" s="2">
        <v>45360</v>
      </c>
      <c r="B2487" s="3">
        <f t="shared" si="114"/>
        <v>2024</v>
      </c>
      <c r="C2487" t="str">
        <f t="shared" si="115"/>
        <v>2023-2024</v>
      </c>
      <c r="D2487" t="s">
        <v>120</v>
      </c>
      <c r="E2487" t="s">
        <v>18</v>
      </c>
      <c r="F2487" t="str">
        <f t="shared" si="116"/>
        <v>Queensland</v>
      </c>
      <c r="G2487" t="s">
        <v>19</v>
      </c>
      <c r="H2487">
        <v>4802</v>
      </c>
      <c r="I2487" t="s">
        <v>11</v>
      </c>
      <c r="J2487" t="s">
        <v>133</v>
      </c>
      <c r="K2487" t="s">
        <v>144</v>
      </c>
      <c r="L2487" t="s">
        <v>155</v>
      </c>
      <c r="M2487" s="6">
        <v>769</v>
      </c>
    </row>
    <row r="2488" spans="1:13" x14ac:dyDescent="0.3">
      <c r="A2488" s="2">
        <v>45563</v>
      </c>
      <c r="B2488" s="3">
        <f t="shared" si="114"/>
        <v>2025</v>
      </c>
      <c r="C2488" t="str">
        <f t="shared" si="115"/>
        <v>2024-2025</v>
      </c>
      <c r="D2488" t="s">
        <v>120</v>
      </c>
      <c r="E2488" t="s">
        <v>18</v>
      </c>
      <c r="F2488" t="str">
        <f t="shared" si="116"/>
        <v>Queensland</v>
      </c>
      <c r="G2488" t="s">
        <v>19</v>
      </c>
      <c r="H2488">
        <v>4802</v>
      </c>
      <c r="I2488" t="s">
        <v>11</v>
      </c>
      <c r="J2488" t="s">
        <v>133</v>
      </c>
      <c r="K2488" t="s">
        <v>151</v>
      </c>
      <c r="L2488" t="s">
        <v>152</v>
      </c>
      <c r="M2488" s="6">
        <v>90</v>
      </c>
    </row>
    <row r="2489" spans="1:13" x14ac:dyDescent="0.3">
      <c r="A2489" s="2">
        <v>45551</v>
      </c>
      <c r="B2489" s="3">
        <f t="shared" si="114"/>
        <v>2025</v>
      </c>
      <c r="C2489" t="str">
        <f t="shared" si="115"/>
        <v>2024-2025</v>
      </c>
      <c r="D2489" t="s">
        <v>119</v>
      </c>
      <c r="E2489" t="s">
        <v>36</v>
      </c>
      <c r="F2489" t="str">
        <f t="shared" si="116"/>
        <v>New South Wales</v>
      </c>
      <c r="G2489" t="s">
        <v>10</v>
      </c>
      <c r="H2489">
        <v>2539</v>
      </c>
      <c r="I2489" t="s">
        <v>11</v>
      </c>
      <c r="J2489" t="s">
        <v>123</v>
      </c>
      <c r="K2489" t="s">
        <v>147</v>
      </c>
      <c r="L2489" t="s">
        <v>158</v>
      </c>
      <c r="M2489" s="6">
        <v>732</v>
      </c>
    </row>
    <row r="2490" spans="1:13" x14ac:dyDescent="0.3">
      <c r="A2490" s="2">
        <v>45505</v>
      </c>
      <c r="B2490" s="3">
        <f t="shared" si="114"/>
        <v>2025</v>
      </c>
      <c r="C2490" t="str">
        <f t="shared" si="115"/>
        <v>2024-2025</v>
      </c>
      <c r="D2490" t="s">
        <v>119</v>
      </c>
      <c r="E2490" t="s">
        <v>109</v>
      </c>
      <c r="F2490" t="str">
        <f t="shared" si="116"/>
        <v>Western Australia</v>
      </c>
      <c r="G2490" t="s">
        <v>28</v>
      </c>
      <c r="H2490">
        <v>6052</v>
      </c>
      <c r="I2490" t="s">
        <v>11</v>
      </c>
      <c r="J2490" t="s">
        <v>121</v>
      </c>
      <c r="K2490" t="s">
        <v>150</v>
      </c>
      <c r="L2490" t="s">
        <v>161</v>
      </c>
      <c r="M2490" s="6">
        <v>560</v>
      </c>
    </row>
    <row r="2491" spans="1:13" x14ac:dyDescent="0.3">
      <c r="A2491" s="2">
        <v>45721</v>
      </c>
      <c r="B2491" s="3">
        <f t="shared" si="114"/>
        <v>2025</v>
      </c>
      <c r="C2491" t="str">
        <f t="shared" si="115"/>
        <v>2024-2025</v>
      </c>
      <c r="D2491" t="s">
        <v>120</v>
      </c>
      <c r="E2491" t="s">
        <v>27</v>
      </c>
      <c r="F2491" t="str">
        <f t="shared" si="116"/>
        <v>Western Australia</v>
      </c>
      <c r="G2491" t="s">
        <v>28</v>
      </c>
      <c r="H2491">
        <v>6030</v>
      </c>
      <c r="I2491" t="s">
        <v>11</v>
      </c>
      <c r="J2491" t="s">
        <v>121</v>
      </c>
      <c r="K2491" t="s">
        <v>144</v>
      </c>
      <c r="L2491" t="s">
        <v>155</v>
      </c>
      <c r="M2491" s="6">
        <v>240</v>
      </c>
    </row>
    <row r="2492" spans="1:13" x14ac:dyDescent="0.3">
      <c r="A2492" s="2">
        <v>45735</v>
      </c>
      <c r="B2492" s="3">
        <f t="shared" si="114"/>
        <v>2025</v>
      </c>
      <c r="C2492" t="str">
        <f t="shared" si="115"/>
        <v>2024-2025</v>
      </c>
      <c r="D2492" t="s">
        <v>120</v>
      </c>
      <c r="E2492" t="s">
        <v>57</v>
      </c>
      <c r="F2492" t="str">
        <f t="shared" si="116"/>
        <v>New South Wales</v>
      </c>
      <c r="G2492" t="s">
        <v>10</v>
      </c>
      <c r="H2492">
        <v>2064</v>
      </c>
      <c r="I2492" t="s">
        <v>11</v>
      </c>
      <c r="J2492" t="s">
        <v>126</v>
      </c>
      <c r="K2492" t="s">
        <v>144</v>
      </c>
      <c r="L2492" t="s">
        <v>155</v>
      </c>
      <c r="M2492" s="6">
        <v>223</v>
      </c>
    </row>
    <row r="2493" spans="1:13" x14ac:dyDescent="0.3">
      <c r="A2493" s="2">
        <v>45835</v>
      </c>
      <c r="B2493" s="3">
        <f t="shared" si="114"/>
        <v>2025</v>
      </c>
      <c r="C2493" t="str">
        <f t="shared" si="115"/>
        <v>2024-2025</v>
      </c>
      <c r="D2493" t="s">
        <v>120</v>
      </c>
      <c r="E2493" t="s">
        <v>41</v>
      </c>
      <c r="F2493" t="str">
        <f t="shared" si="116"/>
        <v>New South Wales</v>
      </c>
      <c r="G2493" t="s">
        <v>10</v>
      </c>
      <c r="H2493">
        <v>2478</v>
      </c>
      <c r="I2493" t="s">
        <v>11</v>
      </c>
      <c r="J2493" t="s">
        <v>122</v>
      </c>
      <c r="K2493" t="s">
        <v>147</v>
      </c>
      <c r="L2493" t="s">
        <v>158</v>
      </c>
      <c r="M2493" s="6">
        <v>285</v>
      </c>
    </row>
    <row r="2494" spans="1:13" x14ac:dyDescent="0.3">
      <c r="A2494" s="2">
        <v>45780</v>
      </c>
      <c r="B2494" s="3">
        <f t="shared" si="114"/>
        <v>2025</v>
      </c>
      <c r="C2494" t="str">
        <f t="shared" si="115"/>
        <v>2024-2025</v>
      </c>
      <c r="D2494" t="s">
        <v>120</v>
      </c>
      <c r="E2494" t="s">
        <v>47</v>
      </c>
      <c r="F2494" t="str">
        <f t="shared" si="116"/>
        <v>Victoria</v>
      </c>
      <c r="G2494" t="s">
        <v>26</v>
      </c>
      <c r="H2494">
        <v>3630</v>
      </c>
      <c r="I2494" t="s">
        <v>11</v>
      </c>
      <c r="J2494" t="s">
        <v>137</v>
      </c>
      <c r="K2494" t="s">
        <v>144</v>
      </c>
      <c r="L2494" t="s">
        <v>155</v>
      </c>
      <c r="M2494" s="6">
        <v>54</v>
      </c>
    </row>
    <row r="2495" spans="1:13" x14ac:dyDescent="0.3">
      <c r="A2495" s="2">
        <v>45814</v>
      </c>
      <c r="B2495" s="3">
        <f t="shared" si="114"/>
        <v>2025</v>
      </c>
      <c r="C2495" t="str">
        <f t="shared" si="115"/>
        <v>2024-2025</v>
      </c>
      <c r="D2495" t="s">
        <v>119</v>
      </c>
      <c r="E2495" t="s">
        <v>52</v>
      </c>
      <c r="F2495" t="str">
        <f t="shared" si="116"/>
        <v>New South Wales</v>
      </c>
      <c r="G2495" t="s">
        <v>10</v>
      </c>
      <c r="H2495">
        <v>2485</v>
      </c>
      <c r="I2495" t="s">
        <v>11</v>
      </c>
      <c r="J2495" t="s">
        <v>122</v>
      </c>
      <c r="K2495" t="s">
        <v>144</v>
      </c>
      <c r="L2495" t="s">
        <v>155</v>
      </c>
      <c r="M2495" s="6">
        <v>358</v>
      </c>
    </row>
    <row r="2496" spans="1:13" x14ac:dyDescent="0.3">
      <c r="A2496" s="2">
        <v>45392</v>
      </c>
      <c r="B2496" s="3">
        <f t="shared" si="114"/>
        <v>2024</v>
      </c>
      <c r="C2496" t="str">
        <f t="shared" si="115"/>
        <v>2023-2024</v>
      </c>
      <c r="D2496" t="s">
        <v>119</v>
      </c>
      <c r="E2496" t="s">
        <v>81</v>
      </c>
      <c r="F2496" t="str">
        <f t="shared" si="116"/>
        <v>Victoria</v>
      </c>
      <c r="G2496" t="s">
        <v>26</v>
      </c>
      <c r="H2496">
        <v>3076</v>
      </c>
      <c r="I2496" t="s">
        <v>11</v>
      </c>
      <c r="J2496" t="s">
        <v>128</v>
      </c>
      <c r="K2496" t="s">
        <v>147</v>
      </c>
      <c r="L2496" t="s">
        <v>158</v>
      </c>
      <c r="M2496" s="6">
        <v>94</v>
      </c>
    </row>
    <row r="2497" spans="1:13" x14ac:dyDescent="0.3">
      <c r="A2497" s="2">
        <v>45399</v>
      </c>
      <c r="B2497" s="3">
        <f t="shared" si="114"/>
        <v>2024</v>
      </c>
      <c r="C2497" t="str">
        <f t="shared" si="115"/>
        <v>2023-2024</v>
      </c>
      <c r="D2497" t="s">
        <v>120</v>
      </c>
      <c r="E2497" t="s">
        <v>37</v>
      </c>
      <c r="F2497" t="str">
        <f t="shared" si="116"/>
        <v>Victoria</v>
      </c>
      <c r="G2497" t="s">
        <v>26</v>
      </c>
      <c r="H2497">
        <v>3134</v>
      </c>
      <c r="I2497" t="s">
        <v>11</v>
      </c>
      <c r="J2497" t="s">
        <v>127</v>
      </c>
      <c r="K2497" t="s">
        <v>150</v>
      </c>
      <c r="L2497" t="s">
        <v>161</v>
      </c>
      <c r="M2497" s="6">
        <v>589</v>
      </c>
    </row>
    <row r="2498" spans="1:13" x14ac:dyDescent="0.3">
      <c r="A2498" s="2">
        <v>46001</v>
      </c>
      <c r="B2498" s="3">
        <f t="shared" ref="B2498:B2561" si="117">IF(MONTH(A2498)&gt;=7,YEAR(A2498)+1,YEAR(A2498))</f>
        <v>2026</v>
      </c>
      <c r="C2498" t="str">
        <f t="shared" ref="C2498:C2561" si="118">IF(MONTH(A2498) &gt;= 7, YEAR(A2498) &amp; "-" &amp; YEAR(A2498) + 1, YEAR(A2498) - 1 &amp; "-" &amp; YEAR(A2498))</f>
        <v>2025-2026</v>
      </c>
      <c r="D2498" t="s">
        <v>120</v>
      </c>
      <c r="E2498" t="s">
        <v>21</v>
      </c>
      <c r="F2498" t="str">
        <f t="shared" ref="F2498:F2561" si="119">IF(G2498="WA","Western Australia",
IF(G2498="NSW","New South Wales",
IF(G2498="QLD","Queensland",
IF(G2498="VIC","Victoria",
IF(G2498="TAS","Tasmania",
IF(G2498="SA","South Australia",
IF(G2498="NT","Northern Territory",
IF(G2498="ACT","Australian Capital Territory",G2498))))))))</f>
        <v>South Australia</v>
      </c>
      <c r="G2498" t="s">
        <v>17</v>
      </c>
      <c r="H2498">
        <v>5343</v>
      </c>
      <c r="I2498" t="s">
        <v>11</v>
      </c>
      <c r="J2498" t="s">
        <v>139</v>
      </c>
      <c r="K2498" t="s">
        <v>148</v>
      </c>
      <c r="L2498" t="s">
        <v>159</v>
      </c>
      <c r="M2498" s="6">
        <v>354</v>
      </c>
    </row>
    <row r="2499" spans="1:13" x14ac:dyDescent="0.3">
      <c r="A2499" s="2">
        <v>45698</v>
      </c>
      <c r="B2499" s="3">
        <f t="shared" si="117"/>
        <v>2025</v>
      </c>
      <c r="C2499" t="str">
        <f t="shared" si="118"/>
        <v>2024-2025</v>
      </c>
      <c r="D2499" t="s">
        <v>120</v>
      </c>
      <c r="E2499" t="s">
        <v>45</v>
      </c>
      <c r="F2499" t="str">
        <f t="shared" si="119"/>
        <v>Victoria</v>
      </c>
      <c r="G2499" t="s">
        <v>26</v>
      </c>
      <c r="H2499">
        <v>3136</v>
      </c>
      <c r="I2499" t="s">
        <v>11</v>
      </c>
      <c r="J2499" t="s">
        <v>127</v>
      </c>
      <c r="K2499" t="s">
        <v>145</v>
      </c>
      <c r="L2499" t="s">
        <v>156</v>
      </c>
      <c r="M2499" s="6">
        <v>292</v>
      </c>
    </row>
    <row r="2500" spans="1:13" x14ac:dyDescent="0.3">
      <c r="A2500" s="2">
        <v>45895</v>
      </c>
      <c r="B2500" s="3">
        <f t="shared" si="117"/>
        <v>2026</v>
      </c>
      <c r="C2500" t="str">
        <f t="shared" si="118"/>
        <v>2025-2026</v>
      </c>
      <c r="D2500" t="s">
        <v>120</v>
      </c>
      <c r="E2500" t="s">
        <v>94</v>
      </c>
      <c r="F2500" t="str">
        <f t="shared" si="119"/>
        <v>Queensland</v>
      </c>
      <c r="G2500" t="s">
        <v>19</v>
      </c>
      <c r="H2500">
        <v>4551</v>
      </c>
      <c r="I2500" t="s">
        <v>11</v>
      </c>
      <c r="J2500" t="s">
        <v>136</v>
      </c>
      <c r="K2500" t="s">
        <v>146</v>
      </c>
      <c r="L2500" t="s">
        <v>157</v>
      </c>
      <c r="M2500" s="6">
        <v>204</v>
      </c>
    </row>
    <row r="2501" spans="1:13" x14ac:dyDescent="0.3">
      <c r="A2501" s="2">
        <v>45620</v>
      </c>
      <c r="B2501" s="3">
        <f t="shared" si="117"/>
        <v>2025</v>
      </c>
      <c r="C2501" t="str">
        <f t="shared" si="118"/>
        <v>2024-2025</v>
      </c>
      <c r="D2501" t="s">
        <v>120</v>
      </c>
      <c r="E2501" t="s">
        <v>50</v>
      </c>
      <c r="F2501" t="str">
        <f t="shared" si="119"/>
        <v>Australian Capital Territory</v>
      </c>
      <c r="G2501" t="s">
        <v>51</v>
      </c>
      <c r="H2501">
        <v>2617</v>
      </c>
      <c r="I2501" t="s">
        <v>11</v>
      </c>
      <c r="J2501" t="s">
        <v>123</v>
      </c>
      <c r="K2501" t="s">
        <v>147</v>
      </c>
      <c r="L2501" t="s">
        <v>158</v>
      </c>
      <c r="M2501" s="6">
        <v>206</v>
      </c>
    </row>
    <row r="2502" spans="1:13" x14ac:dyDescent="0.3">
      <c r="A2502" s="2">
        <v>45541</v>
      </c>
      <c r="B2502" s="3">
        <f t="shared" si="117"/>
        <v>2025</v>
      </c>
      <c r="C2502" t="str">
        <f t="shared" si="118"/>
        <v>2024-2025</v>
      </c>
      <c r="D2502" t="s">
        <v>120</v>
      </c>
      <c r="E2502" t="s">
        <v>95</v>
      </c>
      <c r="F2502" t="str">
        <f t="shared" si="119"/>
        <v>New South Wales</v>
      </c>
      <c r="G2502" t="s">
        <v>10</v>
      </c>
      <c r="H2502">
        <v>2131</v>
      </c>
      <c r="I2502" t="s">
        <v>11</v>
      </c>
      <c r="J2502" t="s">
        <v>125</v>
      </c>
      <c r="K2502" t="s">
        <v>147</v>
      </c>
      <c r="L2502" t="s">
        <v>158</v>
      </c>
      <c r="M2502" s="6">
        <v>224</v>
      </c>
    </row>
    <row r="2503" spans="1:13" x14ac:dyDescent="0.3">
      <c r="A2503" s="2">
        <v>45679</v>
      </c>
      <c r="B2503" s="3">
        <f t="shared" si="117"/>
        <v>2025</v>
      </c>
      <c r="C2503" t="str">
        <f t="shared" si="118"/>
        <v>2024-2025</v>
      </c>
      <c r="D2503" t="s">
        <v>120</v>
      </c>
      <c r="E2503" t="s">
        <v>66</v>
      </c>
      <c r="F2503" t="str">
        <f t="shared" si="119"/>
        <v>Western Australia</v>
      </c>
      <c r="G2503" t="s">
        <v>28</v>
      </c>
      <c r="H2503">
        <v>6330</v>
      </c>
      <c r="I2503" t="s">
        <v>11</v>
      </c>
      <c r="J2503" t="s">
        <v>135</v>
      </c>
      <c r="K2503" t="s">
        <v>145</v>
      </c>
      <c r="L2503" t="s">
        <v>156</v>
      </c>
      <c r="M2503" s="6">
        <v>396</v>
      </c>
    </row>
    <row r="2504" spans="1:13" x14ac:dyDescent="0.3">
      <c r="A2504" s="2">
        <v>45496</v>
      </c>
      <c r="B2504" s="3">
        <f t="shared" si="117"/>
        <v>2025</v>
      </c>
      <c r="C2504" t="str">
        <f t="shared" si="118"/>
        <v>2024-2025</v>
      </c>
      <c r="D2504" t="s">
        <v>120</v>
      </c>
      <c r="E2504" t="s">
        <v>101</v>
      </c>
      <c r="F2504" t="str">
        <f t="shared" si="119"/>
        <v>Queensland</v>
      </c>
      <c r="G2504" t="s">
        <v>19</v>
      </c>
      <c r="H2504">
        <v>4305</v>
      </c>
      <c r="I2504" t="s">
        <v>11</v>
      </c>
      <c r="J2504" t="s">
        <v>124</v>
      </c>
      <c r="K2504" t="s">
        <v>144</v>
      </c>
      <c r="L2504" t="s">
        <v>155</v>
      </c>
      <c r="M2504" s="6">
        <v>37</v>
      </c>
    </row>
    <row r="2505" spans="1:13" x14ac:dyDescent="0.3">
      <c r="A2505" s="2">
        <v>45669</v>
      </c>
      <c r="B2505" s="3">
        <f t="shared" si="117"/>
        <v>2025</v>
      </c>
      <c r="C2505" t="str">
        <f t="shared" si="118"/>
        <v>2024-2025</v>
      </c>
      <c r="D2505" t="s">
        <v>120</v>
      </c>
      <c r="E2505" t="s">
        <v>108</v>
      </c>
      <c r="F2505" t="str">
        <f t="shared" si="119"/>
        <v>Tasmania</v>
      </c>
      <c r="G2505" t="s">
        <v>43</v>
      </c>
      <c r="H2505">
        <v>7320</v>
      </c>
      <c r="I2505" t="s">
        <v>11</v>
      </c>
      <c r="J2505" t="s">
        <v>130</v>
      </c>
      <c r="K2505" t="s">
        <v>145</v>
      </c>
      <c r="L2505" t="s">
        <v>156</v>
      </c>
      <c r="M2505" s="6">
        <v>707</v>
      </c>
    </row>
    <row r="2506" spans="1:13" x14ac:dyDescent="0.3">
      <c r="A2506" s="2">
        <v>46016</v>
      </c>
      <c r="B2506" s="3">
        <f t="shared" si="117"/>
        <v>2026</v>
      </c>
      <c r="C2506" t="str">
        <f t="shared" si="118"/>
        <v>2025-2026</v>
      </c>
      <c r="D2506" t="s">
        <v>119</v>
      </c>
      <c r="E2506" t="s">
        <v>99</v>
      </c>
      <c r="F2506" t="str">
        <f t="shared" si="119"/>
        <v>Western Australia</v>
      </c>
      <c r="G2506" t="s">
        <v>28</v>
      </c>
      <c r="H2506">
        <v>6530</v>
      </c>
      <c r="I2506" t="s">
        <v>11</v>
      </c>
      <c r="J2506" t="s">
        <v>141</v>
      </c>
      <c r="K2506" t="s">
        <v>147</v>
      </c>
      <c r="L2506" t="s">
        <v>158</v>
      </c>
      <c r="M2506" s="6">
        <v>776</v>
      </c>
    </row>
    <row r="2507" spans="1:13" x14ac:dyDescent="0.3">
      <c r="A2507" s="2">
        <v>45684</v>
      </c>
      <c r="B2507" s="3">
        <f t="shared" si="117"/>
        <v>2025</v>
      </c>
      <c r="C2507" t="str">
        <f t="shared" si="118"/>
        <v>2024-2025</v>
      </c>
      <c r="D2507" t="s">
        <v>120</v>
      </c>
      <c r="E2507" t="s">
        <v>57</v>
      </c>
      <c r="F2507" t="str">
        <f t="shared" si="119"/>
        <v>New South Wales</v>
      </c>
      <c r="G2507" t="s">
        <v>10</v>
      </c>
      <c r="H2507">
        <v>2064</v>
      </c>
      <c r="I2507" t="s">
        <v>11</v>
      </c>
      <c r="J2507" t="s">
        <v>126</v>
      </c>
      <c r="K2507" t="s">
        <v>144</v>
      </c>
      <c r="L2507" t="s">
        <v>155</v>
      </c>
      <c r="M2507" s="6">
        <v>584</v>
      </c>
    </row>
    <row r="2508" spans="1:13" x14ac:dyDescent="0.3">
      <c r="A2508" s="2">
        <v>45915</v>
      </c>
      <c r="B2508" s="3">
        <f t="shared" si="117"/>
        <v>2026</v>
      </c>
      <c r="C2508" t="str">
        <f t="shared" si="118"/>
        <v>2025-2026</v>
      </c>
      <c r="D2508" t="s">
        <v>120</v>
      </c>
      <c r="E2508" t="s">
        <v>20</v>
      </c>
      <c r="F2508" t="str">
        <f t="shared" si="119"/>
        <v>South Australia</v>
      </c>
      <c r="G2508" t="s">
        <v>17</v>
      </c>
      <c r="H2508">
        <v>5607</v>
      </c>
      <c r="I2508" t="s">
        <v>11</v>
      </c>
      <c r="J2508" t="s">
        <v>139</v>
      </c>
      <c r="K2508" t="s">
        <v>151</v>
      </c>
      <c r="L2508" t="s">
        <v>152</v>
      </c>
      <c r="M2508" s="6">
        <v>348</v>
      </c>
    </row>
    <row r="2509" spans="1:13" x14ac:dyDescent="0.3">
      <c r="A2509" s="2">
        <v>45635</v>
      </c>
      <c r="B2509" s="3">
        <f t="shared" si="117"/>
        <v>2025</v>
      </c>
      <c r="C2509" t="str">
        <f t="shared" si="118"/>
        <v>2024-2025</v>
      </c>
      <c r="D2509" t="s">
        <v>120</v>
      </c>
      <c r="E2509" t="s">
        <v>107</v>
      </c>
      <c r="F2509" t="str">
        <f t="shared" si="119"/>
        <v>New South Wales</v>
      </c>
      <c r="G2509" t="s">
        <v>10</v>
      </c>
      <c r="H2509">
        <v>2020</v>
      </c>
      <c r="I2509" t="s">
        <v>11</v>
      </c>
      <c r="J2509" t="s">
        <v>126</v>
      </c>
      <c r="K2509" t="s">
        <v>146</v>
      </c>
      <c r="L2509" t="s">
        <v>157</v>
      </c>
      <c r="M2509" s="6">
        <v>558</v>
      </c>
    </row>
    <row r="2510" spans="1:13" x14ac:dyDescent="0.3">
      <c r="A2510" s="2">
        <v>45462</v>
      </c>
      <c r="B2510" s="3">
        <f t="shared" si="117"/>
        <v>2024</v>
      </c>
      <c r="C2510" t="str">
        <f t="shared" si="118"/>
        <v>2023-2024</v>
      </c>
      <c r="D2510" t="s">
        <v>119</v>
      </c>
      <c r="E2510" t="s">
        <v>71</v>
      </c>
      <c r="F2510" t="str">
        <f t="shared" si="119"/>
        <v>Victoria</v>
      </c>
      <c r="G2510" t="s">
        <v>26</v>
      </c>
      <c r="H2510">
        <v>3131</v>
      </c>
      <c r="I2510" t="s">
        <v>11</v>
      </c>
      <c r="J2510" t="s">
        <v>127</v>
      </c>
      <c r="K2510" t="s">
        <v>151</v>
      </c>
      <c r="L2510" t="s">
        <v>152</v>
      </c>
      <c r="M2510" s="6">
        <v>56</v>
      </c>
    </row>
    <row r="2511" spans="1:13" x14ac:dyDescent="0.3">
      <c r="A2511" s="2">
        <v>45486</v>
      </c>
      <c r="B2511" s="3">
        <f t="shared" si="117"/>
        <v>2025</v>
      </c>
      <c r="C2511" t="str">
        <f t="shared" si="118"/>
        <v>2024-2025</v>
      </c>
      <c r="D2511" t="s">
        <v>119</v>
      </c>
      <c r="E2511" t="s">
        <v>95</v>
      </c>
      <c r="F2511" t="str">
        <f t="shared" si="119"/>
        <v>New South Wales</v>
      </c>
      <c r="G2511" t="s">
        <v>10</v>
      </c>
      <c r="H2511">
        <v>2131</v>
      </c>
      <c r="I2511" t="s">
        <v>11</v>
      </c>
      <c r="J2511" t="s">
        <v>125</v>
      </c>
      <c r="K2511" t="s">
        <v>150</v>
      </c>
      <c r="L2511" t="s">
        <v>161</v>
      </c>
      <c r="M2511" s="6">
        <v>518</v>
      </c>
    </row>
    <row r="2512" spans="1:13" x14ac:dyDescent="0.3">
      <c r="A2512" s="2">
        <v>45458</v>
      </c>
      <c r="B2512" s="3">
        <f t="shared" si="117"/>
        <v>2024</v>
      </c>
      <c r="C2512" t="str">
        <f t="shared" si="118"/>
        <v>2023-2024</v>
      </c>
      <c r="D2512" t="s">
        <v>119</v>
      </c>
      <c r="E2512" t="s">
        <v>109</v>
      </c>
      <c r="F2512" t="str">
        <f t="shared" si="119"/>
        <v>Western Australia</v>
      </c>
      <c r="G2512" t="s">
        <v>28</v>
      </c>
      <c r="H2512">
        <v>6052</v>
      </c>
      <c r="I2512" t="s">
        <v>11</v>
      </c>
      <c r="J2512" t="s">
        <v>121</v>
      </c>
      <c r="K2512" t="s">
        <v>145</v>
      </c>
      <c r="L2512" t="s">
        <v>156</v>
      </c>
      <c r="M2512" s="6">
        <v>390</v>
      </c>
    </row>
    <row r="2513" spans="1:13" x14ac:dyDescent="0.3">
      <c r="A2513" s="2">
        <v>45952</v>
      </c>
      <c r="B2513" s="3">
        <f t="shared" si="117"/>
        <v>2026</v>
      </c>
      <c r="C2513" t="str">
        <f t="shared" si="118"/>
        <v>2025-2026</v>
      </c>
      <c r="D2513" t="s">
        <v>120</v>
      </c>
      <c r="E2513" t="s">
        <v>107</v>
      </c>
      <c r="F2513" t="str">
        <f t="shared" si="119"/>
        <v>New South Wales</v>
      </c>
      <c r="G2513" t="s">
        <v>10</v>
      </c>
      <c r="H2513">
        <v>2020</v>
      </c>
      <c r="I2513" t="s">
        <v>11</v>
      </c>
      <c r="J2513" t="s">
        <v>126</v>
      </c>
      <c r="K2513" t="s">
        <v>144</v>
      </c>
      <c r="L2513" t="s">
        <v>155</v>
      </c>
      <c r="M2513" s="6">
        <v>608</v>
      </c>
    </row>
    <row r="2514" spans="1:13" x14ac:dyDescent="0.3">
      <c r="A2514" s="2">
        <v>45396</v>
      </c>
      <c r="B2514" s="3">
        <f t="shared" si="117"/>
        <v>2024</v>
      </c>
      <c r="C2514" t="str">
        <f t="shared" si="118"/>
        <v>2023-2024</v>
      </c>
      <c r="D2514" t="s">
        <v>119</v>
      </c>
      <c r="E2514" t="s">
        <v>110</v>
      </c>
      <c r="F2514" t="str">
        <f t="shared" si="119"/>
        <v>Australian Capital Territory</v>
      </c>
      <c r="G2514" t="s">
        <v>51</v>
      </c>
      <c r="H2514">
        <v>2609</v>
      </c>
      <c r="I2514" t="s">
        <v>11</v>
      </c>
      <c r="J2514" t="s">
        <v>123</v>
      </c>
      <c r="K2514" t="s">
        <v>145</v>
      </c>
      <c r="L2514" t="s">
        <v>156</v>
      </c>
      <c r="M2514" s="6">
        <v>374</v>
      </c>
    </row>
    <row r="2515" spans="1:13" x14ac:dyDescent="0.3">
      <c r="A2515" s="2">
        <v>45418</v>
      </c>
      <c r="B2515" s="3">
        <f t="shared" si="117"/>
        <v>2024</v>
      </c>
      <c r="C2515" t="str">
        <f t="shared" si="118"/>
        <v>2023-2024</v>
      </c>
      <c r="D2515" t="s">
        <v>120</v>
      </c>
      <c r="E2515" t="s">
        <v>56</v>
      </c>
      <c r="F2515" t="str">
        <f t="shared" si="119"/>
        <v>Queensland</v>
      </c>
      <c r="G2515" t="s">
        <v>19</v>
      </c>
      <c r="H2515">
        <v>4883</v>
      </c>
      <c r="I2515" t="s">
        <v>11</v>
      </c>
      <c r="J2515" t="s">
        <v>133</v>
      </c>
      <c r="K2515" t="s">
        <v>145</v>
      </c>
      <c r="L2515" t="s">
        <v>156</v>
      </c>
      <c r="M2515" s="6">
        <v>666</v>
      </c>
    </row>
    <row r="2516" spans="1:13" x14ac:dyDescent="0.3">
      <c r="A2516" s="2">
        <v>45836</v>
      </c>
      <c r="B2516" s="3">
        <f t="shared" si="117"/>
        <v>2025</v>
      </c>
      <c r="C2516" t="str">
        <f t="shared" si="118"/>
        <v>2024-2025</v>
      </c>
      <c r="D2516" t="s">
        <v>119</v>
      </c>
      <c r="E2516" t="s">
        <v>40</v>
      </c>
      <c r="F2516" t="str">
        <f t="shared" si="119"/>
        <v>South Australia</v>
      </c>
      <c r="G2516" t="s">
        <v>17</v>
      </c>
      <c r="H2516">
        <v>5169</v>
      </c>
      <c r="I2516" t="s">
        <v>11</v>
      </c>
      <c r="J2516" t="s">
        <v>134</v>
      </c>
      <c r="K2516" t="s">
        <v>145</v>
      </c>
      <c r="L2516" t="s">
        <v>156</v>
      </c>
      <c r="M2516" s="6">
        <v>46</v>
      </c>
    </row>
    <row r="2517" spans="1:13" x14ac:dyDescent="0.3">
      <c r="A2517" s="2">
        <v>45979</v>
      </c>
      <c r="B2517" s="3">
        <f t="shared" si="117"/>
        <v>2026</v>
      </c>
      <c r="C2517" t="str">
        <f t="shared" si="118"/>
        <v>2025-2026</v>
      </c>
      <c r="D2517" t="s">
        <v>119</v>
      </c>
      <c r="E2517" t="s">
        <v>40</v>
      </c>
      <c r="F2517" t="str">
        <f t="shared" si="119"/>
        <v>South Australia</v>
      </c>
      <c r="G2517" t="s">
        <v>17</v>
      </c>
      <c r="H2517">
        <v>5169</v>
      </c>
      <c r="I2517" t="s">
        <v>11</v>
      </c>
      <c r="J2517" t="s">
        <v>134</v>
      </c>
      <c r="K2517" t="s">
        <v>146</v>
      </c>
      <c r="L2517" t="s">
        <v>157</v>
      </c>
      <c r="M2517" s="6">
        <v>221</v>
      </c>
    </row>
    <row r="2518" spans="1:13" x14ac:dyDescent="0.3">
      <c r="A2518" s="2">
        <v>45376</v>
      </c>
      <c r="B2518" s="3">
        <f t="shared" si="117"/>
        <v>2024</v>
      </c>
      <c r="C2518" t="str">
        <f t="shared" si="118"/>
        <v>2023-2024</v>
      </c>
      <c r="D2518" t="s">
        <v>119</v>
      </c>
      <c r="E2518" t="s">
        <v>55</v>
      </c>
      <c r="F2518" t="str">
        <f t="shared" si="119"/>
        <v>Queensland</v>
      </c>
      <c r="G2518" t="s">
        <v>19</v>
      </c>
      <c r="H2518">
        <v>4740</v>
      </c>
      <c r="I2518" t="s">
        <v>11</v>
      </c>
      <c r="J2518" t="s">
        <v>138</v>
      </c>
      <c r="K2518" t="s">
        <v>144</v>
      </c>
      <c r="L2518" t="s">
        <v>155</v>
      </c>
      <c r="M2518" s="6">
        <v>547</v>
      </c>
    </row>
    <row r="2519" spans="1:13" x14ac:dyDescent="0.3">
      <c r="A2519" s="2">
        <v>45801</v>
      </c>
      <c r="B2519" s="3">
        <f t="shared" si="117"/>
        <v>2025</v>
      </c>
      <c r="C2519" t="str">
        <f t="shared" si="118"/>
        <v>2024-2025</v>
      </c>
      <c r="D2519" t="s">
        <v>120</v>
      </c>
      <c r="E2519" t="s">
        <v>45</v>
      </c>
      <c r="F2519" t="str">
        <f t="shared" si="119"/>
        <v>Victoria</v>
      </c>
      <c r="G2519" t="s">
        <v>26</v>
      </c>
      <c r="H2519">
        <v>3136</v>
      </c>
      <c r="I2519" t="s">
        <v>11</v>
      </c>
      <c r="J2519" t="s">
        <v>127</v>
      </c>
      <c r="K2519" t="s">
        <v>150</v>
      </c>
      <c r="L2519" t="s">
        <v>161</v>
      </c>
      <c r="M2519" s="6">
        <v>457</v>
      </c>
    </row>
    <row r="2520" spans="1:13" x14ac:dyDescent="0.3">
      <c r="A2520" s="2">
        <v>45682</v>
      </c>
      <c r="B2520" s="3">
        <f t="shared" si="117"/>
        <v>2025</v>
      </c>
      <c r="C2520" t="str">
        <f t="shared" si="118"/>
        <v>2024-2025</v>
      </c>
      <c r="D2520" t="s">
        <v>119</v>
      </c>
      <c r="E2520" t="s">
        <v>36</v>
      </c>
      <c r="F2520" t="str">
        <f t="shared" si="119"/>
        <v>New South Wales</v>
      </c>
      <c r="G2520" t="s">
        <v>10</v>
      </c>
      <c r="H2520">
        <v>2539</v>
      </c>
      <c r="I2520" t="s">
        <v>11</v>
      </c>
      <c r="J2520" t="s">
        <v>123</v>
      </c>
      <c r="K2520" t="s">
        <v>143</v>
      </c>
      <c r="L2520" t="s">
        <v>154</v>
      </c>
      <c r="M2520" s="6">
        <v>208</v>
      </c>
    </row>
    <row r="2521" spans="1:13" x14ac:dyDescent="0.3">
      <c r="A2521" s="2">
        <v>45549</v>
      </c>
      <c r="B2521" s="3">
        <f t="shared" si="117"/>
        <v>2025</v>
      </c>
      <c r="C2521" t="str">
        <f t="shared" si="118"/>
        <v>2024-2025</v>
      </c>
      <c r="D2521" t="s">
        <v>120</v>
      </c>
      <c r="E2521" t="s">
        <v>50</v>
      </c>
      <c r="F2521" t="str">
        <f t="shared" si="119"/>
        <v>Australian Capital Territory</v>
      </c>
      <c r="G2521" t="s">
        <v>51</v>
      </c>
      <c r="H2521">
        <v>2617</v>
      </c>
      <c r="I2521" t="s">
        <v>11</v>
      </c>
      <c r="J2521" t="s">
        <v>123</v>
      </c>
      <c r="K2521" t="s">
        <v>148</v>
      </c>
      <c r="L2521" t="s">
        <v>159</v>
      </c>
      <c r="M2521" s="6">
        <v>163</v>
      </c>
    </row>
    <row r="2522" spans="1:13" x14ac:dyDescent="0.3">
      <c r="A2522" s="2">
        <v>45894</v>
      </c>
      <c r="B2522" s="3">
        <f t="shared" si="117"/>
        <v>2026</v>
      </c>
      <c r="C2522" t="str">
        <f t="shared" si="118"/>
        <v>2025-2026</v>
      </c>
      <c r="D2522" t="s">
        <v>120</v>
      </c>
      <c r="E2522" t="s">
        <v>114</v>
      </c>
      <c r="F2522" t="str">
        <f t="shared" si="119"/>
        <v>Victoria</v>
      </c>
      <c r="G2522" t="s">
        <v>26</v>
      </c>
      <c r="H2522">
        <v>3353</v>
      </c>
      <c r="I2522" t="s">
        <v>11</v>
      </c>
      <c r="J2522" t="s">
        <v>129</v>
      </c>
      <c r="K2522" t="s">
        <v>147</v>
      </c>
      <c r="L2522" t="s">
        <v>158</v>
      </c>
      <c r="M2522" s="6">
        <v>56</v>
      </c>
    </row>
    <row r="2523" spans="1:13" x14ac:dyDescent="0.3">
      <c r="A2523" s="2">
        <v>45434</v>
      </c>
      <c r="B2523" s="3">
        <f t="shared" si="117"/>
        <v>2024</v>
      </c>
      <c r="C2523" t="str">
        <f t="shared" si="118"/>
        <v>2023-2024</v>
      </c>
      <c r="D2523" t="s">
        <v>120</v>
      </c>
      <c r="E2523" t="s">
        <v>30</v>
      </c>
      <c r="F2523" t="str">
        <f t="shared" si="119"/>
        <v>Victoria</v>
      </c>
      <c r="G2523" t="s">
        <v>26</v>
      </c>
      <c r="H2523">
        <v>3030</v>
      </c>
      <c r="I2523" t="s">
        <v>11</v>
      </c>
      <c r="J2523" t="s">
        <v>128</v>
      </c>
      <c r="K2523" t="s">
        <v>144</v>
      </c>
      <c r="L2523" t="s">
        <v>155</v>
      </c>
      <c r="M2523" s="6">
        <v>56</v>
      </c>
    </row>
    <row r="2524" spans="1:13" x14ac:dyDescent="0.3">
      <c r="A2524" s="2">
        <v>45517</v>
      </c>
      <c r="B2524" s="3">
        <f t="shared" si="117"/>
        <v>2025</v>
      </c>
      <c r="C2524" t="str">
        <f t="shared" si="118"/>
        <v>2024-2025</v>
      </c>
      <c r="D2524" t="s">
        <v>120</v>
      </c>
      <c r="E2524" t="s">
        <v>57</v>
      </c>
      <c r="F2524" t="str">
        <f t="shared" si="119"/>
        <v>New South Wales</v>
      </c>
      <c r="G2524" t="s">
        <v>10</v>
      </c>
      <c r="H2524">
        <v>2064</v>
      </c>
      <c r="I2524" t="s">
        <v>11</v>
      </c>
      <c r="J2524" t="s">
        <v>126</v>
      </c>
      <c r="K2524" t="s">
        <v>144</v>
      </c>
      <c r="L2524" t="s">
        <v>155</v>
      </c>
      <c r="M2524" s="6">
        <v>595</v>
      </c>
    </row>
    <row r="2525" spans="1:13" x14ac:dyDescent="0.3">
      <c r="A2525" s="2">
        <v>45712</v>
      </c>
      <c r="B2525" s="3">
        <f t="shared" si="117"/>
        <v>2025</v>
      </c>
      <c r="C2525" t="str">
        <f t="shared" si="118"/>
        <v>2024-2025</v>
      </c>
      <c r="D2525" t="s">
        <v>120</v>
      </c>
      <c r="E2525" t="s">
        <v>71</v>
      </c>
      <c r="F2525" t="str">
        <f t="shared" si="119"/>
        <v>Victoria</v>
      </c>
      <c r="G2525" t="s">
        <v>26</v>
      </c>
      <c r="H2525">
        <v>3131</v>
      </c>
      <c r="I2525" t="s">
        <v>11</v>
      </c>
      <c r="J2525" t="s">
        <v>127</v>
      </c>
      <c r="K2525" t="s">
        <v>145</v>
      </c>
      <c r="L2525" t="s">
        <v>156</v>
      </c>
      <c r="M2525" s="6">
        <v>314</v>
      </c>
    </row>
    <row r="2526" spans="1:13" x14ac:dyDescent="0.3">
      <c r="A2526" s="2">
        <v>45916</v>
      </c>
      <c r="B2526" s="3">
        <f t="shared" si="117"/>
        <v>2026</v>
      </c>
      <c r="C2526" t="str">
        <f t="shared" si="118"/>
        <v>2025-2026</v>
      </c>
      <c r="D2526" t="s">
        <v>120</v>
      </c>
      <c r="E2526" t="s">
        <v>29</v>
      </c>
      <c r="F2526" t="str">
        <f t="shared" si="119"/>
        <v>Queensland</v>
      </c>
      <c r="G2526" t="s">
        <v>19</v>
      </c>
      <c r="H2526">
        <v>4703</v>
      </c>
      <c r="I2526" t="s">
        <v>11</v>
      </c>
      <c r="J2526" t="s">
        <v>138</v>
      </c>
      <c r="K2526" t="s">
        <v>148</v>
      </c>
      <c r="L2526" t="s">
        <v>159</v>
      </c>
      <c r="M2526" s="6">
        <v>322</v>
      </c>
    </row>
    <row r="2527" spans="1:13" x14ac:dyDescent="0.3">
      <c r="A2527" s="2">
        <v>45337</v>
      </c>
      <c r="B2527" s="3">
        <f t="shared" si="117"/>
        <v>2024</v>
      </c>
      <c r="C2527" t="str">
        <f t="shared" si="118"/>
        <v>2023-2024</v>
      </c>
      <c r="D2527" t="s">
        <v>119</v>
      </c>
      <c r="E2527" t="s">
        <v>111</v>
      </c>
      <c r="F2527" t="str">
        <f t="shared" si="119"/>
        <v>New South Wales</v>
      </c>
      <c r="G2527" t="s">
        <v>10</v>
      </c>
      <c r="H2527">
        <v>2154</v>
      </c>
      <c r="I2527" t="s">
        <v>11</v>
      </c>
      <c r="J2527" t="s">
        <v>125</v>
      </c>
      <c r="K2527" t="s">
        <v>146</v>
      </c>
      <c r="L2527" t="s">
        <v>157</v>
      </c>
      <c r="M2527" s="6">
        <v>524</v>
      </c>
    </row>
    <row r="2528" spans="1:13" x14ac:dyDescent="0.3">
      <c r="A2528" s="2">
        <v>45839</v>
      </c>
      <c r="B2528" s="3">
        <f t="shared" si="117"/>
        <v>2026</v>
      </c>
      <c r="C2528" t="str">
        <f t="shared" si="118"/>
        <v>2025-2026</v>
      </c>
      <c r="D2528" t="s">
        <v>120</v>
      </c>
      <c r="E2528" t="s">
        <v>84</v>
      </c>
      <c r="F2528" t="str">
        <f t="shared" si="119"/>
        <v>Western Australia</v>
      </c>
      <c r="G2528" t="s">
        <v>28</v>
      </c>
      <c r="H2528">
        <v>6280</v>
      </c>
      <c r="I2528" t="s">
        <v>11</v>
      </c>
      <c r="J2528" t="s">
        <v>135</v>
      </c>
      <c r="K2528" t="s">
        <v>142</v>
      </c>
      <c r="L2528" t="s">
        <v>153</v>
      </c>
      <c r="M2528" s="6">
        <v>691</v>
      </c>
    </row>
    <row r="2529" spans="1:13" x14ac:dyDescent="0.3">
      <c r="A2529" s="2">
        <v>45536</v>
      </c>
      <c r="B2529" s="3">
        <f t="shared" si="117"/>
        <v>2025</v>
      </c>
      <c r="C2529" t="str">
        <f t="shared" si="118"/>
        <v>2024-2025</v>
      </c>
      <c r="D2529" t="s">
        <v>120</v>
      </c>
      <c r="E2529" t="s">
        <v>59</v>
      </c>
      <c r="F2529" t="str">
        <f t="shared" si="119"/>
        <v>South Australia</v>
      </c>
      <c r="G2529" t="s">
        <v>17</v>
      </c>
      <c r="H2529">
        <v>5011</v>
      </c>
      <c r="I2529" t="s">
        <v>11</v>
      </c>
      <c r="J2529" t="s">
        <v>134</v>
      </c>
      <c r="K2529" t="s">
        <v>143</v>
      </c>
      <c r="L2529" t="s">
        <v>154</v>
      </c>
      <c r="M2529" s="6">
        <v>53</v>
      </c>
    </row>
    <row r="2530" spans="1:13" x14ac:dyDescent="0.3">
      <c r="A2530" s="2">
        <v>45327</v>
      </c>
      <c r="B2530" s="3">
        <f t="shared" si="117"/>
        <v>2024</v>
      </c>
      <c r="C2530" t="str">
        <f t="shared" si="118"/>
        <v>2023-2024</v>
      </c>
      <c r="D2530" t="s">
        <v>119</v>
      </c>
      <c r="E2530" t="s">
        <v>74</v>
      </c>
      <c r="F2530" t="str">
        <f t="shared" si="119"/>
        <v>Victoria</v>
      </c>
      <c r="G2530" t="s">
        <v>26</v>
      </c>
      <c r="H2530">
        <v>3500</v>
      </c>
      <c r="I2530" t="s">
        <v>11</v>
      </c>
      <c r="J2530" t="s">
        <v>129</v>
      </c>
      <c r="K2530" t="s">
        <v>142</v>
      </c>
      <c r="L2530" t="s">
        <v>153</v>
      </c>
      <c r="M2530" s="6">
        <v>745</v>
      </c>
    </row>
    <row r="2531" spans="1:13" x14ac:dyDescent="0.3">
      <c r="A2531" s="2">
        <v>45848</v>
      </c>
      <c r="B2531" s="3">
        <f t="shared" si="117"/>
        <v>2026</v>
      </c>
      <c r="C2531" t="str">
        <f t="shared" si="118"/>
        <v>2025-2026</v>
      </c>
      <c r="D2531" t="s">
        <v>120</v>
      </c>
      <c r="E2531" t="s">
        <v>45</v>
      </c>
      <c r="F2531" t="str">
        <f t="shared" si="119"/>
        <v>Victoria</v>
      </c>
      <c r="G2531" t="s">
        <v>26</v>
      </c>
      <c r="H2531">
        <v>3136</v>
      </c>
      <c r="I2531" t="s">
        <v>11</v>
      </c>
      <c r="J2531" t="s">
        <v>127</v>
      </c>
      <c r="K2531" t="s">
        <v>148</v>
      </c>
      <c r="L2531" t="s">
        <v>159</v>
      </c>
      <c r="M2531" s="6">
        <v>507</v>
      </c>
    </row>
    <row r="2532" spans="1:13" x14ac:dyDescent="0.3">
      <c r="A2532" s="2">
        <v>45790</v>
      </c>
      <c r="B2532" s="3">
        <f t="shared" si="117"/>
        <v>2025</v>
      </c>
      <c r="C2532" t="str">
        <f t="shared" si="118"/>
        <v>2024-2025</v>
      </c>
      <c r="D2532" t="s">
        <v>119</v>
      </c>
      <c r="E2532" t="s">
        <v>23</v>
      </c>
      <c r="F2532" t="str">
        <f t="shared" si="119"/>
        <v>New South Wales</v>
      </c>
      <c r="G2532" t="s">
        <v>10</v>
      </c>
      <c r="H2532">
        <v>2830</v>
      </c>
      <c r="I2532" t="s">
        <v>11</v>
      </c>
      <c r="J2532" t="s">
        <v>132</v>
      </c>
      <c r="K2532" t="s">
        <v>151</v>
      </c>
      <c r="L2532" t="s">
        <v>152</v>
      </c>
      <c r="M2532" s="6">
        <v>237</v>
      </c>
    </row>
    <row r="2533" spans="1:13" x14ac:dyDescent="0.3">
      <c r="A2533" s="2">
        <v>45646</v>
      </c>
      <c r="B2533" s="3">
        <f t="shared" si="117"/>
        <v>2025</v>
      </c>
      <c r="C2533" t="str">
        <f t="shared" si="118"/>
        <v>2024-2025</v>
      </c>
      <c r="D2533" t="s">
        <v>120</v>
      </c>
      <c r="E2533" t="s">
        <v>37</v>
      </c>
      <c r="F2533" t="str">
        <f t="shared" si="119"/>
        <v>Victoria</v>
      </c>
      <c r="G2533" t="s">
        <v>26</v>
      </c>
      <c r="H2533">
        <v>3134</v>
      </c>
      <c r="I2533" t="s">
        <v>11</v>
      </c>
      <c r="J2533" t="s">
        <v>127</v>
      </c>
      <c r="K2533" t="s">
        <v>144</v>
      </c>
      <c r="L2533" t="s">
        <v>155</v>
      </c>
      <c r="M2533" s="6">
        <v>388</v>
      </c>
    </row>
    <row r="2534" spans="1:13" x14ac:dyDescent="0.3">
      <c r="A2534" s="2">
        <v>45504</v>
      </c>
      <c r="B2534" s="3">
        <f t="shared" si="117"/>
        <v>2025</v>
      </c>
      <c r="C2534" t="str">
        <f t="shared" si="118"/>
        <v>2024-2025</v>
      </c>
      <c r="D2534" t="s">
        <v>119</v>
      </c>
      <c r="E2534" t="s">
        <v>74</v>
      </c>
      <c r="F2534" t="str">
        <f t="shared" si="119"/>
        <v>Victoria</v>
      </c>
      <c r="G2534" t="s">
        <v>26</v>
      </c>
      <c r="H2534">
        <v>3500</v>
      </c>
      <c r="I2534" t="s">
        <v>11</v>
      </c>
      <c r="J2534" t="s">
        <v>129</v>
      </c>
      <c r="K2534" t="s">
        <v>144</v>
      </c>
      <c r="L2534" t="s">
        <v>155</v>
      </c>
      <c r="M2534" s="6">
        <v>716</v>
      </c>
    </row>
    <row r="2535" spans="1:13" x14ac:dyDescent="0.3">
      <c r="A2535" s="2">
        <v>45719</v>
      </c>
      <c r="B2535" s="3">
        <f t="shared" si="117"/>
        <v>2025</v>
      </c>
      <c r="C2535" t="str">
        <f t="shared" si="118"/>
        <v>2024-2025</v>
      </c>
      <c r="D2535" t="s">
        <v>120</v>
      </c>
      <c r="E2535" t="s">
        <v>67</v>
      </c>
      <c r="F2535" t="str">
        <f t="shared" si="119"/>
        <v>Tasmania</v>
      </c>
      <c r="G2535" t="s">
        <v>43</v>
      </c>
      <c r="H2535">
        <v>7250</v>
      </c>
      <c r="I2535" t="s">
        <v>11</v>
      </c>
      <c r="J2535" t="s">
        <v>130</v>
      </c>
      <c r="K2535" t="s">
        <v>147</v>
      </c>
      <c r="L2535" t="s">
        <v>158</v>
      </c>
      <c r="M2535" s="6">
        <v>216</v>
      </c>
    </row>
    <row r="2536" spans="1:13" x14ac:dyDescent="0.3">
      <c r="A2536" s="2">
        <v>45824</v>
      </c>
      <c r="B2536" s="3">
        <f t="shared" si="117"/>
        <v>2025</v>
      </c>
      <c r="C2536" t="str">
        <f t="shared" si="118"/>
        <v>2024-2025</v>
      </c>
      <c r="D2536" t="s">
        <v>119</v>
      </c>
      <c r="E2536" t="s">
        <v>104</v>
      </c>
      <c r="F2536" t="str">
        <f t="shared" si="119"/>
        <v>Victoria</v>
      </c>
      <c r="G2536" t="s">
        <v>26</v>
      </c>
      <c r="H2536">
        <v>3175</v>
      </c>
      <c r="I2536" t="s">
        <v>11</v>
      </c>
      <c r="J2536" t="s">
        <v>127</v>
      </c>
      <c r="K2536" t="s">
        <v>142</v>
      </c>
      <c r="L2536" t="s">
        <v>153</v>
      </c>
      <c r="M2536" s="6">
        <v>693</v>
      </c>
    </row>
    <row r="2537" spans="1:13" x14ac:dyDescent="0.3">
      <c r="A2537" s="2">
        <v>45403</v>
      </c>
      <c r="B2537" s="3">
        <f t="shared" si="117"/>
        <v>2024</v>
      </c>
      <c r="C2537" t="str">
        <f t="shared" si="118"/>
        <v>2023-2024</v>
      </c>
      <c r="D2537" t="s">
        <v>120</v>
      </c>
      <c r="E2537" t="s">
        <v>66</v>
      </c>
      <c r="F2537" t="str">
        <f t="shared" si="119"/>
        <v>Western Australia</v>
      </c>
      <c r="G2537" t="s">
        <v>28</v>
      </c>
      <c r="H2537">
        <v>6330</v>
      </c>
      <c r="I2537" t="s">
        <v>11</v>
      </c>
      <c r="J2537" t="s">
        <v>135</v>
      </c>
      <c r="K2537" t="s">
        <v>145</v>
      </c>
      <c r="L2537" t="s">
        <v>156</v>
      </c>
      <c r="M2537" s="6">
        <v>356</v>
      </c>
    </row>
    <row r="2538" spans="1:13" x14ac:dyDescent="0.3">
      <c r="A2538" s="2">
        <v>45356</v>
      </c>
      <c r="B2538" s="3">
        <f t="shared" si="117"/>
        <v>2024</v>
      </c>
      <c r="C2538" t="str">
        <f t="shared" si="118"/>
        <v>2023-2024</v>
      </c>
      <c r="D2538" t="s">
        <v>120</v>
      </c>
      <c r="E2538" t="s">
        <v>73</v>
      </c>
      <c r="F2538" t="str">
        <f t="shared" si="119"/>
        <v>Queensland</v>
      </c>
      <c r="G2538" t="s">
        <v>19</v>
      </c>
      <c r="H2538">
        <v>4509</v>
      </c>
      <c r="I2538" t="s">
        <v>11</v>
      </c>
      <c r="J2538" t="s">
        <v>124</v>
      </c>
      <c r="K2538" t="s">
        <v>147</v>
      </c>
      <c r="L2538" t="s">
        <v>158</v>
      </c>
      <c r="M2538" s="6">
        <v>718</v>
      </c>
    </row>
    <row r="2539" spans="1:13" x14ac:dyDescent="0.3">
      <c r="A2539" s="2">
        <v>45571</v>
      </c>
      <c r="B2539" s="3">
        <f t="shared" si="117"/>
        <v>2025</v>
      </c>
      <c r="C2539" t="str">
        <f t="shared" si="118"/>
        <v>2024-2025</v>
      </c>
      <c r="D2539" t="s">
        <v>120</v>
      </c>
      <c r="E2539" t="s">
        <v>47</v>
      </c>
      <c r="F2539" t="str">
        <f t="shared" si="119"/>
        <v>Victoria</v>
      </c>
      <c r="G2539" t="s">
        <v>26</v>
      </c>
      <c r="H2539">
        <v>3630</v>
      </c>
      <c r="I2539" t="s">
        <v>11</v>
      </c>
      <c r="J2539" t="s">
        <v>137</v>
      </c>
      <c r="K2539" t="s">
        <v>146</v>
      </c>
      <c r="L2539" t="s">
        <v>157</v>
      </c>
      <c r="M2539" s="6">
        <v>506</v>
      </c>
    </row>
    <row r="2540" spans="1:13" x14ac:dyDescent="0.3">
      <c r="A2540" s="2">
        <v>45485</v>
      </c>
      <c r="B2540" s="3">
        <f t="shared" si="117"/>
        <v>2025</v>
      </c>
      <c r="C2540" t="str">
        <f t="shared" si="118"/>
        <v>2024-2025</v>
      </c>
      <c r="D2540" t="s">
        <v>120</v>
      </c>
      <c r="E2540" t="s">
        <v>22</v>
      </c>
      <c r="F2540" t="str">
        <f t="shared" si="119"/>
        <v>New South Wales</v>
      </c>
      <c r="G2540" t="s">
        <v>10</v>
      </c>
      <c r="H2540">
        <v>2116</v>
      </c>
      <c r="I2540" t="s">
        <v>11</v>
      </c>
      <c r="J2540" t="s">
        <v>125</v>
      </c>
      <c r="K2540" t="s">
        <v>146</v>
      </c>
      <c r="L2540" t="s">
        <v>157</v>
      </c>
      <c r="M2540" s="6">
        <v>639</v>
      </c>
    </row>
    <row r="2541" spans="1:13" x14ac:dyDescent="0.3">
      <c r="A2541" s="2">
        <v>45421</v>
      </c>
      <c r="B2541" s="3">
        <f t="shared" si="117"/>
        <v>2024</v>
      </c>
      <c r="C2541" t="str">
        <f t="shared" si="118"/>
        <v>2023-2024</v>
      </c>
      <c r="D2541" t="s">
        <v>120</v>
      </c>
      <c r="E2541" t="s">
        <v>98</v>
      </c>
      <c r="F2541" t="str">
        <f t="shared" si="119"/>
        <v>South Australia</v>
      </c>
      <c r="G2541" t="s">
        <v>17</v>
      </c>
      <c r="H2541">
        <v>5290</v>
      </c>
      <c r="I2541" t="s">
        <v>11</v>
      </c>
      <c r="J2541" t="s">
        <v>139</v>
      </c>
      <c r="K2541" t="s">
        <v>146</v>
      </c>
      <c r="L2541" t="s">
        <v>157</v>
      </c>
      <c r="M2541" s="6">
        <v>311</v>
      </c>
    </row>
    <row r="2542" spans="1:13" x14ac:dyDescent="0.3">
      <c r="A2542" s="2">
        <v>45642</v>
      </c>
      <c r="B2542" s="3">
        <f t="shared" si="117"/>
        <v>2025</v>
      </c>
      <c r="C2542" t="str">
        <f t="shared" si="118"/>
        <v>2024-2025</v>
      </c>
      <c r="D2542" t="s">
        <v>120</v>
      </c>
      <c r="E2542" t="s">
        <v>63</v>
      </c>
      <c r="F2542" t="str">
        <f t="shared" si="119"/>
        <v>Queensland</v>
      </c>
      <c r="G2542" t="s">
        <v>19</v>
      </c>
      <c r="H2542">
        <v>4068</v>
      </c>
      <c r="I2542" t="s">
        <v>11</v>
      </c>
      <c r="J2542" t="s">
        <v>131</v>
      </c>
      <c r="K2542" t="s">
        <v>143</v>
      </c>
      <c r="L2542" t="s">
        <v>154</v>
      </c>
      <c r="M2542" s="6">
        <v>663</v>
      </c>
    </row>
    <row r="2543" spans="1:13" x14ac:dyDescent="0.3">
      <c r="A2543" s="2">
        <v>45798</v>
      </c>
      <c r="B2543" s="3">
        <f t="shared" si="117"/>
        <v>2025</v>
      </c>
      <c r="C2543" t="str">
        <f t="shared" si="118"/>
        <v>2024-2025</v>
      </c>
      <c r="D2543" t="s">
        <v>119</v>
      </c>
      <c r="E2543" t="s">
        <v>35</v>
      </c>
      <c r="F2543" t="str">
        <f t="shared" si="119"/>
        <v>Victoria</v>
      </c>
      <c r="G2543" t="s">
        <v>26</v>
      </c>
      <c r="H2543">
        <v>3280</v>
      </c>
      <c r="I2543" t="s">
        <v>11</v>
      </c>
      <c r="J2543" t="s">
        <v>129</v>
      </c>
      <c r="K2543" t="s">
        <v>148</v>
      </c>
      <c r="L2543" t="s">
        <v>159</v>
      </c>
      <c r="M2543" s="6">
        <v>286</v>
      </c>
    </row>
    <row r="2544" spans="1:13" x14ac:dyDescent="0.3">
      <c r="A2544" s="2">
        <v>45304</v>
      </c>
      <c r="B2544" s="3">
        <f t="shared" si="117"/>
        <v>2024</v>
      </c>
      <c r="C2544" t="str">
        <f t="shared" si="118"/>
        <v>2023-2024</v>
      </c>
      <c r="D2544" t="s">
        <v>120</v>
      </c>
      <c r="E2544" t="s">
        <v>76</v>
      </c>
      <c r="F2544" t="str">
        <f t="shared" si="119"/>
        <v>Queensland</v>
      </c>
      <c r="G2544" t="s">
        <v>19</v>
      </c>
      <c r="H2544">
        <v>4220</v>
      </c>
      <c r="I2544" t="s">
        <v>11</v>
      </c>
      <c r="J2544" t="s">
        <v>124</v>
      </c>
      <c r="K2544" t="s">
        <v>146</v>
      </c>
      <c r="L2544" t="s">
        <v>157</v>
      </c>
      <c r="M2544" s="6">
        <v>718</v>
      </c>
    </row>
    <row r="2545" spans="1:13" x14ac:dyDescent="0.3">
      <c r="A2545" s="2">
        <v>45839</v>
      </c>
      <c r="B2545" s="3">
        <f t="shared" si="117"/>
        <v>2026</v>
      </c>
      <c r="C2545" t="str">
        <f t="shared" si="118"/>
        <v>2025-2026</v>
      </c>
      <c r="D2545" t="s">
        <v>120</v>
      </c>
      <c r="E2545" t="s">
        <v>112</v>
      </c>
      <c r="F2545" t="str">
        <f t="shared" si="119"/>
        <v>Queensland</v>
      </c>
      <c r="G2545" t="s">
        <v>19</v>
      </c>
      <c r="H2545">
        <v>4566</v>
      </c>
      <c r="I2545" t="s">
        <v>11</v>
      </c>
      <c r="J2545" t="s">
        <v>136</v>
      </c>
      <c r="K2545" t="s">
        <v>144</v>
      </c>
      <c r="L2545" t="s">
        <v>155</v>
      </c>
      <c r="M2545" s="6">
        <v>117</v>
      </c>
    </row>
    <row r="2546" spans="1:13" x14ac:dyDescent="0.3">
      <c r="A2546" s="2">
        <v>45540</v>
      </c>
      <c r="B2546" s="3">
        <f t="shared" si="117"/>
        <v>2025</v>
      </c>
      <c r="C2546" t="str">
        <f t="shared" si="118"/>
        <v>2024-2025</v>
      </c>
      <c r="D2546" t="s">
        <v>120</v>
      </c>
      <c r="E2546" t="s">
        <v>82</v>
      </c>
      <c r="F2546" t="str">
        <f t="shared" si="119"/>
        <v>Queensland</v>
      </c>
      <c r="G2546" t="s">
        <v>19</v>
      </c>
      <c r="H2546">
        <v>4215</v>
      </c>
      <c r="I2546" t="s">
        <v>11</v>
      </c>
      <c r="J2546" t="s">
        <v>124</v>
      </c>
      <c r="K2546" t="s">
        <v>142</v>
      </c>
      <c r="L2546" t="s">
        <v>153</v>
      </c>
      <c r="M2546" s="6">
        <v>99</v>
      </c>
    </row>
    <row r="2547" spans="1:13" x14ac:dyDescent="0.3">
      <c r="A2547" s="2">
        <v>45658</v>
      </c>
      <c r="B2547" s="3">
        <f t="shared" si="117"/>
        <v>2025</v>
      </c>
      <c r="C2547" t="str">
        <f t="shared" si="118"/>
        <v>2024-2025</v>
      </c>
      <c r="D2547" t="s">
        <v>120</v>
      </c>
      <c r="E2547" t="s">
        <v>29</v>
      </c>
      <c r="F2547" t="str">
        <f t="shared" si="119"/>
        <v>Queensland</v>
      </c>
      <c r="G2547" t="s">
        <v>19</v>
      </c>
      <c r="H2547">
        <v>4703</v>
      </c>
      <c r="I2547" t="s">
        <v>11</v>
      </c>
      <c r="J2547" t="s">
        <v>138</v>
      </c>
      <c r="K2547" t="s">
        <v>148</v>
      </c>
      <c r="L2547" t="s">
        <v>159</v>
      </c>
      <c r="M2547" s="6">
        <v>737</v>
      </c>
    </row>
    <row r="2548" spans="1:13" x14ac:dyDescent="0.3">
      <c r="A2548" s="2">
        <v>45404</v>
      </c>
      <c r="B2548" s="3">
        <f t="shared" si="117"/>
        <v>2024</v>
      </c>
      <c r="C2548" t="str">
        <f t="shared" si="118"/>
        <v>2023-2024</v>
      </c>
      <c r="D2548" t="s">
        <v>120</v>
      </c>
      <c r="E2548" t="s">
        <v>22</v>
      </c>
      <c r="F2548" t="str">
        <f t="shared" si="119"/>
        <v>New South Wales</v>
      </c>
      <c r="G2548" t="s">
        <v>10</v>
      </c>
      <c r="H2548">
        <v>2116</v>
      </c>
      <c r="I2548" t="s">
        <v>11</v>
      </c>
      <c r="J2548" t="s">
        <v>125</v>
      </c>
      <c r="K2548" t="s">
        <v>147</v>
      </c>
      <c r="L2548" t="s">
        <v>158</v>
      </c>
      <c r="M2548" s="6">
        <v>781</v>
      </c>
    </row>
    <row r="2549" spans="1:13" x14ac:dyDescent="0.3">
      <c r="A2549" s="2">
        <v>45621</v>
      </c>
      <c r="B2549" s="3">
        <f t="shared" si="117"/>
        <v>2025</v>
      </c>
      <c r="C2549" t="str">
        <f t="shared" si="118"/>
        <v>2024-2025</v>
      </c>
      <c r="D2549" t="s">
        <v>120</v>
      </c>
      <c r="E2549" t="s">
        <v>98</v>
      </c>
      <c r="F2549" t="str">
        <f t="shared" si="119"/>
        <v>South Australia</v>
      </c>
      <c r="G2549" t="s">
        <v>17</v>
      </c>
      <c r="H2549">
        <v>5290</v>
      </c>
      <c r="I2549" t="s">
        <v>11</v>
      </c>
      <c r="J2549" t="s">
        <v>139</v>
      </c>
      <c r="K2549" t="s">
        <v>150</v>
      </c>
      <c r="L2549" t="s">
        <v>161</v>
      </c>
      <c r="M2549" s="6">
        <v>513</v>
      </c>
    </row>
    <row r="2550" spans="1:13" x14ac:dyDescent="0.3">
      <c r="A2550" s="2">
        <v>45556</v>
      </c>
      <c r="B2550" s="3">
        <f t="shared" si="117"/>
        <v>2025</v>
      </c>
      <c r="C2550" t="str">
        <f t="shared" si="118"/>
        <v>2024-2025</v>
      </c>
      <c r="D2550" t="s">
        <v>120</v>
      </c>
      <c r="E2550" t="s">
        <v>49</v>
      </c>
      <c r="F2550" t="str">
        <f t="shared" si="119"/>
        <v>New South Wales</v>
      </c>
      <c r="G2550" t="s">
        <v>10</v>
      </c>
      <c r="H2550">
        <v>2350</v>
      </c>
      <c r="I2550" t="s">
        <v>11</v>
      </c>
      <c r="J2550" t="s">
        <v>122</v>
      </c>
      <c r="K2550" t="s">
        <v>149</v>
      </c>
      <c r="L2550" t="s">
        <v>160</v>
      </c>
      <c r="M2550" s="6">
        <v>328</v>
      </c>
    </row>
    <row r="2551" spans="1:13" x14ac:dyDescent="0.3">
      <c r="A2551" s="2">
        <v>45459</v>
      </c>
      <c r="B2551" s="3">
        <f t="shared" si="117"/>
        <v>2024</v>
      </c>
      <c r="C2551" t="str">
        <f t="shared" si="118"/>
        <v>2023-2024</v>
      </c>
      <c r="D2551" t="s">
        <v>120</v>
      </c>
      <c r="E2551" t="s">
        <v>37</v>
      </c>
      <c r="F2551" t="str">
        <f t="shared" si="119"/>
        <v>Victoria</v>
      </c>
      <c r="G2551" t="s">
        <v>26</v>
      </c>
      <c r="H2551">
        <v>3134</v>
      </c>
      <c r="I2551" t="s">
        <v>11</v>
      </c>
      <c r="J2551" t="s">
        <v>127</v>
      </c>
      <c r="K2551" t="s">
        <v>146</v>
      </c>
      <c r="L2551" t="s">
        <v>157</v>
      </c>
      <c r="M2551" s="6">
        <v>276</v>
      </c>
    </row>
    <row r="2552" spans="1:13" x14ac:dyDescent="0.3">
      <c r="A2552" s="2">
        <v>45848</v>
      </c>
      <c r="B2552" s="3">
        <f t="shared" si="117"/>
        <v>2026</v>
      </c>
      <c r="C2552" t="str">
        <f t="shared" si="118"/>
        <v>2025-2026</v>
      </c>
      <c r="D2552" t="s">
        <v>119</v>
      </c>
      <c r="E2552" t="s">
        <v>95</v>
      </c>
      <c r="F2552" t="str">
        <f t="shared" si="119"/>
        <v>New South Wales</v>
      </c>
      <c r="G2552" t="s">
        <v>10</v>
      </c>
      <c r="H2552">
        <v>2131</v>
      </c>
      <c r="I2552" t="s">
        <v>11</v>
      </c>
      <c r="J2552" t="s">
        <v>125</v>
      </c>
      <c r="K2552" t="s">
        <v>143</v>
      </c>
      <c r="L2552" t="s">
        <v>154</v>
      </c>
      <c r="M2552" s="6">
        <v>209</v>
      </c>
    </row>
    <row r="2553" spans="1:13" x14ac:dyDescent="0.3">
      <c r="A2553" s="2">
        <v>45853</v>
      </c>
      <c r="B2553" s="3">
        <f t="shared" si="117"/>
        <v>2026</v>
      </c>
      <c r="C2553" t="str">
        <f t="shared" si="118"/>
        <v>2025-2026</v>
      </c>
      <c r="D2553" t="s">
        <v>120</v>
      </c>
      <c r="E2553" t="s">
        <v>12</v>
      </c>
      <c r="F2553" t="str">
        <f t="shared" si="119"/>
        <v>New South Wales</v>
      </c>
      <c r="G2553" t="s">
        <v>10</v>
      </c>
      <c r="H2553">
        <v>2795</v>
      </c>
      <c r="I2553" t="s">
        <v>11</v>
      </c>
      <c r="J2553" t="s">
        <v>132</v>
      </c>
      <c r="K2553" t="s">
        <v>143</v>
      </c>
      <c r="L2553" t="s">
        <v>154</v>
      </c>
      <c r="M2553" s="6">
        <v>27</v>
      </c>
    </row>
    <row r="2554" spans="1:13" x14ac:dyDescent="0.3">
      <c r="A2554" s="2">
        <v>45986</v>
      </c>
      <c r="B2554" s="3">
        <f t="shared" si="117"/>
        <v>2026</v>
      </c>
      <c r="C2554" t="str">
        <f t="shared" si="118"/>
        <v>2025-2026</v>
      </c>
      <c r="D2554" t="s">
        <v>120</v>
      </c>
      <c r="E2554" t="s">
        <v>112</v>
      </c>
      <c r="F2554" t="str">
        <f t="shared" si="119"/>
        <v>Queensland</v>
      </c>
      <c r="G2554" t="s">
        <v>19</v>
      </c>
      <c r="H2554">
        <v>4566</v>
      </c>
      <c r="I2554" t="s">
        <v>11</v>
      </c>
      <c r="J2554" t="s">
        <v>136</v>
      </c>
      <c r="K2554" t="s">
        <v>144</v>
      </c>
      <c r="L2554" t="s">
        <v>155</v>
      </c>
      <c r="M2554" s="6">
        <v>595</v>
      </c>
    </row>
    <row r="2555" spans="1:13" x14ac:dyDescent="0.3">
      <c r="A2555" s="2">
        <v>45782</v>
      </c>
      <c r="B2555" s="3">
        <f t="shared" si="117"/>
        <v>2025</v>
      </c>
      <c r="C2555" t="str">
        <f t="shared" si="118"/>
        <v>2024-2025</v>
      </c>
      <c r="D2555" t="s">
        <v>119</v>
      </c>
      <c r="E2555" t="s">
        <v>93</v>
      </c>
      <c r="F2555" t="str">
        <f t="shared" si="119"/>
        <v>Victoria</v>
      </c>
      <c r="G2555" t="s">
        <v>26</v>
      </c>
      <c r="H2555">
        <v>3400</v>
      </c>
      <c r="I2555" t="s">
        <v>11</v>
      </c>
      <c r="J2555" t="s">
        <v>129</v>
      </c>
      <c r="K2555" t="s">
        <v>150</v>
      </c>
      <c r="L2555" t="s">
        <v>161</v>
      </c>
      <c r="M2555" s="6">
        <v>307</v>
      </c>
    </row>
    <row r="2556" spans="1:13" x14ac:dyDescent="0.3">
      <c r="A2556" s="2">
        <v>45969</v>
      </c>
      <c r="B2556" s="3">
        <f t="shared" si="117"/>
        <v>2026</v>
      </c>
      <c r="C2556" t="str">
        <f t="shared" si="118"/>
        <v>2025-2026</v>
      </c>
      <c r="D2556" t="s">
        <v>119</v>
      </c>
      <c r="E2556" t="s">
        <v>52</v>
      </c>
      <c r="F2556" t="str">
        <f t="shared" si="119"/>
        <v>New South Wales</v>
      </c>
      <c r="G2556" t="s">
        <v>10</v>
      </c>
      <c r="H2556">
        <v>2485</v>
      </c>
      <c r="I2556" t="s">
        <v>11</v>
      </c>
      <c r="J2556" t="s">
        <v>122</v>
      </c>
      <c r="K2556" t="s">
        <v>151</v>
      </c>
      <c r="L2556" t="s">
        <v>152</v>
      </c>
      <c r="M2556" s="6">
        <v>203</v>
      </c>
    </row>
    <row r="2557" spans="1:13" x14ac:dyDescent="0.3">
      <c r="A2557" s="2">
        <v>45487</v>
      </c>
      <c r="B2557" s="3">
        <f t="shared" si="117"/>
        <v>2025</v>
      </c>
      <c r="C2557" t="str">
        <f t="shared" si="118"/>
        <v>2024-2025</v>
      </c>
      <c r="D2557" t="s">
        <v>120</v>
      </c>
      <c r="E2557" t="s">
        <v>78</v>
      </c>
      <c r="F2557" t="str">
        <f t="shared" si="119"/>
        <v>New South Wales</v>
      </c>
      <c r="G2557" t="s">
        <v>10</v>
      </c>
      <c r="H2557">
        <v>2480</v>
      </c>
      <c r="I2557" t="s">
        <v>11</v>
      </c>
      <c r="J2557" t="s">
        <v>122</v>
      </c>
      <c r="K2557" t="s">
        <v>147</v>
      </c>
      <c r="L2557" t="s">
        <v>158</v>
      </c>
      <c r="M2557" s="6">
        <v>171</v>
      </c>
    </row>
    <row r="2558" spans="1:13" x14ac:dyDescent="0.3">
      <c r="A2558" s="2">
        <v>46012</v>
      </c>
      <c r="B2558" s="3">
        <f t="shared" si="117"/>
        <v>2026</v>
      </c>
      <c r="C2558" t="str">
        <f t="shared" si="118"/>
        <v>2025-2026</v>
      </c>
      <c r="D2558" t="s">
        <v>119</v>
      </c>
      <c r="E2558" t="s">
        <v>74</v>
      </c>
      <c r="F2558" t="str">
        <f t="shared" si="119"/>
        <v>Victoria</v>
      </c>
      <c r="G2558" t="s">
        <v>26</v>
      </c>
      <c r="H2558">
        <v>3500</v>
      </c>
      <c r="I2558" t="s">
        <v>11</v>
      </c>
      <c r="J2558" t="s">
        <v>129</v>
      </c>
      <c r="K2558" t="s">
        <v>145</v>
      </c>
      <c r="L2558" t="s">
        <v>156</v>
      </c>
      <c r="M2558" s="6">
        <v>355</v>
      </c>
    </row>
    <row r="2559" spans="1:13" x14ac:dyDescent="0.3">
      <c r="A2559" s="2">
        <v>45507</v>
      </c>
      <c r="B2559" s="3">
        <f t="shared" si="117"/>
        <v>2025</v>
      </c>
      <c r="C2559" t="str">
        <f t="shared" si="118"/>
        <v>2024-2025</v>
      </c>
      <c r="D2559" t="s">
        <v>120</v>
      </c>
      <c r="E2559" t="s">
        <v>20</v>
      </c>
      <c r="F2559" t="str">
        <f t="shared" si="119"/>
        <v>South Australia</v>
      </c>
      <c r="G2559" t="s">
        <v>17</v>
      </c>
      <c r="H2559">
        <v>5607</v>
      </c>
      <c r="I2559" t="s">
        <v>11</v>
      </c>
      <c r="J2559" t="s">
        <v>139</v>
      </c>
      <c r="K2559" t="s">
        <v>144</v>
      </c>
      <c r="L2559" t="s">
        <v>155</v>
      </c>
      <c r="M2559" s="6">
        <v>399</v>
      </c>
    </row>
    <row r="2560" spans="1:13" x14ac:dyDescent="0.3">
      <c r="A2560" s="2">
        <v>45378</v>
      </c>
      <c r="B2560" s="3">
        <f t="shared" si="117"/>
        <v>2024</v>
      </c>
      <c r="C2560" t="str">
        <f t="shared" si="118"/>
        <v>2023-2024</v>
      </c>
      <c r="D2560" t="s">
        <v>119</v>
      </c>
      <c r="E2560" t="s">
        <v>35</v>
      </c>
      <c r="F2560" t="str">
        <f t="shared" si="119"/>
        <v>Victoria</v>
      </c>
      <c r="G2560" t="s">
        <v>26</v>
      </c>
      <c r="H2560">
        <v>3280</v>
      </c>
      <c r="I2560" t="s">
        <v>11</v>
      </c>
      <c r="J2560" t="s">
        <v>129</v>
      </c>
      <c r="K2560" t="s">
        <v>147</v>
      </c>
      <c r="L2560" t="s">
        <v>158</v>
      </c>
      <c r="M2560" s="6">
        <v>487</v>
      </c>
    </row>
    <row r="2561" spans="1:13" x14ac:dyDescent="0.3">
      <c r="A2561" s="2">
        <v>45519</v>
      </c>
      <c r="B2561" s="3">
        <f t="shared" si="117"/>
        <v>2025</v>
      </c>
      <c r="C2561" t="str">
        <f t="shared" si="118"/>
        <v>2024-2025</v>
      </c>
      <c r="D2561" t="s">
        <v>120</v>
      </c>
      <c r="E2561" t="s">
        <v>24</v>
      </c>
      <c r="F2561" t="str">
        <f t="shared" si="119"/>
        <v>Queensland</v>
      </c>
      <c r="G2561" t="s">
        <v>19</v>
      </c>
      <c r="H2561">
        <v>4053</v>
      </c>
      <c r="I2561" t="s">
        <v>11</v>
      </c>
      <c r="J2561" t="s">
        <v>131</v>
      </c>
      <c r="K2561" t="s">
        <v>150</v>
      </c>
      <c r="L2561" t="s">
        <v>161</v>
      </c>
      <c r="M2561" s="6">
        <v>345</v>
      </c>
    </row>
    <row r="2562" spans="1:13" x14ac:dyDescent="0.3">
      <c r="A2562" s="2">
        <v>45529</v>
      </c>
      <c r="B2562" s="3">
        <f t="shared" ref="B2562:B2625" si="120">IF(MONTH(A2562)&gt;=7,YEAR(A2562)+1,YEAR(A2562))</f>
        <v>2025</v>
      </c>
      <c r="C2562" t="str">
        <f t="shared" ref="C2562:C2625" si="121">IF(MONTH(A2562) &gt;= 7, YEAR(A2562) &amp; "-" &amp; YEAR(A2562) + 1, YEAR(A2562) - 1 &amp; "-" &amp; YEAR(A2562))</f>
        <v>2024-2025</v>
      </c>
      <c r="D2562" t="s">
        <v>120</v>
      </c>
      <c r="E2562" t="s">
        <v>22</v>
      </c>
      <c r="F2562" t="str">
        <f t="shared" ref="F2562:F2625" si="122">IF(G2562="WA","Western Australia",
IF(G2562="NSW","New South Wales",
IF(G2562="QLD","Queensland",
IF(G2562="VIC","Victoria",
IF(G2562="TAS","Tasmania",
IF(G2562="SA","South Australia",
IF(G2562="NT","Northern Territory",
IF(G2562="ACT","Australian Capital Territory",G2562))))))))</f>
        <v>New South Wales</v>
      </c>
      <c r="G2562" t="s">
        <v>10</v>
      </c>
      <c r="H2562">
        <v>2116</v>
      </c>
      <c r="I2562" t="s">
        <v>11</v>
      </c>
      <c r="J2562" t="s">
        <v>125</v>
      </c>
      <c r="K2562" t="s">
        <v>142</v>
      </c>
      <c r="L2562" t="s">
        <v>153</v>
      </c>
      <c r="M2562" s="6">
        <v>293</v>
      </c>
    </row>
    <row r="2563" spans="1:13" x14ac:dyDescent="0.3">
      <c r="A2563" s="2">
        <v>45940</v>
      </c>
      <c r="B2563" s="3">
        <f t="shared" si="120"/>
        <v>2026</v>
      </c>
      <c r="C2563" t="str">
        <f t="shared" si="121"/>
        <v>2025-2026</v>
      </c>
      <c r="D2563" t="s">
        <v>119</v>
      </c>
      <c r="E2563" t="s">
        <v>80</v>
      </c>
      <c r="F2563" t="str">
        <f t="shared" si="122"/>
        <v>New South Wales</v>
      </c>
      <c r="G2563" t="s">
        <v>10</v>
      </c>
      <c r="H2563">
        <v>2120</v>
      </c>
      <c r="I2563" t="s">
        <v>11</v>
      </c>
      <c r="J2563" t="s">
        <v>125</v>
      </c>
      <c r="K2563" t="s">
        <v>143</v>
      </c>
      <c r="L2563" t="s">
        <v>154</v>
      </c>
      <c r="M2563" s="6">
        <v>328</v>
      </c>
    </row>
    <row r="2564" spans="1:13" x14ac:dyDescent="0.3">
      <c r="A2564" s="2">
        <v>45427</v>
      </c>
      <c r="B2564" s="3">
        <f t="shared" si="120"/>
        <v>2024</v>
      </c>
      <c r="C2564" t="str">
        <f t="shared" si="121"/>
        <v>2023-2024</v>
      </c>
      <c r="D2564" t="s">
        <v>119</v>
      </c>
      <c r="E2564" t="s">
        <v>110</v>
      </c>
      <c r="F2564" t="str">
        <f t="shared" si="122"/>
        <v>Australian Capital Territory</v>
      </c>
      <c r="G2564" t="s">
        <v>51</v>
      </c>
      <c r="H2564">
        <v>2609</v>
      </c>
      <c r="I2564" t="s">
        <v>11</v>
      </c>
      <c r="J2564" t="s">
        <v>123</v>
      </c>
      <c r="K2564" t="s">
        <v>145</v>
      </c>
      <c r="L2564" t="s">
        <v>156</v>
      </c>
      <c r="M2564" s="6">
        <v>374</v>
      </c>
    </row>
    <row r="2565" spans="1:13" x14ac:dyDescent="0.3">
      <c r="A2565" s="2">
        <v>45616</v>
      </c>
      <c r="B2565" s="3">
        <f t="shared" si="120"/>
        <v>2025</v>
      </c>
      <c r="C2565" t="str">
        <f t="shared" si="121"/>
        <v>2024-2025</v>
      </c>
      <c r="D2565" t="s">
        <v>120</v>
      </c>
      <c r="E2565" t="s">
        <v>9</v>
      </c>
      <c r="F2565" t="str">
        <f t="shared" si="122"/>
        <v>New South Wales</v>
      </c>
      <c r="G2565" t="s">
        <v>10</v>
      </c>
      <c r="H2565">
        <v>2067</v>
      </c>
      <c r="I2565" t="s">
        <v>11</v>
      </c>
      <c r="J2565" t="s">
        <v>126</v>
      </c>
      <c r="K2565" t="s">
        <v>146</v>
      </c>
      <c r="L2565" t="s">
        <v>157</v>
      </c>
      <c r="M2565" s="6">
        <v>114</v>
      </c>
    </row>
    <row r="2566" spans="1:13" x14ac:dyDescent="0.3">
      <c r="A2566" s="2">
        <v>45909</v>
      </c>
      <c r="B2566" s="3">
        <f t="shared" si="120"/>
        <v>2026</v>
      </c>
      <c r="C2566" t="str">
        <f t="shared" si="121"/>
        <v>2025-2026</v>
      </c>
      <c r="D2566" t="s">
        <v>120</v>
      </c>
      <c r="E2566" t="s">
        <v>37</v>
      </c>
      <c r="F2566" t="str">
        <f t="shared" si="122"/>
        <v>Victoria</v>
      </c>
      <c r="G2566" t="s">
        <v>26</v>
      </c>
      <c r="H2566">
        <v>3134</v>
      </c>
      <c r="I2566" t="s">
        <v>11</v>
      </c>
      <c r="J2566" t="s">
        <v>127</v>
      </c>
      <c r="K2566" t="s">
        <v>151</v>
      </c>
      <c r="L2566" t="s">
        <v>152</v>
      </c>
      <c r="M2566" s="6">
        <v>783</v>
      </c>
    </row>
    <row r="2567" spans="1:13" x14ac:dyDescent="0.3">
      <c r="A2567" s="2">
        <v>45355</v>
      </c>
      <c r="B2567" s="3">
        <f t="shared" si="120"/>
        <v>2024</v>
      </c>
      <c r="C2567" t="str">
        <f t="shared" si="121"/>
        <v>2023-2024</v>
      </c>
      <c r="D2567" t="s">
        <v>119</v>
      </c>
      <c r="E2567" t="s">
        <v>55</v>
      </c>
      <c r="F2567" t="str">
        <f t="shared" si="122"/>
        <v>Queensland</v>
      </c>
      <c r="G2567" t="s">
        <v>19</v>
      </c>
      <c r="H2567">
        <v>4740</v>
      </c>
      <c r="I2567" t="s">
        <v>11</v>
      </c>
      <c r="J2567" t="s">
        <v>138</v>
      </c>
      <c r="K2567" t="s">
        <v>145</v>
      </c>
      <c r="L2567" t="s">
        <v>156</v>
      </c>
      <c r="M2567" s="6">
        <v>158</v>
      </c>
    </row>
    <row r="2568" spans="1:13" x14ac:dyDescent="0.3">
      <c r="A2568" s="2">
        <v>45741</v>
      </c>
      <c r="B2568" s="3">
        <f t="shared" si="120"/>
        <v>2025</v>
      </c>
      <c r="C2568" t="str">
        <f t="shared" si="121"/>
        <v>2024-2025</v>
      </c>
      <c r="D2568" t="s">
        <v>120</v>
      </c>
      <c r="E2568" t="s">
        <v>57</v>
      </c>
      <c r="F2568" t="str">
        <f t="shared" si="122"/>
        <v>New South Wales</v>
      </c>
      <c r="G2568" t="s">
        <v>10</v>
      </c>
      <c r="H2568">
        <v>2064</v>
      </c>
      <c r="I2568" t="s">
        <v>11</v>
      </c>
      <c r="J2568" t="s">
        <v>126</v>
      </c>
      <c r="K2568" t="s">
        <v>147</v>
      </c>
      <c r="L2568" t="s">
        <v>158</v>
      </c>
      <c r="M2568" s="6">
        <v>781</v>
      </c>
    </row>
    <row r="2569" spans="1:13" x14ac:dyDescent="0.3">
      <c r="A2569" s="2">
        <v>45797</v>
      </c>
      <c r="B2569" s="3">
        <f t="shared" si="120"/>
        <v>2025</v>
      </c>
      <c r="C2569" t="str">
        <f t="shared" si="121"/>
        <v>2024-2025</v>
      </c>
      <c r="D2569" t="s">
        <v>120</v>
      </c>
      <c r="E2569" t="s">
        <v>114</v>
      </c>
      <c r="F2569" t="str">
        <f t="shared" si="122"/>
        <v>Victoria</v>
      </c>
      <c r="G2569" t="s">
        <v>26</v>
      </c>
      <c r="H2569">
        <v>3353</v>
      </c>
      <c r="I2569" t="s">
        <v>11</v>
      </c>
      <c r="J2569" t="s">
        <v>129</v>
      </c>
      <c r="K2569" t="s">
        <v>145</v>
      </c>
      <c r="L2569" t="s">
        <v>156</v>
      </c>
      <c r="M2569" s="6">
        <v>755</v>
      </c>
    </row>
    <row r="2570" spans="1:13" x14ac:dyDescent="0.3">
      <c r="A2570" s="2">
        <v>45468</v>
      </c>
      <c r="B2570" s="3">
        <f t="shared" si="120"/>
        <v>2024</v>
      </c>
      <c r="C2570" t="str">
        <f t="shared" si="121"/>
        <v>2023-2024</v>
      </c>
      <c r="D2570" t="s">
        <v>120</v>
      </c>
      <c r="E2570" t="s">
        <v>114</v>
      </c>
      <c r="F2570" t="str">
        <f t="shared" si="122"/>
        <v>Victoria</v>
      </c>
      <c r="G2570" t="s">
        <v>26</v>
      </c>
      <c r="H2570">
        <v>3353</v>
      </c>
      <c r="I2570" t="s">
        <v>11</v>
      </c>
      <c r="J2570" t="s">
        <v>129</v>
      </c>
      <c r="K2570" t="s">
        <v>151</v>
      </c>
      <c r="L2570" t="s">
        <v>152</v>
      </c>
      <c r="M2570" s="6">
        <v>402</v>
      </c>
    </row>
    <row r="2571" spans="1:13" x14ac:dyDescent="0.3">
      <c r="A2571" s="2">
        <v>45775</v>
      </c>
      <c r="B2571" s="3">
        <f t="shared" si="120"/>
        <v>2025</v>
      </c>
      <c r="C2571" t="str">
        <f t="shared" si="121"/>
        <v>2024-2025</v>
      </c>
      <c r="D2571" t="s">
        <v>120</v>
      </c>
      <c r="E2571" t="s">
        <v>101</v>
      </c>
      <c r="F2571" t="str">
        <f t="shared" si="122"/>
        <v>Queensland</v>
      </c>
      <c r="G2571" t="s">
        <v>19</v>
      </c>
      <c r="H2571">
        <v>4305</v>
      </c>
      <c r="I2571" t="s">
        <v>11</v>
      </c>
      <c r="J2571" t="s">
        <v>124</v>
      </c>
      <c r="K2571" t="s">
        <v>145</v>
      </c>
      <c r="L2571" t="s">
        <v>156</v>
      </c>
      <c r="M2571" s="6">
        <v>757</v>
      </c>
    </row>
    <row r="2572" spans="1:13" x14ac:dyDescent="0.3">
      <c r="A2572" s="2">
        <v>45825</v>
      </c>
      <c r="B2572" s="3">
        <f t="shared" si="120"/>
        <v>2025</v>
      </c>
      <c r="C2572" t="str">
        <f t="shared" si="121"/>
        <v>2024-2025</v>
      </c>
      <c r="D2572" t="s">
        <v>120</v>
      </c>
      <c r="E2572" t="s">
        <v>96</v>
      </c>
      <c r="F2572" t="str">
        <f t="shared" si="122"/>
        <v>Western Australia</v>
      </c>
      <c r="G2572" t="s">
        <v>28</v>
      </c>
      <c r="H2572">
        <v>6027</v>
      </c>
      <c r="I2572" t="s">
        <v>11</v>
      </c>
      <c r="J2572" t="s">
        <v>121</v>
      </c>
      <c r="K2572" t="s">
        <v>142</v>
      </c>
      <c r="L2572" t="s">
        <v>153</v>
      </c>
      <c r="M2572" s="6">
        <v>143</v>
      </c>
    </row>
    <row r="2573" spans="1:13" x14ac:dyDescent="0.3">
      <c r="A2573" s="2">
        <v>45331</v>
      </c>
      <c r="B2573" s="3">
        <f t="shared" si="120"/>
        <v>2024</v>
      </c>
      <c r="C2573" t="str">
        <f t="shared" si="121"/>
        <v>2023-2024</v>
      </c>
      <c r="D2573" t="s">
        <v>120</v>
      </c>
      <c r="E2573" t="s">
        <v>106</v>
      </c>
      <c r="F2573" t="str">
        <f t="shared" si="122"/>
        <v>Queensland</v>
      </c>
      <c r="G2573" t="s">
        <v>19</v>
      </c>
      <c r="H2573">
        <v>4558</v>
      </c>
      <c r="I2573" t="s">
        <v>11</v>
      </c>
      <c r="J2573" t="s">
        <v>136</v>
      </c>
      <c r="K2573" t="s">
        <v>142</v>
      </c>
      <c r="L2573" t="s">
        <v>153</v>
      </c>
      <c r="M2573" s="6">
        <v>329</v>
      </c>
    </row>
    <row r="2574" spans="1:13" x14ac:dyDescent="0.3">
      <c r="A2574" s="2">
        <v>45523</v>
      </c>
      <c r="B2574" s="3">
        <f t="shared" si="120"/>
        <v>2025</v>
      </c>
      <c r="C2574" t="str">
        <f t="shared" si="121"/>
        <v>2024-2025</v>
      </c>
      <c r="D2574" t="s">
        <v>119</v>
      </c>
      <c r="E2574" t="s">
        <v>52</v>
      </c>
      <c r="F2574" t="str">
        <f t="shared" si="122"/>
        <v>New South Wales</v>
      </c>
      <c r="G2574" t="s">
        <v>10</v>
      </c>
      <c r="H2574">
        <v>2485</v>
      </c>
      <c r="I2574" t="s">
        <v>11</v>
      </c>
      <c r="J2574" t="s">
        <v>122</v>
      </c>
      <c r="K2574" t="s">
        <v>147</v>
      </c>
      <c r="L2574" t="s">
        <v>158</v>
      </c>
      <c r="M2574" s="6">
        <v>192</v>
      </c>
    </row>
    <row r="2575" spans="1:13" x14ac:dyDescent="0.3">
      <c r="A2575" s="2">
        <v>45575</v>
      </c>
      <c r="B2575" s="3">
        <f t="shared" si="120"/>
        <v>2025</v>
      </c>
      <c r="C2575" t="str">
        <f t="shared" si="121"/>
        <v>2024-2025</v>
      </c>
      <c r="D2575" t="s">
        <v>120</v>
      </c>
      <c r="E2575" t="s">
        <v>22</v>
      </c>
      <c r="F2575" t="str">
        <f t="shared" si="122"/>
        <v>New South Wales</v>
      </c>
      <c r="G2575" t="s">
        <v>10</v>
      </c>
      <c r="H2575">
        <v>2116</v>
      </c>
      <c r="I2575" t="s">
        <v>11</v>
      </c>
      <c r="J2575" t="s">
        <v>125</v>
      </c>
      <c r="K2575" t="s">
        <v>142</v>
      </c>
      <c r="L2575" t="s">
        <v>153</v>
      </c>
      <c r="M2575" s="6">
        <v>284</v>
      </c>
    </row>
    <row r="2576" spans="1:13" x14ac:dyDescent="0.3">
      <c r="A2576" s="2">
        <v>45795</v>
      </c>
      <c r="B2576" s="3">
        <f t="shared" si="120"/>
        <v>2025</v>
      </c>
      <c r="C2576" t="str">
        <f t="shared" si="121"/>
        <v>2024-2025</v>
      </c>
      <c r="D2576" t="s">
        <v>120</v>
      </c>
      <c r="E2576" t="s">
        <v>56</v>
      </c>
      <c r="F2576" t="str">
        <f t="shared" si="122"/>
        <v>Queensland</v>
      </c>
      <c r="G2576" t="s">
        <v>19</v>
      </c>
      <c r="H2576">
        <v>4883</v>
      </c>
      <c r="I2576" t="s">
        <v>11</v>
      </c>
      <c r="J2576" t="s">
        <v>133</v>
      </c>
      <c r="K2576" t="s">
        <v>145</v>
      </c>
      <c r="L2576" t="s">
        <v>156</v>
      </c>
      <c r="M2576" s="6">
        <v>581</v>
      </c>
    </row>
    <row r="2577" spans="1:13" x14ac:dyDescent="0.3">
      <c r="A2577" s="2">
        <v>45501</v>
      </c>
      <c r="B2577" s="3">
        <f t="shared" si="120"/>
        <v>2025</v>
      </c>
      <c r="C2577" t="str">
        <f t="shared" si="121"/>
        <v>2024-2025</v>
      </c>
      <c r="D2577" t="s">
        <v>120</v>
      </c>
      <c r="E2577" t="s">
        <v>60</v>
      </c>
      <c r="F2577" t="str">
        <f t="shared" si="122"/>
        <v>Queensland</v>
      </c>
      <c r="G2577" t="s">
        <v>19</v>
      </c>
      <c r="H2577">
        <v>4655</v>
      </c>
      <c r="I2577" t="s">
        <v>11</v>
      </c>
      <c r="J2577" t="s">
        <v>138</v>
      </c>
      <c r="K2577" t="s">
        <v>146</v>
      </c>
      <c r="L2577" t="s">
        <v>157</v>
      </c>
      <c r="M2577" s="6">
        <v>96</v>
      </c>
    </row>
    <row r="2578" spans="1:13" x14ac:dyDescent="0.3">
      <c r="A2578" s="2">
        <v>45979</v>
      </c>
      <c r="B2578" s="3">
        <f t="shared" si="120"/>
        <v>2026</v>
      </c>
      <c r="C2578" t="str">
        <f t="shared" si="121"/>
        <v>2025-2026</v>
      </c>
      <c r="D2578" t="s">
        <v>120</v>
      </c>
      <c r="E2578" t="s">
        <v>32</v>
      </c>
      <c r="F2578" t="str">
        <f t="shared" si="122"/>
        <v>Victoria</v>
      </c>
      <c r="G2578" t="s">
        <v>26</v>
      </c>
      <c r="H2578">
        <v>3977</v>
      </c>
      <c r="I2578" t="s">
        <v>11</v>
      </c>
      <c r="J2578" t="s">
        <v>137</v>
      </c>
      <c r="K2578" t="s">
        <v>151</v>
      </c>
      <c r="L2578" t="s">
        <v>152</v>
      </c>
      <c r="M2578" s="6">
        <v>479</v>
      </c>
    </row>
    <row r="2579" spans="1:13" x14ac:dyDescent="0.3">
      <c r="A2579" s="2">
        <v>45780</v>
      </c>
      <c r="B2579" s="3">
        <f t="shared" si="120"/>
        <v>2025</v>
      </c>
      <c r="C2579" t="str">
        <f t="shared" si="121"/>
        <v>2024-2025</v>
      </c>
      <c r="D2579" t="s">
        <v>120</v>
      </c>
      <c r="E2579" t="s">
        <v>18</v>
      </c>
      <c r="F2579" t="str">
        <f t="shared" si="122"/>
        <v>Queensland</v>
      </c>
      <c r="G2579" t="s">
        <v>19</v>
      </c>
      <c r="H2579">
        <v>4802</v>
      </c>
      <c r="I2579" t="s">
        <v>11</v>
      </c>
      <c r="J2579" t="s">
        <v>133</v>
      </c>
      <c r="K2579" t="s">
        <v>151</v>
      </c>
      <c r="L2579" t="s">
        <v>152</v>
      </c>
      <c r="M2579" s="6">
        <v>430</v>
      </c>
    </row>
    <row r="2580" spans="1:13" x14ac:dyDescent="0.3">
      <c r="A2580" s="2">
        <v>45673</v>
      </c>
      <c r="B2580" s="3">
        <f t="shared" si="120"/>
        <v>2025</v>
      </c>
      <c r="C2580" t="str">
        <f t="shared" si="121"/>
        <v>2024-2025</v>
      </c>
      <c r="D2580" t="s">
        <v>120</v>
      </c>
      <c r="E2580" t="s">
        <v>78</v>
      </c>
      <c r="F2580" t="str">
        <f t="shared" si="122"/>
        <v>New South Wales</v>
      </c>
      <c r="G2580" t="s">
        <v>10</v>
      </c>
      <c r="H2580">
        <v>2480</v>
      </c>
      <c r="I2580" t="s">
        <v>11</v>
      </c>
      <c r="J2580" t="s">
        <v>122</v>
      </c>
      <c r="K2580" t="s">
        <v>143</v>
      </c>
      <c r="L2580" t="s">
        <v>154</v>
      </c>
      <c r="M2580" s="6">
        <v>220</v>
      </c>
    </row>
    <row r="2581" spans="1:13" x14ac:dyDescent="0.3">
      <c r="A2581" s="2">
        <v>46005</v>
      </c>
      <c r="B2581" s="3">
        <f t="shared" si="120"/>
        <v>2026</v>
      </c>
      <c r="C2581" t="str">
        <f t="shared" si="121"/>
        <v>2025-2026</v>
      </c>
      <c r="D2581" t="s">
        <v>120</v>
      </c>
      <c r="E2581" t="s">
        <v>89</v>
      </c>
      <c r="F2581" t="str">
        <f t="shared" si="122"/>
        <v>Queensland</v>
      </c>
      <c r="G2581" t="s">
        <v>19</v>
      </c>
      <c r="H2581">
        <v>4700</v>
      </c>
      <c r="I2581" t="s">
        <v>11</v>
      </c>
      <c r="J2581" t="s">
        <v>138</v>
      </c>
      <c r="K2581" t="s">
        <v>144</v>
      </c>
      <c r="L2581" t="s">
        <v>155</v>
      </c>
      <c r="M2581" s="6">
        <v>363</v>
      </c>
    </row>
    <row r="2582" spans="1:13" x14ac:dyDescent="0.3">
      <c r="A2582" s="2">
        <v>45511</v>
      </c>
      <c r="B2582" s="3">
        <f t="shared" si="120"/>
        <v>2025</v>
      </c>
      <c r="C2582" t="str">
        <f t="shared" si="121"/>
        <v>2024-2025</v>
      </c>
      <c r="D2582" t="s">
        <v>120</v>
      </c>
      <c r="E2582" t="s">
        <v>41</v>
      </c>
      <c r="F2582" t="str">
        <f t="shared" si="122"/>
        <v>New South Wales</v>
      </c>
      <c r="G2582" t="s">
        <v>10</v>
      </c>
      <c r="H2582">
        <v>2478</v>
      </c>
      <c r="I2582" t="s">
        <v>11</v>
      </c>
      <c r="J2582" t="s">
        <v>122</v>
      </c>
      <c r="K2582" t="s">
        <v>144</v>
      </c>
      <c r="L2582" t="s">
        <v>155</v>
      </c>
      <c r="M2582" s="6">
        <v>569</v>
      </c>
    </row>
    <row r="2583" spans="1:13" x14ac:dyDescent="0.3">
      <c r="A2583" s="2">
        <v>45465</v>
      </c>
      <c r="B2583" s="3">
        <f t="shared" si="120"/>
        <v>2024</v>
      </c>
      <c r="C2583" t="str">
        <f t="shared" si="121"/>
        <v>2023-2024</v>
      </c>
      <c r="D2583" t="s">
        <v>120</v>
      </c>
      <c r="E2583" t="s">
        <v>66</v>
      </c>
      <c r="F2583" t="str">
        <f t="shared" si="122"/>
        <v>Western Australia</v>
      </c>
      <c r="G2583" t="s">
        <v>28</v>
      </c>
      <c r="H2583">
        <v>6330</v>
      </c>
      <c r="I2583" t="s">
        <v>11</v>
      </c>
      <c r="J2583" t="s">
        <v>135</v>
      </c>
      <c r="K2583" t="s">
        <v>144</v>
      </c>
      <c r="L2583" t="s">
        <v>155</v>
      </c>
      <c r="M2583" s="6">
        <v>43</v>
      </c>
    </row>
    <row r="2584" spans="1:13" x14ac:dyDescent="0.3">
      <c r="A2584" s="2">
        <v>45918</v>
      </c>
      <c r="B2584" s="3">
        <f t="shared" si="120"/>
        <v>2026</v>
      </c>
      <c r="C2584" t="str">
        <f t="shared" si="121"/>
        <v>2025-2026</v>
      </c>
      <c r="D2584" t="s">
        <v>120</v>
      </c>
      <c r="E2584" t="s">
        <v>84</v>
      </c>
      <c r="F2584" t="str">
        <f t="shared" si="122"/>
        <v>Western Australia</v>
      </c>
      <c r="G2584" t="s">
        <v>28</v>
      </c>
      <c r="H2584">
        <v>6280</v>
      </c>
      <c r="I2584" t="s">
        <v>11</v>
      </c>
      <c r="J2584" t="s">
        <v>135</v>
      </c>
      <c r="K2584" t="s">
        <v>150</v>
      </c>
      <c r="L2584" t="s">
        <v>161</v>
      </c>
      <c r="M2584" s="6">
        <v>641</v>
      </c>
    </row>
    <row r="2585" spans="1:13" x14ac:dyDescent="0.3">
      <c r="A2585" s="2">
        <v>45711</v>
      </c>
      <c r="B2585" s="3">
        <f t="shared" si="120"/>
        <v>2025</v>
      </c>
      <c r="C2585" t="str">
        <f t="shared" si="121"/>
        <v>2024-2025</v>
      </c>
      <c r="D2585" t="s">
        <v>119</v>
      </c>
      <c r="E2585" t="s">
        <v>59</v>
      </c>
      <c r="F2585" t="str">
        <f t="shared" si="122"/>
        <v>South Australia</v>
      </c>
      <c r="G2585" t="s">
        <v>17</v>
      </c>
      <c r="H2585">
        <v>5011</v>
      </c>
      <c r="I2585" t="s">
        <v>11</v>
      </c>
      <c r="J2585" t="s">
        <v>134</v>
      </c>
      <c r="K2585" t="s">
        <v>144</v>
      </c>
      <c r="L2585" t="s">
        <v>155</v>
      </c>
      <c r="M2585" s="6">
        <v>755</v>
      </c>
    </row>
    <row r="2586" spans="1:13" x14ac:dyDescent="0.3">
      <c r="A2586" s="2">
        <v>45631</v>
      </c>
      <c r="B2586" s="3">
        <f t="shared" si="120"/>
        <v>2025</v>
      </c>
      <c r="C2586" t="str">
        <f t="shared" si="121"/>
        <v>2024-2025</v>
      </c>
      <c r="D2586" t="s">
        <v>119</v>
      </c>
      <c r="E2586" t="s">
        <v>91</v>
      </c>
      <c r="F2586" t="str">
        <f t="shared" si="122"/>
        <v>Western Australia</v>
      </c>
      <c r="G2586" t="s">
        <v>28</v>
      </c>
      <c r="H2586">
        <v>6109</v>
      </c>
      <c r="I2586" t="s">
        <v>11</v>
      </c>
      <c r="J2586" t="s">
        <v>135</v>
      </c>
      <c r="K2586" t="s">
        <v>150</v>
      </c>
      <c r="L2586" t="s">
        <v>161</v>
      </c>
      <c r="M2586" s="6">
        <v>508</v>
      </c>
    </row>
    <row r="2587" spans="1:13" x14ac:dyDescent="0.3">
      <c r="A2587" s="2">
        <v>45562</v>
      </c>
      <c r="B2587" s="3">
        <f t="shared" si="120"/>
        <v>2025</v>
      </c>
      <c r="C2587" t="str">
        <f t="shared" si="121"/>
        <v>2024-2025</v>
      </c>
      <c r="D2587" t="s">
        <v>119</v>
      </c>
      <c r="E2587" t="s">
        <v>23</v>
      </c>
      <c r="F2587" t="str">
        <f t="shared" si="122"/>
        <v>New South Wales</v>
      </c>
      <c r="G2587" t="s">
        <v>10</v>
      </c>
      <c r="H2587">
        <v>2830</v>
      </c>
      <c r="I2587" t="s">
        <v>11</v>
      </c>
      <c r="J2587" t="s">
        <v>132</v>
      </c>
      <c r="K2587" t="s">
        <v>145</v>
      </c>
      <c r="L2587" t="s">
        <v>156</v>
      </c>
      <c r="M2587" s="6">
        <v>428</v>
      </c>
    </row>
    <row r="2588" spans="1:13" x14ac:dyDescent="0.3">
      <c r="A2588" s="2">
        <v>45501</v>
      </c>
      <c r="B2588" s="3">
        <f t="shared" si="120"/>
        <v>2025</v>
      </c>
      <c r="C2588" t="str">
        <f t="shared" si="121"/>
        <v>2024-2025</v>
      </c>
      <c r="D2588" t="s">
        <v>120</v>
      </c>
      <c r="E2588" t="s">
        <v>35</v>
      </c>
      <c r="F2588" t="str">
        <f t="shared" si="122"/>
        <v>Victoria</v>
      </c>
      <c r="G2588" t="s">
        <v>26</v>
      </c>
      <c r="H2588">
        <v>3280</v>
      </c>
      <c r="I2588" t="s">
        <v>11</v>
      </c>
      <c r="J2588" t="s">
        <v>129</v>
      </c>
      <c r="K2588" t="s">
        <v>145</v>
      </c>
      <c r="L2588" t="s">
        <v>156</v>
      </c>
      <c r="M2588" s="6">
        <v>723</v>
      </c>
    </row>
    <row r="2589" spans="1:13" x14ac:dyDescent="0.3">
      <c r="A2589" s="2">
        <v>45642</v>
      </c>
      <c r="B2589" s="3">
        <f t="shared" si="120"/>
        <v>2025</v>
      </c>
      <c r="C2589" t="str">
        <f t="shared" si="121"/>
        <v>2024-2025</v>
      </c>
      <c r="D2589" t="s">
        <v>120</v>
      </c>
      <c r="E2589" t="s">
        <v>112</v>
      </c>
      <c r="F2589" t="str">
        <f t="shared" si="122"/>
        <v>Queensland</v>
      </c>
      <c r="G2589" t="s">
        <v>19</v>
      </c>
      <c r="H2589">
        <v>4566</v>
      </c>
      <c r="I2589" t="s">
        <v>11</v>
      </c>
      <c r="J2589" t="s">
        <v>136</v>
      </c>
      <c r="K2589" t="s">
        <v>145</v>
      </c>
      <c r="L2589" t="s">
        <v>156</v>
      </c>
      <c r="M2589" s="6">
        <v>772</v>
      </c>
    </row>
    <row r="2590" spans="1:13" x14ac:dyDescent="0.3">
      <c r="A2590" s="2">
        <v>45466</v>
      </c>
      <c r="B2590" s="3">
        <f t="shared" si="120"/>
        <v>2024</v>
      </c>
      <c r="C2590" t="str">
        <f t="shared" si="121"/>
        <v>2023-2024</v>
      </c>
      <c r="D2590" t="s">
        <v>120</v>
      </c>
      <c r="E2590" t="s">
        <v>106</v>
      </c>
      <c r="F2590" t="str">
        <f t="shared" si="122"/>
        <v>Queensland</v>
      </c>
      <c r="G2590" t="s">
        <v>19</v>
      </c>
      <c r="H2590">
        <v>4558</v>
      </c>
      <c r="I2590" t="s">
        <v>11</v>
      </c>
      <c r="J2590" t="s">
        <v>136</v>
      </c>
      <c r="K2590" t="s">
        <v>151</v>
      </c>
      <c r="L2590" t="s">
        <v>152</v>
      </c>
      <c r="M2590" s="6">
        <v>632</v>
      </c>
    </row>
    <row r="2591" spans="1:13" x14ac:dyDescent="0.3">
      <c r="A2591" s="2">
        <v>45393</v>
      </c>
      <c r="B2591" s="3">
        <f t="shared" si="120"/>
        <v>2024</v>
      </c>
      <c r="C2591" t="str">
        <f t="shared" si="121"/>
        <v>2023-2024</v>
      </c>
      <c r="D2591" t="s">
        <v>120</v>
      </c>
      <c r="E2591" t="s">
        <v>44</v>
      </c>
      <c r="F2591" t="str">
        <f t="shared" si="122"/>
        <v>Western Australia</v>
      </c>
      <c r="G2591" t="s">
        <v>28</v>
      </c>
      <c r="H2591">
        <v>6010</v>
      </c>
      <c r="I2591" t="s">
        <v>11</v>
      </c>
      <c r="J2591" t="s">
        <v>121</v>
      </c>
      <c r="K2591" t="s">
        <v>146</v>
      </c>
      <c r="L2591" t="s">
        <v>157</v>
      </c>
      <c r="M2591" s="6">
        <v>402</v>
      </c>
    </row>
    <row r="2592" spans="1:13" x14ac:dyDescent="0.3">
      <c r="A2592" s="2">
        <v>45841</v>
      </c>
      <c r="B2592" s="3">
        <f t="shared" si="120"/>
        <v>2026</v>
      </c>
      <c r="C2592" t="str">
        <f t="shared" si="121"/>
        <v>2025-2026</v>
      </c>
      <c r="D2592" t="s">
        <v>119</v>
      </c>
      <c r="E2592" t="s">
        <v>97</v>
      </c>
      <c r="F2592" t="str">
        <f t="shared" si="122"/>
        <v>Tasmania</v>
      </c>
      <c r="G2592" t="s">
        <v>43</v>
      </c>
      <c r="H2592">
        <v>7010</v>
      </c>
      <c r="I2592" t="s">
        <v>11</v>
      </c>
      <c r="J2592" t="s">
        <v>130</v>
      </c>
      <c r="K2592" t="s">
        <v>145</v>
      </c>
      <c r="L2592" t="s">
        <v>156</v>
      </c>
      <c r="M2592" s="6">
        <v>185</v>
      </c>
    </row>
    <row r="2593" spans="1:13" x14ac:dyDescent="0.3">
      <c r="A2593" s="2">
        <v>45922</v>
      </c>
      <c r="B2593" s="3">
        <f t="shared" si="120"/>
        <v>2026</v>
      </c>
      <c r="C2593" t="str">
        <f t="shared" si="121"/>
        <v>2025-2026</v>
      </c>
      <c r="D2593" t="s">
        <v>120</v>
      </c>
      <c r="E2593" t="s">
        <v>82</v>
      </c>
      <c r="F2593" t="str">
        <f t="shared" si="122"/>
        <v>Queensland</v>
      </c>
      <c r="G2593" t="s">
        <v>19</v>
      </c>
      <c r="H2593">
        <v>4215</v>
      </c>
      <c r="I2593" t="s">
        <v>11</v>
      </c>
      <c r="J2593" t="s">
        <v>124</v>
      </c>
      <c r="K2593" t="s">
        <v>151</v>
      </c>
      <c r="L2593" t="s">
        <v>152</v>
      </c>
      <c r="M2593" s="6">
        <v>625</v>
      </c>
    </row>
    <row r="2594" spans="1:13" x14ac:dyDescent="0.3">
      <c r="A2594" s="2">
        <v>45962</v>
      </c>
      <c r="B2594" s="3">
        <f t="shared" si="120"/>
        <v>2026</v>
      </c>
      <c r="C2594" t="str">
        <f t="shared" si="121"/>
        <v>2025-2026</v>
      </c>
      <c r="D2594" t="s">
        <v>119</v>
      </c>
      <c r="E2594" t="s">
        <v>104</v>
      </c>
      <c r="F2594" t="str">
        <f t="shared" si="122"/>
        <v>Victoria</v>
      </c>
      <c r="G2594" t="s">
        <v>26</v>
      </c>
      <c r="H2594">
        <v>3175</v>
      </c>
      <c r="I2594" t="s">
        <v>11</v>
      </c>
      <c r="J2594" t="s">
        <v>127</v>
      </c>
      <c r="K2594" t="s">
        <v>151</v>
      </c>
      <c r="L2594" t="s">
        <v>152</v>
      </c>
      <c r="M2594" s="6">
        <v>131</v>
      </c>
    </row>
    <row r="2595" spans="1:13" x14ac:dyDescent="0.3">
      <c r="A2595" s="2">
        <v>45389</v>
      </c>
      <c r="B2595" s="3">
        <f t="shared" si="120"/>
        <v>2024</v>
      </c>
      <c r="C2595" t="str">
        <f t="shared" si="121"/>
        <v>2023-2024</v>
      </c>
      <c r="D2595" t="s">
        <v>120</v>
      </c>
      <c r="E2595" t="s">
        <v>24</v>
      </c>
      <c r="F2595" t="str">
        <f t="shared" si="122"/>
        <v>Queensland</v>
      </c>
      <c r="G2595" t="s">
        <v>19</v>
      </c>
      <c r="H2595">
        <v>4053</v>
      </c>
      <c r="I2595" t="s">
        <v>11</v>
      </c>
      <c r="J2595" t="s">
        <v>131</v>
      </c>
      <c r="K2595" t="s">
        <v>146</v>
      </c>
      <c r="L2595" t="s">
        <v>157</v>
      </c>
      <c r="M2595" s="6">
        <v>477</v>
      </c>
    </row>
    <row r="2596" spans="1:13" x14ac:dyDescent="0.3">
      <c r="A2596" s="2">
        <v>45804</v>
      </c>
      <c r="B2596" s="3">
        <f t="shared" si="120"/>
        <v>2025</v>
      </c>
      <c r="C2596" t="str">
        <f t="shared" si="121"/>
        <v>2024-2025</v>
      </c>
      <c r="D2596" t="s">
        <v>119</v>
      </c>
      <c r="E2596" t="s">
        <v>58</v>
      </c>
      <c r="F2596" t="str">
        <f t="shared" si="122"/>
        <v>New South Wales</v>
      </c>
      <c r="G2596" t="s">
        <v>10</v>
      </c>
      <c r="H2596">
        <v>2790</v>
      </c>
      <c r="I2596" t="s">
        <v>11</v>
      </c>
      <c r="J2596" t="s">
        <v>132</v>
      </c>
      <c r="K2596" t="s">
        <v>146</v>
      </c>
      <c r="L2596" t="s">
        <v>157</v>
      </c>
      <c r="M2596" s="6">
        <v>345</v>
      </c>
    </row>
    <row r="2597" spans="1:13" x14ac:dyDescent="0.3">
      <c r="A2597" s="2">
        <v>45721</v>
      </c>
      <c r="B2597" s="3">
        <f t="shared" si="120"/>
        <v>2025</v>
      </c>
      <c r="C2597" t="str">
        <f t="shared" si="121"/>
        <v>2024-2025</v>
      </c>
      <c r="D2597" t="s">
        <v>120</v>
      </c>
      <c r="E2597" t="s">
        <v>94</v>
      </c>
      <c r="F2597" t="str">
        <f t="shared" si="122"/>
        <v>Queensland</v>
      </c>
      <c r="G2597" t="s">
        <v>19</v>
      </c>
      <c r="H2597">
        <v>4551</v>
      </c>
      <c r="I2597" t="s">
        <v>11</v>
      </c>
      <c r="J2597" t="s">
        <v>136</v>
      </c>
      <c r="K2597" t="s">
        <v>151</v>
      </c>
      <c r="L2597" t="s">
        <v>152</v>
      </c>
      <c r="M2597" s="6">
        <v>699</v>
      </c>
    </row>
    <row r="2598" spans="1:13" x14ac:dyDescent="0.3">
      <c r="A2598" s="2">
        <v>45479</v>
      </c>
      <c r="B2598" s="3">
        <f t="shared" si="120"/>
        <v>2025</v>
      </c>
      <c r="C2598" t="str">
        <f t="shared" si="121"/>
        <v>2024-2025</v>
      </c>
      <c r="D2598" t="s">
        <v>120</v>
      </c>
      <c r="E2598" t="s">
        <v>95</v>
      </c>
      <c r="F2598" t="str">
        <f t="shared" si="122"/>
        <v>New South Wales</v>
      </c>
      <c r="G2598" t="s">
        <v>10</v>
      </c>
      <c r="H2598">
        <v>2131</v>
      </c>
      <c r="I2598" t="s">
        <v>11</v>
      </c>
      <c r="J2598" t="s">
        <v>125</v>
      </c>
      <c r="K2598" t="s">
        <v>142</v>
      </c>
      <c r="L2598" t="s">
        <v>153</v>
      </c>
      <c r="M2598" s="6">
        <v>33</v>
      </c>
    </row>
    <row r="2599" spans="1:13" x14ac:dyDescent="0.3">
      <c r="A2599" s="2">
        <v>45761</v>
      </c>
      <c r="B2599" s="3">
        <f t="shared" si="120"/>
        <v>2025</v>
      </c>
      <c r="C2599" t="str">
        <f t="shared" si="121"/>
        <v>2024-2025</v>
      </c>
      <c r="D2599" t="s">
        <v>119</v>
      </c>
      <c r="E2599" t="s">
        <v>109</v>
      </c>
      <c r="F2599" t="str">
        <f t="shared" si="122"/>
        <v>Western Australia</v>
      </c>
      <c r="G2599" t="s">
        <v>28</v>
      </c>
      <c r="H2599">
        <v>6052</v>
      </c>
      <c r="I2599" t="s">
        <v>11</v>
      </c>
      <c r="J2599" t="s">
        <v>121</v>
      </c>
      <c r="K2599" t="s">
        <v>146</v>
      </c>
      <c r="L2599" t="s">
        <v>157</v>
      </c>
      <c r="M2599" s="6">
        <v>320</v>
      </c>
    </row>
    <row r="2600" spans="1:13" x14ac:dyDescent="0.3">
      <c r="A2600" s="2">
        <v>45534</v>
      </c>
      <c r="B2600" s="3">
        <f t="shared" si="120"/>
        <v>2025</v>
      </c>
      <c r="C2600" t="str">
        <f t="shared" si="121"/>
        <v>2024-2025</v>
      </c>
      <c r="D2600" t="s">
        <v>120</v>
      </c>
      <c r="E2600" t="s">
        <v>33</v>
      </c>
      <c r="F2600" t="str">
        <f t="shared" si="122"/>
        <v>Northern Territory</v>
      </c>
      <c r="G2600" t="s">
        <v>15</v>
      </c>
      <c r="H2600">
        <v>870</v>
      </c>
      <c r="I2600" t="s">
        <v>11</v>
      </c>
      <c r="J2600" t="s">
        <v>140</v>
      </c>
      <c r="K2600" t="s">
        <v>145</v>
      </c>
      <c r="L2600" t="s">
        <v>156</v>
      </c>
      <c r="M2600" s="6">
        <v>151</v>
      </c>
    </row>
    <row r="2601" spans="1:13" x14ac:dyDescent="0.3">
      <c r="A2601" s="2">
        <v>46006</v>
      </c>
      <c r="B2601" s="3">
        <f t="shared" si="120"/>
        <v>2026</v>
      </c>
      <c r="C2601" t="str">
        <f t="shared" si="121"/>
        <v>2025-2026</v>
      </c>
      <c r="D2601" t="s">
        <v>120</v>
      </c>
      <c r="E2601" t="s">
        <v>90</v>
      </c>
      <c r="F2601" t="str">
        <f t="shared" si="122"/>
        <v>New South Wales</v>
      </c>
      <c r="G2601" t="s">
        <v>10</v>
      </c>
      <c r="H2601">
        <v>2650</v>
      </c>
      <c r="I2601" t="s">
        <v>11</v>
      </c>
      <c r="J2601" t="s">
        <v>132</v>
      </c>
      <c r="K2601" t="s">
        <v>142</v>
      </c>
      <c r="L2601" t="s">
        <v>153</v>
      </c>
      <c r="M2601" s="6">
        <v>691</v>
      </c>
    </row>
    <row r="2602" spans="1:13" x14ac:dyDescent="0.3">
      <c r="A2602" s="2">
        <v>45597</v>
      </c>
      <c r="B2602" s="3">
        <f t="shared" si="120"/>
        <v>2025</v>
      </c>
      <c r="C2602" t="str">
        <f t="shared" si="121"/>
        <v>2024-2025</v>
      </c>
      <c r="D2602" t="s">
        <v>120</v>
      </c>
      <c r="E2602" t="s">
        <v>82</v>
      </c>
      <c r="F2602" t="str">
        <f t="shared" si="122"/>
        <v>Queensland</v>
      </c>
      <c r="G2602" t="s">
        <v>19</v>
      </c>
      <c r="H2602">
        <v>4215</v>
      </c>
      <c r="I2602" t="s">
        <v>11</v>
      </c>
      <c r="J2602" t="s">
        <v>124</v>
      </c>
      <c r="K2602" t="s">
        <v>143</v>
      </c>
      <c r="L2602" t="s">
        <v>154</v>
      </c>
      <c r="M2602" s="6">
        <v>427</v>
      </c>
    </row>
    <row r="2603" spans="1:13" x14ac:dyDescent="0.3">
      <c r="A2603" s="2">
        <v>45974</v>
      </c>
      <c r="B2603" s="3">
        <f t="shared" si="120"/>
        <v>2026</v>
      </c>
      <c r="C2603" t="str">
        <f t="shared" si="121"/>
        <v>2025-2026</v>
      </c>
      <c r="D2603" t="s">
        <v>119</v>
      </c>
      <c r="E2603" t="s">
        <v>36</v>
      </c>
      <c r="F2603" t="str">
        <f t="shared" si="122"/>
        <v>New South Wales</v>
      </c>
      <c r="G2603" t="s">
        <v>10</v>
      </c>
      <c r="H2603">
        <v>2539</v>
      </c>
      <c r="I2603" t="s">
        <v>11</v>
      </c>
      <c r="J2603" t="s">
        <v>123</v>
      </c>
      <c r="K2603" t="s">
        <v>146</v>
      </c>
      <c r="L2603" t="s">
        <v>157</v>
      </c>
      <c r="M2603" s="6">
        <v>420</v>
      </c>
    </row>
    <row r="2604" spans="1:13" x14ac:dyDescent="0.3">
      <c r="A2604" s="2">
        <v>45927</v>
      </c>
      <c r="B2604" s="3">
        <f t="shared" si="120"/>
        <v>2026</v>
      </c>
      <c r="C2604" t="str">
        <f t="shared" si="121"/>
        <v>2025-2026</v>
      </c>
      <c r="D2604" t="s">
        <v>120</v>
      </c>
      <c r="E2604" t="s">
        <v>100</v>
      </c>
      <c r="F2604" t="str">
        <f t="shared" si="122"/>
        <v>New South Wales</v>
      </c>
      <c r="G2604" t="s">
        <v>10</v>
      </c>
      <c r="H2604">
        <v>2800</v>
      </c>
      <c r="I2604" t="s">
        <v>11</v>
      </c>
      <c r="J2604" t="s">
        <v>132</v>
      </c>
      <c r="K2604" t="s">
        <v>146</v>
      </c>
      <c r="L2604" t="s">
        <v>157</v>
      </c>
      <c r="M2604" s="6">
        <v>580</v>
      </c>
    </row>
    <row r="2605" spans="1:13" x14ac:dyDescent="0.3">
      <c r="A2605" s="2">
        <v>45302</v>
      </c>
      <c r="B2605" s="3">
        <f t="shared" si="120"/>
        <v>2024</v>
      </c>
      <c r="C2605" t="str">
        <f t="shared" si="121"/>
        <v>2023-2024</v>
      </c>
      <c r="D2605" t="s">
        <v>120</v>
      </c>
      <c r="E2605" t="s">
        <v>101</v>
      </c>
      <c r="F2605" t="str">
        <f t="shared" si="122"/>
        <v>Queensland</v>
      </c>
      <c r="G2605" t="s">
        <v>19</v>
      </c>
      <c r="H2605">
        <v>4305</v>
      </c>
      <c r="I2605" t="s">
        <v>11</v>
      </c>
      <c r="J2605" t="s">
        <v>124</v>
      </c>
      <c r="K2605" t="s">
        <v>146</v>
      </c>
      <c r="L2605" t="s">
        <v>157</v>
      </c>
      <c r="M2605" s="6">
        <v>551</v>
      </c>
    </row>
    <row r="2606" spans="1:13" x14ac:dyDescent="0.3">
      <c r="A2606" s="2">
        <v>45458</v>
      </c>
      <c r="B2606" s="3">
        <f t="shared" si="120"/>
        <v>2024</v>
      </c>
      <c r="C2606" t="str">
        <f t="shared" si="121"/>
        <v>2023-2024</v>
      </c>
      <c r="D2606" t="s">
        <v>120</v>
      </c>
      <c r="E2606" t="s">
        <v>89</v>
      </c>
      <c r="F2606" t="str">
        <f t="shared" si="122"/>
        <v>Queensland</v>
      </c>
      <c r="G2606" t="s">
        <v>19</v>
      </c>
      <c r="H2606">
        <v>4700</v>
      </c>
      <c r="I2606" t="s">
        <v>11</v>
      </c>
      <c r="J2606" t="s">
        <v>138</v>
      </c>
      <c r="K2606" t="s">
        <v>148</v>
      </c>
      <c r="L2606" t="s">
        <v>159</v>
      </c>
      <c r="M2606" s="6">
        <v>571</v>
      </c>
    </row>
    <row r="2607" spans="1:13" x14ac:dyDescent="0.3">
      <c r="A2607" s="2">
        <v>45758</v>
      </c>
      <c r="B2607" s="3">
        <f t="shared" si="120"/>
        <v>2025</v>
      </c>
      <c r="C2607" t="str">
        <f t="shared" si="121"/>
        <v>2024-2025</v>
      </c>
      <c r="D2607" t="s">
        <v>120</v>
      </c>
      <c r="E2607" t="s">
        <v>50</v>
      </c>
      <c r="F2607" t="str">
        <f t="shared" si="122"/>
        <v>Australian Capital Territory</v>
      </c>
      <c r="G2607" t="s">
        <v>51</v>
      </c>
      <c r="H2607">
        <v>2617</v>
      </c>
      <c r="I2607" t="s">
        <v>11</v>
      </c>
      <c r="J2607" t="s">
        <v>123</v>
      </c>
      <c r="K2607" t="s">
        <v>150</v>
      </c>
      <c r="L2607" t="s">
        <v>161</v>
      </c>
      <c r="M2607" s="6">
        <v>231</v>
      </c>
    </row>
    <row r="2608" spans="1:13" x14ac:dyDescent="0.3">
      <c r="A2608" s="2">
        <v>45435</v>
      </c>
      <c r="B2608" s="3">
        <f t="shared" si="120"/>
        <v>2024</v>
      </c>
      <c r="C2608" t="str">
        <f t="shared" si="121"/>
        <v>2023-2024</v>
      </c>
      <c r="D2608" t="s">
        <v>120</v>
      </c>
      <c r="E2608" t="s">
        <v>95</v>
      </c>
      <c r="F2608" t="str">
        <f t="shared" si="122"/>
        <v>New South Wales</v>
      </c>
      <c r="G2608" t="s">
        <v>10</v>
      </c>
      <c r="H2608">
        <v>2131</v>
      </c>
      <c r="I2608" t="s">
        <v>11</v>
      </c>
      <c r="J2608" t="s">
        <v>125</v>
      </c>
      <c r="K2608" t="s">
        <v>145</v>
      </c>
      <c r="L2608" t="s">
        <v>156</v>
      </c>
      <c r="M2608" s="6">
        <v>424</v>
      </c>
    </row>
    <row r="2609" spans="1:13" x14ac:dyDescent="0.3">
      <c r="A2609" s="2">
        <v>45319</v>
      </c>
      <c r="B2609" s="3">
        <f t="shared" si="120"/>
        <v>2024</v>
      </c>
      <c r="C2609" t="str">
        <f t="shared" si="121"/>
        <v>2023-2024</v>
      </c>
      <c r="D2609" t="s">
        <v>120</v>
      </c>
      <c r="E2609" t="s">
        <v>63</v>
      </c>
      <c r="F2609" t="str">
        <f t="shared" si="122"/>
        <v>Queensland</v>
      </c>
      <c r="G2609" t="s">
        <v>19</v>
      </c>
      <c r="H2609">
        <v>4068</v>
      </c>
      <c r="I2609" t="s">
        <v>11</v>
      </c>
      <c r="J2609" t="s">
        <v>131</v>
      </c>
      <c r="K2609" t="s">
        <v>142</v>
      </c>
      <c r="L2609" t="s">
        <v>153</v>
      </c>
      <c r="M2609" s="6">
        <v>675</v>
      </c>
    </row>
    <row r="2610" spans="1:13" x14ac:dyDescent="0.3">
      <c r="A2610" s="2">
        <v>46002</v>
      </c>
      <c r="B2610" s="3">
        <f t="shared" si="120"/>
        <v>2026</v>
      </c>
      <c r="C2610" t="str">
        <f t="shared" si="121"/>
        <v>2025-2026</v>
      </c>
      <c r="D2610" t="s">
        <v>119</v>
      </c>
      <c r="E2610" t="s">
        <v>55</v>
      </c>
      <c r="F2610" t="str">
        <f t="shared" si="122"/>
        <v>Queensland</v>
      </c>
      <c r="G2610" t="s">
        <v>19</v>
      </c>
      <c r="H2610">
        <v>4740</v>
      </c>
      <c r="I2610" t="s">
        <v>11</v>
      </c>
      <c r="J2610" t="s">
        <v>138</v>
      </c>
      <c r="K2610" t="s">
        <v>148</v>
      </c>
      <c r="L2610" t="s">
        <v>159</v>
      </c>
      <c r="M2610" s="6">
        <v>231</v>
      </c>
    </row>
    <row r="2611" spans="1:13" x14ac:dyDescent="0.3">
      <c r="A2611" s="2">
        <v>45786</v>
      </c>
      <c r="B2611" s="3">
        <f t="shared" si="120"/>
        <v>2025</v>
      </c>
      <c r="C2611" t="str">
        <f t="shared" si="121"/>
        <v>2024-2025</v>
      </c>
      <c r="D2611" t="s">
        <v>120</v>
      </c>
      <c r="E2611" t="s">
        <v>54</v>
      </c>
      <c r="F2611" t="str">
        <f t="shared" si="122"/>
        <v>New South Wales</v>
      </c>
      <c r="G2611" t="s">
        <v>10</v>
      </c>
      <c r="H2611">
        <v>2750</v>
      </c>
      <c r="I2611" t="s">
        <v>11</v>
      </c>
      <c r="J2611" t="s">
        <v>132</v>
      </c>
      <c r="K2611" t="s">
        <v>146</v>
      </c>
      <c r="L2611" t="s">
        <v>157</v>
      </c>
      <c r="M2611" s="6">
        <v>146</v>
      </c>
    </row>
    <row r="2612" spans="1:13" x14ac:dyDescent="0.3">
      <c r="A2612" s="2">
        <v>45566</v>
      </c>
      <c r="B2612" s="3">
        <f t="shared" si="120"/>
        <v>2025</v>
      </c>
      <c r="C2612" t="str">
        <f t="shared" si="121"/>
        <v>2024-2025</v>
      </c>
      <c r="D2612" t="s">
        <v>120</v>
      </c>
      <c r="E2612" t="s">
        <v>31</v>
      </c>
      <c r="F2612" t="str">
        <f t="shared" si="122"/>
        <v>South Australia</v>
      </c>
      <c r="G2612" t="s">
        <v>17</v>
      </c>
      <c r="H2612">
        <v>5082</v>
      </c>
      <c r="I2612" t="s">
        <v>11</v>
      </c>
      <c r="J2612" t="s">
        <v>134</v>
      </c>
      <c r="K2612" t="s">
        <v>145</v>
      </c>
      <c r="L2612" t="s">
        <v>156</v>
      </c>
      <c r="M2612" s="6">
        <v>645</v>
      </c>
    </row>
    <row r="2613" spans="1:13" x14ac:dyDescent="0.3">
      <c r="A2613" s="2">
        <v>45858</v>
      </c>
      <c r="B2613" s="3">
        <f t="shared" si="120"/>
        <v>2026</v>
      </c>
      <c r="C2613" t="str">
        <f t="shared" si="121"/>
        <v>2025-2026</v>
      </c>
      <c r="D2613" t="s">
        <v>119</v>
      </c>
      <c r="E2613" t="s">
        <v>55</v>
      </c>
      <c r="F2613" t="str">
        <f t="shared" si="122"/>
        <v>Queensland</v>
      </c>
      <c r="G2613" t="s">
        <v>19</v>
      </c>
      <c r="H2613">
        <v>4740</v>
      </c>
      <c r="I2613" t="s">
        <v>11</v>
      </c>
      <c r="J2613" t="s">
        <v>138</v>
      </c>
      <c r="K2613" t="s">
        <v>144</v>
      </c>
      <c r="L2613" t="s">
        <v>155</v>
      </c>
      <c r="M2613" s="6">
        <v>259</v>
      </c>
    </row>
    <row r="2614" spans="1:13" x14ac:dyDescent="0.3">
      <c r="A2614" s="2">
        <v>45424</v>
      </c>
      <c r="B2614" s="3">
        <f t="shared" si="120"/>
        <v>2024</v>
      </c>
      <c r="C2614" t="str">
        <f t="shared" si="121"/>
        <v>2023-2024</v>
      </c>
      <c r="D2614" t="s">
        <v>119</v>
      </c>
      <c r="E2614" t="s">
        <v>70</v>
      </c>
      <c r="F2614" t="str">
        <f t="shared" si="122"/>
        <v>Western Australia</v>
      </c>
      <c r="G2614" t="s">
        <v>28</v>
      </c>
      <c r="H2614">
        <v>6021</v>
      </c>
      <c r="I2614" t="s">
        <v>11</v>
      </c>
      <c r="J2614" t="s">
        <v>121</v>
      </c>
      <c r="K2614" t="s">
        <v>148</v>
      </c>
      <c r="L2614" t="s">
        <v>159</v>
      </c>
      <c r="M2614" s="6">
        <v>436</v>
      </c>
    </row>
    <row r="2615" spans="1:13" x14ac:dyDescent="0.3">
      <c r="A2615" s="2">
        <v>45954</v>
      </c>
      <c r="B2615" s="3">
        <f t="shared" si="120"/>
        <v>2026</v>
      </c>
      <c r="C2615" t="str">
        <f t="shared" si="121"/>
        <v>2025-2026</v>
      </c>
      <c r="D2615" t="s">
        <v>119</v>
      </c>
      <c r="E2615" t="s">
        <v>59</v>
      </c>
      <c r="F2615" t="str">
        <f t="shared" si="122"/>
        <v>South Australia</v>
      </c>
      <c r="G2615" t="s">
        <v>17</v>
      </c>
      <c r="H2615">
        <v>5011</v>
      </c>
      <c r="I2615" t="s">
        <v>11</v>
      </c>
      <c r="J2615" t="s">
        <v>134</v>
      </c>
      <c r="K2615" t="s">
        <v>150</v>
      </c>
      <c r="L2615" t="s">
        <v>161</v>
      </c>
      <c r="M2615" s="6">
        <v>397</v>
      </c>
    </row>
    <row r="2616" spans="1:13" x14ac:dyDescent="0.3">
      <c r="A2616" s="2">
        <v>45720</v>
      </c>
      <c r="B2616" s="3">
        <f t="shared" si="120"/>
        <v>2025</v>
      </c>
      <c r="C2616" t="str">
        <f t="shared" si="121"/>
        <v>2024-2025</v>
      </c>
      <c r="D2616" t="s">
        <v>120</v>
      </c>
      <c r="E2616" t="s">
        <v>64</v>
      </c>
      <c r="F2616" t="str">
        <f t="shared" si="122"/>
        <v>Western Australia</v>
      </c>
      <c r="G2616" t="s">
        <v>28</v>
      </c>
      <c r="H2616">
        <v>6112</v>
      </c>
      <c r="I2616" t="s">
        <v>11</v>
      </c>
      <c r="J2616" t="s">
        <v>135</v>
      </c>
      <c r="K2616" t="s">
        <v>151</v>
      </c>
      <c r="L2616" t="s">
        <v>152</v>
      </c>
      <c r="M2616" s="6">
        <v>319</v>
      </c>
    </row>
    <row r="2617" spans="1:13" x14ac:dyDescent="0.3">
      <c r="A2617" s="2">
        <v>45484</v>
      </c>
      <c r="B2617" s="3">
        <f t="shared" si="120"/>
        <v>2025</v>
      </c>
      <c r="C2617" t="str">
        <f t="shared" si="121"/>
        <v>2024-2025</v>
      </c>
      <c r="D2617" t="s">
        <v>119</v>
      </c>
      <c r="E2617" t="s">
        <v>69</v>
      </c>
      <c r="F2617" t="str">
        <f t="shared" si="122"/>
        <v>Victoria</v>
      </c>
      <c r="G2617" t="s">
        <v>26</v>
      </c>
      <c r="H2617">
        <v>3148</v>
      </c>
      <c r="I2617" t="s">
        <v>11</v>
      </c>
      <c r="J2617" t="s">
        <v>127</v>
      </c>
      <c r="K2617" t="s">
        <v>143</v>
      </c>
      <c r="L2617" t="s">
        <v>154</v>
      </c>
      <c r="M2617" s="6">
        <v>296</v>
      </c>
    </row>
    <row r="2618" spans="1:13" x14ac:dyDescent="0.3">
      <c r="A2618" s="2">
        <v>45381</v>
      </c>
      <c r="B2618" s="3">
        <f t="shared" si="120"/>
        <v>2024</v>
      </c>
      <c r="C2618" t="str">
        <f t="shared" si="121"/>
        <v>2023-2024</v>
      </c>
      <c r="D2618" t="s">
        <v>119</v>
      </c>
      <c r="E2618" t="s">
        <v>62</v>
      </c>
      <c r="F2618" t="str">
        <f t="shared" si="122"/>
        <v>Victoria</v>
      </c>
      <c r="G2618" t="s">
        <v>26</v>
      </c>
      <c r="H2618">
        <v>3690</v>
      </c>
      <c r="I2618" t="s">
        <v>11</v>
      </c>
      <c r="J2618" t="s">
        <v>137</v>
      </c>
      <c r="K2618" t="s">
        <v>143</v>
      </c>
      <c r="L2618" t="s">
        <v>154</v>
      </c>
      <c r="M2618" s="6">
        <v>704</v>
      </c>
    </row>
    <row r="2619" spans="1:13" x14ac:dyDescent="0.3">
      <c r="A2619" s="2">
        <v>45542</v>
      </c>
      <c r="B2619" s="3">
        <f t="shared" si="120"/>
        <v>2025</v>
      </c>
      <c r="C2619" t="str">
        <f t="shared" si="121"/>
        <v>2024-2025</v>
      </c>
      <c r="D2619" t="s">
        <v>120</v>
      </c>
      <c r="E2619" t="s">
        <v>76</v>
      </c>
      <c r="F2619" t="str">
        <f t="shared" si="122"/>
        <v>Queensland</v>
      </c>
      <c r="G2619" t="s">
        <v>19</v>
      </c>
      <c r="H2619">
        <v>4220</v>
      </c>
      <c r="I2619" t="s">
        <v>11</v>
      </c>
      <c r="J2619" t="s">
        <v>124</v>
      </c>
      <c r="K2619" t="s">
        <v>151</v>
      </c>
      <c r="L2619" t="s">
        <v>152</v>
      </c>
      <c r="M2619" s="6">
        <v>123</v>
      </c>
    </row>
    <row r="2620" spans="1:13" x14ac:dyDescent="0.3">
      <c r="A2620" s="2">
        <v>45784</v>
      </c>
      <c r="B2620" s="3">
        <f t="shared" si="120"/>
        <v>2025</v>
      </c>
      <c r="C2620" t="str">
        <f t="shared" si="121"/>
        <v>2024-2025</v>
      </c>
      <c r="D2620" t="s">
        <v>120</v>
      </c>
      <c r="E2620" t="s">
        <v>33</v>
      </c>
      <c r="F2620" t="str">
        <f t="shared" si="122"/>
        <v>Northern Territory</v>
      </c>
      <c r="G2620" t="s">
        <v>15</v>
      </c>
      <c r="H2620">
        <v>870</v>
      </c>
      <c r="I2620" t="s">
        <v>11</v>
      </c>
      <c r="J2620" t="s">
        <v>140</v>
      </c>
      <c r="K2620" t="s">
        <v>150</v>
      </c>
      <c r="L2620" t="s">
        <v>161</v>
      </c>
      <c r="M2620" s="6">
        <v>387</v>
      </c>
    </row>
    <row r="2621" spans="1:13" x14ac:dyDescent="0.3">
      <c r="A2621" s="2">
        <v>45926</v>
      </c>
      <c r="B2621" s="3">
        <f t="shared" si="120"/>
        <v>2026</v>
      </c>
      <c r="C2621" t="str">
        <f t="shared" si="121"/>
        <v>2025-2026</v>
      </c>
      <c r="D2621" t="s">
        <v>120</v>
      </c>
      <c r="E2621" t="s">
        <v>108</v>
      </c>
      <c r="F2621" t="str">
        <f t="shared" si="122"/>
        <v>Tasmania</v>
      </c>
      <c r="G2621" t="s">
        <v>43</v>
      </c>
      <c r="H2621">
        <v>7320</v>
      </c>
      <c r="I2621" t="s">
        <v>11</v>
      </c>
      <c r="J2621" t="s">
        <v>130</v>
      </c>
      <c r="K2621" t="s">
        <v>144</v>
      </c>
      <c r="L2621" t="s">
        <v>155</v>
      </c>
      <c r="M2621" s="6">
        <v>380</v>
      </c>
    </row>
    <row r="2622" spans="1:13" x14ac:dyDescent="0.3">
      <c r="A2622" s="2">
        <v>45935</v>
      </c>
      <c r="B2622" s="3">
        <f t="shared" si="120"/>
        <v>2026</v>
      </c>
      <c r="C2622" t="str">
        <f t="shared" si="121"/>
        <v>2025-2026</v>
      </c>
      <c r="D2622" t="s">
        <v>120</v>
      </c>
      <c r="E2622" t="s">
        <v>22</v>
      </c>
      <c r="F2622" t="str">
        <f t="shared" si="122"/>
        <v>New South Wales</v>
      </c>
      <c r="G2622" t="s">
        <v>10</v>
      </c>
      <c r="H2622">
        <v>2116</v>
      </c>
      <c r="I2622" t="s">
        <v>11</v>
      </c>
      <c r="J2622" t="s">
        <v>125</v>
      </c>
      <c r="K2622" t="s">
        <v>145</v>
      </c>
      <c r="L2622" t="s">
        <v>156</v>
      </c>
      <c r="M2622" s="6">
        <v>412</v>
      </c>
    </row>
    <row r="2623" spans="1:13" x14ac:dyDescent="0.3">
      <c r="A2623" s="2">
        <v>45809</v>
      </c>
      <c r="B2623" s="3">
        <f t="shared" si="120"/>
        <v>2025</v>
      </c>
      <c r="C2623" t="str">
        <f t="shared" si="121"/>
        <v>2024-2025</v>
      </c>
      <c r="D2623" t="s">
        <v>120</v>
      </c>
      <c r="E2623" t="s">
        <v>101</v>
      </c>
      <c r="F2623" t="str">
        <f t="shared" si="122"/>
        <v>Queensland</v>
      </c>
      <c r="G2623" t="s">
        <v>19</v>
      </c>
      <c r="H2623">
        <v>4305</v>
      </c>
      <c r="I2623" t="s">
        <v>11</v>
      </c>
      <c r="J2623" t="s">
        <v>124</v>
      </c>
      <c r="K2623" t="s">
        <v>151</v>
      </c>
      <c r="L2623" t="s">
        <v>152</v>
      </c>
      <c r="M2623" s="6">
        <v>601</v>
      </c>
    </row>
    <row r="2624" spans="1:13" x14ac:dyDescent="0.3">
      <c r="A2624" s="2">
        <v>45490</v>
      </c>
      <c r="B2624" s="3">
        <f t="shared" si="120"/>
        <v>2025</v>
      </c>
      <c r="C2624" t="str">
        <f t="shared" si="121"/>
        <v>2024-2025</v>
      </c>
      <c r="D2624" t="s">
        <v>120</v>
      </c>
      <c r="E2624" t="s">
        <v>89</v>
      </c>
      <c r="F2624" t="str">
        <f t="shared" si="122"/>
        <v>Queensland</v>
      </c>
      <c r="G2624" t="s">
        <v>19</v>
      </c>
      <c r="H2624">
        <v>4700</v>
      </c>
      <c r="I2624" t="s">
        <v>11</v>
      </c>
      <c r="J2624" t="s">
        <v>138</v>
      </c>
      <c r="K2624" t="s">
        <v>144</v>
      </c>
      <c r="L2624" t="s">
        <v>155</v>
      </c>
      <c r="M2624" s="6">
        <v>461</v>
      </c>
    </row>
    <row r="2625" spans="1:13" x14ac:dyDescent="0.3">
      <c r="A2625" s="2">
        <v>46007</v>
      </c>
      <c r="B2625" s="3">
        <f t="shared" si="120"/>
        <v>2026</v>
      </c>
      <c r="C2625" t="str">
        <f t="shared" si="121"/>
        <v>2025-2026</v>
      </c>
      <c r="D2625" t="s">
        <v>120</v>
      </c>
      <c r="E2625" t="s">
        <v>41</v>
      </c>
      <c r="F2625" t="str">
        <f t="shared" si="122"/>
        <v>New South Wales</v>
      </c>
      <c r="G2625" t="s">
        <v>10</v>
      </c>
      <c r="H2625">
        <v>2478</v>
      </c>
      <c r="I2625" t="s">
        <v>11</v>
      </c>
      <c r="J2625" t="s">
        <v>122</v>
      </c>
      <c r="K2625" t="s">
        <v>144</v>
      </c>
      <c r="L2625" t="s">
        <v>155</v>
      </c>
      <c r="M2625" s="6">
        <v>177</v>
      </c>
    </row>
    <row r="2626" spans="1:13" x14ac:dyDescent="0.3">
      <c r="A2626" s="2">
        <v>46021</v>
      </c>
      <c r="B2626" s="3">
        <f t="shared" ref="B2626:B2689" si="123">IF(MONTH(A2626)&gt;=7,YEAR(A2626)+1,YEAR(A2626))</f>
        <v>2026</v>
      </c>
      <c r="C2626" t="str">
        <f t="shared" ref="C2626:C2689" si="124">IF(MONTH(A2626) &gt;= 7, YEAR(A2626) &amp; "-" &amp; YEAR(A2626) + 1, YEAR(A2626) - 1 &amp; "-" &amp; YEAR(A2626))</f>
        <v>2025-2026</v>
      </c>
      <c r="D2626" t="s">
        <v>120</v>
      </c>
      <c r="E2626" t="s">
        <v>66</v>
      </c>
      <c r="F2626" t="str">
        <f t="shared" ref="F2626:F2689" si="125">IF(G2626="WA","Western Australia",
IF(G2626="NSW","New South Wales",
IF(G2626="QLD","Queensland",
IF(G2626="VIC","Victoria",
IF(G2626="TAS","Tasmania",
IF(G2626="SA","South Australia",
IF(G2626="NT","Northern Territory",
IF(G2626="ACT","Australian Capital Territory",G2626))))))))</f>
        <v>Western Australia</v>
      </c>
      <c r="G2626" t="s">
        <v>28</v>
      </c>
      <c r="H2626">
        <v>6330</v>
      </c>
      <c r="I2626" t="s">
        <v>11</v>
      </c>
      <c r="J2626" t="s">
        <v>135</v>
      </c>
      <c r="K2626" t="s">
        <v>147</v>
      </c>
      <c r="L2626" t="s">
        <v>158</v>
      </c>
      <c r="M2626" s="6">
        <v>372</v>
      </c>
    </row>
    <row r="2627" spans="1:13" x14ac:dyDescent="0.3">
      <c r="A2627" s="2">
        <v>45909</v>
      </c>
      <c r="B2627" s="3">
        <f t="shared" si="123"/>
        <v>2026</v>
      </c>
      <c r="C2627" t="str">
        <f t="shared" si="124"/>
        <v>2025-2026</v>
      </c>
      <c r="D2627" t="s">
        <v>119</v>
      </c>
      <c r="E2627" t="s">
        <v>31</v>
      </c>
      <c r="F2627" t="str">
        <f t="shared" si="125"/>
        <v>South Australia</v>
      </c>
      <c r="G2627" t="s">
        <v>17</v>
      </c>
      <c r="H2627">
        <v>5082</v>
      </c>
      <c r="I2627" t="s">
        <v>11</v>
      </c>
      <c r="J2627" t="s">
        <v>134</v>
      </c>
      <c r="K2627" t="s">
        <v>145</v>
      </c>
      <c r="L2627" t="s">
        <v>156</v>
      </c>
      <c r="M2627" s="6">
        <v>565</v>
      </c>
    </row>
    <row r="2628" spans="1:13" x14ac:dyDescent="0.3">
      <c r="A2628" s="2">
        <v>45738</v>
      </c>
      <c r="B2628" s="3">
        <f t="shared" si="123"/>
        <v>2025</v>
      </c>
      <c r="C2628" t="str">
        <f t="shared" si="124"/>
        <v>2024-2025</v>
      </c>
      <c r="D2628" t="s">
        <v>119</v>
      </c>
      <c r="E2628" t="s">
        <v>99</v>
      </c>
      <c r="F2628" t="str">
        <f t="shared" si="125"/>
        <v>Western Australia</v>
      </c>
      <c r="G2628" t="s">
        <v>28</v>
      </c>
      <c r="H2628">
        <v>6530</v>
      </c>
      <c r="I2628" t="s">
        <v>11</v>
      </c>
      <c r="J2628" t="s">
        <v>141</v>
      </c>
      <c r="K2628" t="s">
        <v>144</v>
      </c>
      <c r="L2628" t="s">
        <v>155</v>
      </c>
      <c r="M2628" s="6">
        <v>670</v>
      </c>
    </row>
    <row r="2629" spans="1:13" x14ac:dyDescent="0.3">
      <c r="A2629" s="2">
        <v>45754</v>
      </c>
      <c r="B2629" s="3">
        <f t="shared" si="123"/>
        <v>2025</v>
      </c>
      <c r="C2629" t="str">
        <f t="shared" si="124"/>
        <v>2024-2025</v>
      </c>
      <c r="D2629" t="s">
        <v>119</v>
      </c>
      <c r="E2629" t="s">
        <v>34</v>
      </c>
      <c r="F2629" t="str">
        <f t="shared" si="125"/>
        <v>New South Wales</v>
      </c>
      <c r="G2629" t="s">
        <v>10</v>
      </c>
      <c r="H2629">
        <v>2560</v>
      </c>
      <c r="I2629" t="s">
        <v>11</v>
      </c>
      <c r="J2629" t="s">
        <v>123</v>
      </c>
      <c r="K2629" t="s">
        <v>144</v>
      </c>
      <c r="L2629" t="s">
        <v>155</v>
      </c>
      <c r="M2629" s="6">
        <v>210</v>
      </c>
    </row>
    <row r="2630" spans="1:13" x14ac:dyDescent="0.3">
      <c r="A2630" s="2">
        <v>45590</v>
      </c>
      <c r="B2630" s="3">
        <f t="shared" si="123"/>
        <v>2025</v>
      </c>
      <c r="C2630" t="str">
        <f t="shared" si="124"/>
        <v>2024-2025</v>
      </c>
      <c r="D2630" t="s">
        <v>120</v>
      </c>
      <c r="E2630" t="s">
        <v>84</v>
      </c>
      <c r="F2630" t="str">
        <f t="shared" si="125"/>
        <v>Western Australia</v>
      </c>
      <c r="G2630" t="s">
        <v>28</v>
      </c>
      <c r="H2630">
        <v>6280</v>
      </c>
      <c r="I2630" t="s">
        <v>11</v>
      </c>
      <c r="J2630" t="s">
        <v>135</v>
      </c>
      <c r="K2630" t="s">
        <v>142</v>
      </c>
      <c r="L2630" t="s">
        <v>153</v>
      </c>
      <c r="M2630" s="6">
        <v>308</v>
      </c>
    </row>
    <row r="2631" spans="1:13" x14ac:dyDescent="0.3">
      <c r="A2631" s="2">
        <v>45439</v>
      </c>
      <c r="B2631" s="3">
        <f t="shared" si="123"/>
        <v>2024</v>
      </c>
      <c r="C2631" t="str">
        <f t="shared" si="124"/>
        <v>2023-2024</v>
      </c>
      <c r="D2631" t="s">
        <v>119</v>
      </c>
      <c r="E2631" t="s">
        <v>102</v>
      </c>
      <c r="F2631" t="str">
        <f t="shared" si="125"/>
        <v>Queensland</v>
      </c>
      <c r="G2631" t="s">
        <v>19</v>
      </c>
      <c r="H2631">
        <v>4825</v>
      </c>
      <c r="I2631" t="s">
        <v>11</v>
      </c>
      <c r="J2631" t="s">
        <v>133</v>
      </c>
      <c r="K2631" t="s">
        <v>148</v>
      </c>
      <c r="L2631" t="s">
        <v>159</v>
      </c>
      <c r="M2631" s="6">
        <v>745</v>
      </c>
    </row>
    <row r="2632" spans="1:13" x14ac:dyDescent="0.3">
      <c r="A2632" s="2">
        <v>45956</v>
      </c>
      <c r="B2632" s="3">
        <f t="shared" si="123"/>
        <v>2026</v>
      </c>
      <c r="C2632" t="str">
        <f t="shared" si="124"/>
        <v>2025-2026</v>
      </c>
      <c r="D2632" t="s">
        <v>120</v>
      </c>
      <c r="E2632" t="s">
        <v>99</v>
      </c>
      <c r="F2632" t="str">
        <f t="shared" si="125"/>
        <v>Western Australia</v>
      </c>
      <c r="G2632" t="s">
        <v>28</v>
      </c>
      <c r="H2632">
        <v>6530</v>
      </c>
      <c r="I2632" t="s">
        <v>11</v>
      </c>
      <c r="J2632" t="s">
        <v>141</v>
      </c>
      <c r="K2632" t="s">
        <v>142</v>
      </c>
      <c r="L2632" t="s">
        <v>153</v>
      </c>
      <c r="M2632" s="6">
        <v>163</v>
      </c>
    </row>
    <row r="2633" spans="1:13" x14ac:dyDescent="0.3">
      <c r="A2633" s="2">
        <v>45380</v>
      </c>
      <c r="B2633" s="3">
        <f t="shared" si="123"/>
        <v>2024</v>
      </c>
      <c r="C2633" t="str">
        <f t="shared" si="124"/>
        <v>2023-2024</v>
      </c>
      <c r="D2633" t="s">
        <v>120</v>
      </c>
      <c r="E2633" t="s">
        <v>84</v>
      </c>
      <c r="F2633" t="str">
        <f t="shared" si="125"/>
        <v>Western Australia</v>
      </c>
      <c r="G2633" t="s">
        <v>28</v>
      </c>
      <c r="H2633">
        <v>6280</v>
      </c>
      <c r="I2633" t="s">
        <v>11</v>
      </c>
      <c r="J2633" t="s">
        <v>135</v>
      </c>
      <c r="K2633" t="s">
        <v>143</v>
      </c>
      <c r="L2633" t="s">
        <v>154</v>
      </c>
      <c r="M2633" s="6">
        <v>261</v>
      </c>
    </row>
    <row r="2634" spans="1:13" x14ac:dyDescent="0.3">
      <c r="A2634" s="2">
        <v>45944</v>
      </c>
      <c r="B2634" s="3">
        <f t="shared" si="123"/>
        <v>2026</v>
      </c>
      <c r="C2634" t="str">
        <f t="shared" si="124"/>
        <v>2025-2026</v>
      </c>
      <c r="D2634" t="s">
        <v>120</v>
      </c>
      <c r="E2634" t="s">
        <v>92</v>
      </c>
      <c r="F2634" t="str">
        <f t="shared" si="125"/>
        <v>New South Wales</v>
      </c>
      <c r="G2634" t="s">
        <v>10</v>
      </c>
      <c r="H2634">
        <v>2015</v>
      </c>
      <c r="I2634" t="s">
        <v>11</v>
      </c>
      <c r="J2634" t="s">
        <v>126</v>
      </c>
      <c r="K2634" t="s">
        <v>142</v>
      </c>
      <c r="L2634" t="s">
        <v>153</v>
      </c>
      <c r="M2634" s="6">
        <v>614</v>
      </c>
    </row>
    <row r="2635" spans="1:13" x14ac:dyDescent="0.3">
      <c r="A2635" s="2">
        <v>45431</v>
      </c>
      <c r="B2635" s="3">
        <f t="shared" si="123"/>
        <v>2024</v>
      </c>
      <c r="C2635" t="str">
        <f t="shared" si="124"/>
        <v>2023-2024</v>
      </c>
      <c r="D2635" t="s">
        <v>120</v>
      </c>
      <c r="E2635" t="s">
        <v>27</v>
      </c>
      <c r="F2635" t="str">
        <f t="shared" si="125"/>
        <v>Western Australia</v>
      </c>
      <c r="G2635" t="s">
        <v>28</v>
      </c>
      <c r="H2635">
        <v>6030</v>
      </c>
      <c r="I2635" t="s">
        <v>11</v>
      </c>
      <c r="J2635" t="s">
        <v>121</v>
      </c>
      <c r="K2635" t="s">
        <v>148</v>
      </c>
      <c r="L2635" t="s">
        <v>159</v>
      </c>
      <c r="M2635" s="6">
        <v>31</v>
      </c>
    </row>
    <row r="2636" spans="1:13" x14ac:dyDescent="0.3">
      <c r="A2636" s="2">
        <v>45841</v>
      </c>
      <c r="B2636" s="3">
        <f t="shared" si="123"/>
        <v>2026</v>
      </c>
      <c r="C2636" t="str">
        <f t="shared" si="124"/>
        <v>2025-2026</v>
      </c>
      <c r="D2636" t="s">
        <v>120</v>
      </c>
      <c r="E2636" t="s">
        <v>113</v>
      </c>
      <c r="F2636" t="str">
        <f t="shared" si="125"/>
        <v>New South Wales</v>
      </c>
      <c r="G2636" t="s">
        <v>10</v>
      </c>
      <c r="H2636">
        <v>2101</v>
      </c>
      <c r="I2636" t="s">
        <v>11</v>
      </c>
      <c r="J2636" t="s">
        <v>125</v>
      </c>
      <c r="K2636" t="s">
        <v>147</v>
      </c>
      <c r="L2636" t="s">
        <v>158</v>
      </c>
      <c r="M2636" s="6">
        <v>388</v>
      </c>
    </row>
    <row r="2637" spans="1:13" x14ac:dyDescent="0.3">
      <c r="A2637" s="2">
        <v>46022</v>
      </c>
      <c r="B2637" s="3">
        <f t="shared" si="123"/>
        <v>2026</v>
      </c>
      <c r="C2637" t="str">
        <f t="shared" si="124"/>
        <v>2025-2026</v>
      </c>
      <c r="D2637" t="s">
        <v>120</v>
      </c>
      <c r="E2637" t="s">
        <v>63</v>
      </c>
      <c r="F2637" t="str">
        <f t="shared" si="125"/>
        <v>Queensland</v>
      </c>
      <c r="G2637" t="s">
        <v>19</v>
      </c>
      <c r="H2637">
        <v>4068</v>
      </c>
      <c r="I2637" t="s">
        <v>11</v>
      </c>
      <c r="J2637" t="s">
        <v>131</v>
      </c>
      <c r="K2637" t="s">
        <v>145</v>
      </c>
      <c r="L2637" t="s">
        <v>156</v>
      </c>
      <c r="M2637" s="6">
        <v>224</v>
      </c>
    </row>
    <row r="2638" spans="1:13" x14ac:dyDescent="0.3">
      <c r="A2638" s="2">
        <v>45422</v>
      </c>
      <c r="B2638" s="3">
        <f t="shared" si="123"/>
        <v>2024</v>
      </c>
      <c r="C2638" t="str">
        <f t="shared" si="124"/>
        <v>2023-2024</v>
      </c>
      <c r="D2638" t="s">
        <v>119</v>
      </c>
      <c r="E2638" t="s">
        <v>59</v>
      </c>
      <c r="F2638" t="str">
        <f t="shared" si="125"/>
        <v>South Australia</v>
      </c>
      <c r="G2638" t="s">
        <v>17</v>
      </c>
      <c r="H2638">
        <v>5011</v>
      </c>
      <c r="I2638" t="s">
        <v>11</v>
      </c>
      <c r="J2638" t="s">
        <v>134</v>
      </c>
      <c r="K2638" t="s">
        <v>143</v>
      </c>
      <c r="L2638" t="s">
        <v>154</v>
      </c>
      <c r="M2638" s="6">
        <v>551</v>
      </c>
    </row>
    <row r="2639" spans="1:13" x14ac:dyDescent="0.3">
      <c r="A2639" s="2">
        <v>45841</v>
      </c>
      <c r="B2639" s="3">
        <f t="shared" si="123"/>
        <v>2026</v>
      </c>
      <c r="C2639" t="str">
        <f t="shared" si="124"/>
        <v>2025-2026</v>
      </c>
      <c r="D2639" t="s">
        <v>120</v>
      </c>
      <c r="E2639" t="s">
        <v>29</v>
      </c>
      <c r="F2639" t="str">
        <f t="shared" si="125"/>
        <v>Queensland</v>
      </c>
      <c r="G2639" t="s">
        <v>19</v>
      </c>
      <c r="H2639">
        <v>4703</v>
      </c>
      <c r="I2639" t="s">
        <v>11</v>
      </c>
      <c r="J2639" t="s">
        <v>138</v>
      </c>
      <c r="K2639" t="s">
        <v>150</v>
      </c>
      <c r="L2639" t="s">
        <v>161</v>
      </c>
      <c r="M2639" s="6">
        <v>289</v>
      </c>
    </row>
    <row r="2640" spans="1:13" x14ac:dyDescent="0.3">
      <c r="A2640" s="2">
        <v>45540</v>
      </c>
      <c r="B2640" s="3">
        <f t="shared" si="123"/>
        <v>2025</v>
      </c>
      <c r="C2640" t="str">
        <f t="shared" si="124"/>
        <v>2024-2025</v>
      </c>
      <c r="D2640" t="s">
        <v>120</v>
      </c>
      <c r="E2640" t="s">
        <v>24</v>
      </c>
      <c r="F2640" t="str">
        <f t="shared" si="125"/>
        <v>Queensland</v>
      </c>
      <c r="G2640" t="s">
        <v>19</v>
      </c>
      <c r="H2640">
        <v>4053</v>
      </c>
      <c r="I2640" t="s">
        <v>11</v>
      </c>
      <c r="J2640" t="s">
        <v>131</v>
      </c>
      <c r="K2640" t="s">
        <v>144</v>
      </c>
      <c r="L2640" t="s">
        <v>155</v>
      </c>
      <c r="M2640" s="6">
        <v>115</v>
      </c>
    </row>
    <row r="2641" spans="1:13" x14ac:dyDescent="0.3">
      <c r="A2641" s="2">
        <v>45504</v>
      </c>
      <c r="B2641" s="3">
        <f t="shared" si="123"/>
        <v>2025</v>
      </c>
      <c r="C2641" t="str">
        <f t="shared" si="124"/>
        <v>2024-2025</v>
      </c>
      <c r="D2641" t="s">
        <v>120</v>
      </c>
      <c r="E2641" t="s">
        <v>24</v>
      </c>
      <c r="F2641" t="str">
        <f t="shared" si="125"/>
        <v>Queensland</v>
      </c>
      <c r="G2641" t="s">
        <v>19</v>
      </c>
      <c r="H2641">
        <v>4053</v>
      </c>
      <c r="I2641" t="s">
        <v>11</v>
      </c>
      <c r="J2641" t="s">
        <v>131</v>
      </c>
      <c r="K2641" t="s">
        <v>147</v>
      </c>
      <c r="L2641" t="s">
        <v>158</v>
      </c>
      <c r="M2641" s="6">
        <v>88</v>
      </c>
    </row>
    <row r="2642" spans="1:13" x14ac:dyDescent="0.3">
      <c r="A2642" s="2">
        <v>45539</v>
      </c>
      <c r="B2642" s="3">
        <f t="shared" si="123"/>
        <v>2025</v>
      </c>
      <c r="C2642" t="str">
        <f t="shared" si="124"/>
        <v>2024-2025</v>
      </c>
      <c r="D2642" t="s">
        <v>120</v>
      </c>
      <c r="E2642" t="s">
        <v>101</v>
      </c>
      <c r="F2642" t="str">
        <f t="shared" si="125"/>
        <v>Queensland</v>
      </c>
      <c r="G2642" t="s">
        <v>19</v>
      </c>
      <c r="H2642">
        <v>4305</v>
      </c>
      <c r="I2642" t="s">
        <v>11</v>
      </c>
      <c r="J2642" t="s">
        <v>124</v>
      </c>
      <c r="K2642" t="s">
        <v>150</v>
      </c>
      <c r="L2642" t="s">
        <v>161</v>
      </c>
      <c r="M2642" s="6">
        <v>35</v>
      </c>
    </row>
    <row r="2643" spans="1:13" x14ac:dyDescent="0.3">
      <c r="A2643" s="2">
        <v>46022</v>
      </c>
      <c r="B2643" s="3">
        <f t="shared" si="123"/>
        <v>2026</v>
      </c>
      <c r="C2643" t="str">
        <f t="shared" si="124"/>
        <v>2025-2026</v>
      </c>
      <c r="D2643" t="s">
        <v>119</v>
      </c>
      <c r="E2643" t="s">
        <v>70</v>
      </c>
      <c r="F2643" t="str">
        <f t="shared" si="125"/>
        <v>Western Australia</v>
      </c>
      <c r="G2643" t="s">
        <v>28</v>
      </c>
      <c r="H2643">
        <v>6021</v>
      </c>
      <c r="I2643" t="s">
        <v>11</v>
      </c>
      <c r="J2643" t="s">
        <v>121</v>
      </c>
      <c r="K2643" t="s">
        <v>146</v>
      </c>
      <c r="L2643" t="s">
        <v>157</v>
      </c>
      <c r="M2643" s="6">
        <v>404</v>
      </c>
    </row>
    <row r="2644" spans="1:13" x14ac:dyDescent="0.3">
      <c r="A2644" s="2">
        <v>45890</v>
      </c>
      <c r="B2644" s="3">
        <f t="shared" si="123"/>
        <v>2026</v>
      </c>
      <c r="C2644" t="str">
        <f t="shared" si="124"/>
        <v>2025-2026</v>
      </c>
      <c r="D2644" t="s">
        <v>120</v>
      </c>
      <c r="E2644" t="s">
        <v>78</v>
      </c>
      <c r="F2644" t="str">
        <f t="shared" si="125"/>
        <v>New South Wales</v>
      </c>
      <c r="G2644" t="s">
        <v>10</v>
      </c>
      <c r="H2644">
        <v>2480</v>
      </c>
      <c r="I2644" t="s">
        <v>11</v>
      </c>
      <c r="J2644" t="s">
        <v>122</v>
      </c>
      <c r="K2644" t="s">
        <v>143</v>
      </c>
      <c r="L2644" t="s">
        <v>154</v>
      </c>
      <c r="M2644" s="6">
        <v>128</v>
      </c>
    </row>
    <row r="2645" spans="1:13" x14ac:dyDescent="0.3">
      <c r="A2645" s="2">
        <v>45313</v>
      </c>
      <c r="B2645" s="3">
        <f t="shared" si="123"/>
        <v>2024</v>
      </c>
      <c r="C2645" t="str">
        <f t="shared" si="124"/>
        <v>2023-2024</v>
      </c>
      <c r="D2645" t="s">
        <v>119</v>
      </c>
      <c r="E2645" t="s">
        <v>110</v>
      </c>
      <c r="F2645" t="str">
        <f t="shared" si="125"/>
        <v>Australian Capital Territory</v>
      </c>
      <c r="G2645" t="s">
        <v>51</v>
      </c>
      <c r="H2645">
        <v>2609</v>
      </c>
      <c r="I2645" t="s">
        <v>11</v>
      </c>
      <c r="J2645" t="s">
        <v>123</v>
      </c>
      <c r="K2645" t="s">
        <v>151</v>
      </c>
      <c r="L2645" t="s">
        <v>152</v>
      </c>
      <c r="M2645" s="6">
        <v>574</v>
      </c>
    </row>
    <row r="2646" spans="1:13" x14ac:dyDescent="0.3">
      <c r="A2646" s="2">
        <v>45422</v>
      </c>
      <c r="B2646" s="3">
        <f t="shared" si="123"/>
        <v>2024</v>
      </c>
      <c r="C2646" t="str">
        <f t="shared" si="124"/>
        <v>2023-2024</v>
      </c>
      <c r="D2646" t="s">
        <v>120</v>
      </c>
      <c r="E2646" t="s">
        <v>89</v>
      </c>
      <c r="F2646" t="str">
        <f t="shared" si="125"/>
        <v>Queensland</v>
      </c>
      <c r="G2646" t="s">
        <v>19</v>
      </c>
      <c r="H2646">
        <v>4700</v>
      </c>
      <c r="I2646" t="s">
        <v>11</v>
      </c>
      <c r="J2646" t="s">
        <v>138</v>
      </c>
      <c r="K2646" t="s">
        <v>143</v>
      </c>
      <c r="L2646" t="s">
        <v>154</v>
      </c>
      <c r="M2646" s="6">
        <v>324</v>
      </c>
    </row>
    <row r="2647" spans="1:13" x14ac:dyDescent="0.3">
      <c r="A2647" s="2">
        <v>45518</v>
      </c>
      <c r="B2647" s="3">
        <f t="shared" si="123"/>
        <v>2025</v>
      </c>
      <c r="C2647" t="str">
        <f t="shared" si="124"/>
        <v>2024-2025</v>
      </c>
      <c r="D2647" t="s">
        <v>120</v>
      </c>
      <c r="E2647" t="s">
        <v>66</v>
      </c>
      <c r="F2647" t="str">
        <f t="shared" si="125"/>
        <v>Western Australia</v>
      </c>
      <c r="G2647" t="s">
        <v>28</v>
      </c>
      <c r="H2647">
        <v>6330</v>
      </c>
      <c r="I2647" t="s">
        <v>11</v>
      </c>
      <c r="J2647" t="s">
        <v>135</v>
      </c>
      <c r="K2647" t="s">
        <v>143</v>
      </c>
      <c r="L2647" t="s">
        <v>154</v>
      </c>
      <c r="M2647" s="6">
        <v>348</v>
      </c>
    </row>
    <row r="2648" spans="1:13" x14ac:dyDescent="0.3">
      <c r="A2648" s="2">
        <v>45647</v>
      </c>
      <c r="B2648" s="3">
        <f t="shared" si="123"/>
        <v>2025</v>
      </c>
      <c r="C2648" t="str">
        <f t="shared" si="124"/>
        <v>2024-2025</v>
      </c>
      <c r="D2648" t="s">
        <v>119</v>
      </c>
      <c r="E2648" t="s">
        <v>104</v>
      </c>
      <c r="F2648" t="str">
        <f t="shared" si="125"/>
        <v>Victoria</v>
      </c>
      <c r="G2648" t="s">
        <v>26</v>
      </c>
      <c r="H2648">
        <v>3175</v>
      </c>
      <c r="I2648" t="s">
        <v>11</v>
      </c>
      <c r="J2648" t="s">
        <v>127</v>
      </c>
      <c r="K2648" t="s">
        <v>147</v>
      </c>
      <c r="L2648" t="s">
        <v>158</v>
      </c>
      <c r="M2648" s="6">
        <v>314</v>
      </c>
    </row>
    <row r="2649" spans="1:13" x14ac:dyDescent="0.3">
      <c r="A2649" s="2">
        <v>45435</v>
      </c>
      <c r="B2649" s="3">
        <f t="shared" si="123"/>
        <v>2024</v>
      </c>
      <c r="C2649" t="str">
        <f t="shared" si="124"/>
        <v>2023-2024</v>
      </c>
      <c r="D2649" t="s">
        <v>120</v>
      </c>
      <c r="E2649" t="s">
        <v>94</v>
      </c>
      <c r="F2649" t="str">
        <f t="shared" si="125"/>
        <v>Queensland</v>
      </c>
      <c r="G2649" t="s">
        <v>19</v>
      </c>
      <c r="H2649">
        <v>4551</v>
      </c>
      <c r="I2649" t="s">
        <v>11</v>
      </c>
      <c r="J2649" t="s">
        <v>136</v>
      </c>
      <c r="K2649" t="s">
        <v>147</v>
      </c>
      <c r="L2649" t="s">
        <v>158</v>
      </c>
      <c r="M2649" s="6">
        <v>377</v>
      </c>
    </row>
    <row r="2650" spans="1:13" x14ac:dyDescent="0.3">
      <c r="A2650" s="2">
        <v>45456</v>
      </c>
      <c r="B2650" s="3">
        <f t="shared" si="123"/>
        <v>2024</v>
      </c>
      <c r="C2650" t="str">
        <f t="shared" si="124"/>
        <v>2023-2024</v>
      </c>
      <c r="D2650" t="s">
        <v>120</v>
      </c>
      <c r="E2650" t="s">
        <v>85</v>
      </c>
      <c r="F2650" t="str">
        <f t="shared" si="125"/>
        <v>Western Australia</v>
      </c>
      <c r="G2650" t="s">
        <v>28</v>
      </c>
      <c r="H2650">
        <v>6725</v>
      </c>
      <c r="I2650" t="s">
        <v>11</v>
      </c>
      <c r="J2650" t="s">
        <v>141</v>
      </c>
      <c r="K2650" t="s">
        <v>150</v>
      </c>
      <c r="L2650" t="s">
        <v>161</v>
      </c>
      <c r="M2650" s="6">
        <v>414</v>
      </c>
    </row>
    <row r="2651" spans="1:13" x14ac:dyDescent="0.3">
      <c r="A2651" s="2">
        <v>45434</v>
      </c>
      <c r="B2651" s="3">
        <f t="shared" si="123"/>
        <v>2024</v>
      </c>
      <c r="C2651" t="str">
        <f t="shared" si="124"/>
        <v>2023-2024</v>
      </c>
      <c r="D2651" t="s">
        <v>120</v>
      </c>
      <c r="E2651" t="s">
        <v>9</v>
      </c>
      <c r="F2651" t="str">
        <f t="shared" si="125"/>
        <v>New South Wales</v>
      </c>
      <c r="G2651" t="s">
        <v>10</v>
      </c>
      <c r="H2651">
        <v>2067</v>
      </c>
      <c r="I2651" t="s">
        <v>11</v>
      </c>
      <c r="J2651" t="s">
        <v>126</v>
      </c>
      <c r="K2651" t="s">
        <v>143</v>
      </c>
      <c r="L2651" t="s">
        <v>154</v>
      </c>
      <c r="M2651" s="6">
        <v>741</v>
      </c>
    </row>
    <row r="2652" spans="1:13" x14ac:dyDescent="0.3">
      <c r="A2652" s="2">
        <v>45840</v>
      </c>
      <c r="B2652" s="3">
        <f t="shared" si="123"/>
        <v>2026</v>
      </c>
      <c r="C2652" t="str">
        <f t="shared" si="124"/>
        <v>2025-2026</v>
      </c>
      <c r="D2652" t="s">
        <v>120</v>
      </c>
      <c r="E2652" t="s">
        <v>56</v>
      </c>
      <c r="F2652" t="str">
        <f t="shared" si="125"/>
        <v>Queensland</v>
      </c>
      <c r="G2652" t="s">
        <v>19</v>
      </c>
      <c r="H2652">
        <v>4883</v>
      </c>
      <c r="I2652" t="s">
        <v>11</v>
      </c>
      <c r="J2652" t="s">
        <v>133</v>
      </c>
      <c r="K2652" t="s">
        <v>148</v>
      </c>
      <c r="L2652" t="s">
        <v>159</v>
      </c>
      <c r="M2652" s="6">
        <v>445</v>
      </c>
    </row>
    <row r="2653" spans="1:13" x14ac:dyDescent="0.3">
      <c r="A2653" s="2">
        <v>46009</v>
      </c>
      <c r="B2653" s="3">
        <f t="shared" si="123"/>
        <v>2026</v>
      </c>
      <c r="C2653" t="str">
        <f t="shared" si="124"/>
        <v>2025-2026</v>
      </c>
      <c r="D2653" t="s">
        <v>120</v>
      </c>
      <c r="E2653" t="s">
        <v>49</v>
      </c>
      <c r="F2653" t="str">
        <f t="shared" si="125"/>
        <v>New South Wales</v>
      </c>
      <c r="G2653" t="s">
        <v>10</v>
      </c>
      <c r="H2653">
        <v>2350</v>
      </c>
      <c r="I2653" t="s">
        <v>11</v>
      </c>
      <c r="J2653" t="s">
        <v>122</v>
      </c>
      <c r="K2653" t="s">
        <v>146</v>
      </c>
      <c r="L2653" t="s">
        <v>157</v>
      </c>
      <c r="M2653" s="6">
        <v>778</v>
      </c>
    </row>
    <row r="2654" spans="1:13" x14ac:dyDescent="0.3">
      <c r="A2654" s="2">
        <v>46021</v>
      </c>
      <c r="B2654" s="3">
        <f t="shared" si="123"/>
        <v>2026</v>
      </c>
      <c r="C2654" t="str">
        <f t="shared" si="124"/>
        <v>2025-2026</v>
      </c>
      <c r="D2654" t="s">
        <v>119</v>
      </c>
      <c r="E2654" t="s">
        <v>36</v>
      </c>
      <c r="F2654" t="str">
        <f t="shared" si="125"/>
        <v>New South Wales</v>
      </c>
      <c r="G2654" t="s">
        <v>10</v>
      </c>
      <c r="H2654">
        <v>2539</v>
      </c>
      <c r="I2654" t="s">
        <v>11</v>
      </c>
      <c r="J2654" t="s">
        <v>123</v>
      </c>
      <c r="K2654" t="s">
        <v>150</v>
      </c>
      <c r="L2654" t="s">
        <v>161</v>
      </c>
      <c r="M2654" s="6">
        <v>257</v>
      </c>
    </row>
    <row r="2655" spans="1:13" x14ac:dyDescent="0.3">
      <c r="A2655" s="2">
        <v>45574</v>
      </c>
      <c r="B2655" s="3">
        <f t="shared" si="123"/>
        <v>2025</v>
      </c>
      <c r="C2655" t="str">
        <f t="shared" si="124"/>
        <v>2024-2025</v>
      </c>
      <c r="D2655" t="s">
        <v>120</v>
      </c>
      <c r="E2655" t="s">
        <v>33</v>
      </c>
      <c r="F2655" t="str">
        <f t="shared" si="125"/>
        <v>Northern Territory</v>
      </c>
      <c r="G2655" t="s">
        <v>15</v>
      </c>
      <c r="H2655">
        <v>870</v>
      </c>
      <c r="I2655" t="s">
        <v>11</v>
      </c>
      <c r="J2655" t="s">
        <v>140</v>
      </c>
      <c r="K2655" t="s">
        <v>146</v>
      </c>
      <c r="L2655" t="s">
        <v>157</v>
      </c>
      <c r="M2655" s="6">
        <v>134</v>
      </c>
    </row>
    <row r="2656" spans="1:13" x14ac:dyDescent="0.3">
      <c r="A2656" s="2">
        <v>45395</v>
      </c>
      <c r="B2656" s="3">
        <f t="shared" si="123"/>
        <v>2024</v>
      </c>
      <c r="C2656" t="str">
        <f t="shared" si="124"/>
        <v>2023-2024</v>
      </c>
      <c r="D2656" t="s">
        <v>120</v>
      </c>
      <c r="E2656" t="s">
        <v>16</v>
      </c>
      <c r="F2656" t="str">
        <f t="shared" si="125"/>
        <v>South Australia</v>
      </c>
      <c r="G2656" t="s">
        <v>17</v>
      </c>
      <c r="H2656">
        <v>5168</v>
      </c>
      <c r="I2656" t="s">
        <v>11</v>
      </c>
      <c r="J2656" t="s">
        <v>134</v>
      </c>
      <c r="K2656" t="s">
        <v>144</v>
      </c>
      <c r="L2656" t="s">
        <v>155</v>
      </c>
      <c r="M2656" s="6">
        <v>308</v>
      </c>
    </row>
    <row r="2657" spans="1:13" x14ac:dyDescent="0.3">
      <c r="A2657" s="2">
        <v>45913</v>
      </c>
      <c r="B2657" s="3">
        <f t="shared" si="123"/>
        <v>2026</v>
      </c>
      <c r="C2657" t="str">
        <f t="shared" si="124"/>
        <v>2025-2026</v>
      </c>
      <c r="D2657" t="s">
        <v>120</v>
      </c>
      <c r="E2657" t="s">
        <v>50</v>
      </c>
      <c r="F2657" t="str">
        <f t="shared" si="125"/>
        <v>Australian Capital Territory</v>
      </c>
      <c r="G2657" t="s">
        <v>51</v>
      </c>
      <c r="H2657">
        <v>2617</v>
      </c>
      <c r="I2657" t="s">
        <v>11</v>
      </c>
      <c r="J2657" t="s">
        <v>123</v>
      </c>
      <c r="K2657" t="s">
        <v>143</v>
      </c>
      <c r="L2657" t="s">
        <v>154</v>
      </c>
      <c r="M2657" s="6">
        <v>514</v>
      </c>
    </row>
    <row r="2658" spans="1:13" x14ac:dyDescent="0.3">
      <c r="A2658" s="2">
        <v>45520</v>
      </c>
      <c r="B2658" s="3">
        <f t="shared" si="123"/>
        <v>2025</v>
      </c>
      <c r="C2658" t="str">
        <f t="shared" si="124"/>
        <v>2024-2025</v>
      </c>
      <c r="D2658" t="s">
        <v>119</v>
      </c>
      <c r="E2658" t="s">
        <v>60</v>
      </c>
      <c r="F2658" t="str">
        <f t="shared" si="125"/>
        <v>Queensland</v>
      </c>
      <c r="G2658" t="s">
        <v>19</v>
      </c>
      <c r="H2658">
        <v>4655</v>
      </c>
      <c r="I2658" t="s">
        <v>11</v>
      </c>
      <c r="J2658" t="s">
        <v>138</v>
      </c>
      <c r="K2658" t="s">
        <v>144</v>
      </c>
      <c r="L2658" t="s">
        <v>155</v>
      </c>
      <c r="M2658" s="6">
        <v>548</v>
      </c>
    </row>
    <row r="2659" spans="1:13" x14ac:dyDescent="0.3">
      <c r="A2659" s="2">
        <v>45749</v>
      </c>
      <c r="B2659" s="3">
        <f t="shared" si="123"/>
        <v>2025</v>
      </c>
      <c r="C2659" t="str">
        <f t="shared" si="124"/>
        <v>2024-2025</v>
      </c>
      <c r="D2659" t="s">
        <v>120</v>
      </c>
      <c r="E2659" t="s">
        <v>23</v>
      </c>
      <c r="F2659" t="str">
        <f t="shared" si="125"/>
        <v>New South Wales</v>
      </c>
      <c r="G2659" t="s">
        <v>10</v>
      </c>
      <c r="H2659">
        <v>2830</v>
      </c>
      <c r="I2659" t="s">
        <v>11</v>
      </c>
      <c r="J2659" t="s">
        <v>132</v>
      </c>
      <c r="K2659" t="s">
        <v>146</v>
      </c>
      <c r="L2659" t="s">
        <v>157</v>
      </c>
      <c r="M2659" s="6">
        <v>506</v>
      </c>
    </row>
    <row r="2660" spans="1:13" x14ac:dyDescent="0.3">
      <c r="A2660" s="2">
        <v>45626</v>
      </c>
      <c r="B2660" s="3">
        <f t="shared" si="123"/>
        <v>2025</v>
      </c>
      <c r="C2660" t="str">
        <f t="shared" si="124"/>
        <v>2024-2025</v>
      </c>
      <c r="D2660" t="s">
        <v>119</v>
      </c>
      <c r="E2660" t="s">
        <v>12</v>
      </c>
      <c r="F2660" t="str">
        <f t="shared" si="125"/>
        <v>New South Wales</v>
      </c>
      <c r="G2660" t="s">
        <v>10</v>
      </c>
      <c r="H2660">
        <v>2795</v>
      </c>
      <c r="I2660" t="s">
        <v>11</v>
      </c>
      <c r="J2660" t="s">
        <v>132</v>
      </c>
      <c r="K2660" t="s">
        <v>146</v>
      </c>
      <c r="L2660" t="s">
        <v>157</v>
      </c>
      <c r="M2660" s="6">
        <v>296</v>
      </c>
    </row>
    <row r="2661" spans="1:13" x14ac:dyDescent="0.3">
      <c r="A2661" s="2">
        <v>45506</v>
      </c>
      <c r="B2661" s="3">
        <f t="shared" si="123"/>
        <v>2025</v>
      </c>
      <c r="C2661" t="str">
        <f t="shared" si="124"/>
        <v>2024-2025</v>
      </c>
      <c r="D2661" t="s">
        <v>119</v>
      </c>
      <c r="E2661" t="s">
        <v>24</v>
      </c>
      <c r="F2661" t="str">
        <f t="shared" si="125"/>
        <v>Queensland</v>
      </c>
      <c r="G2661" t="s">
        <v>19</v>
      </c>
      <c r="H2661">
        <v>4053</v>
      </c>
      <c r="I2661" t="s">
        <v>11</v>
      </c>
      <c r="J2661" t="s">
        <v>131</v>
      </c>
      <c r="K2661" t="s">
        <v>143</v>
      </c>
      <c r="L2661" t="s">
        <v>154</v>
      </c>
      <c r="M2661" s="6">
        <v>567</v>
      </c>
    </row>
    <row r="2662" spans="1:13" x14ac:dyDescent="0.3">
      <c r="A2662" s="2">
        <v>45950</v>
      </c>
      <c r="B2662" s="3">
        <f t="shared" si="123"/>
        <v>2026</v>
      </c>
      <c r="C2662" t="str">
        <f t="shared" si="124"/>
        <v>2025-2026</v>
      </c>
      <c r="D2662" t="s">
        <v>119</v>
      </c>
      <c r="E2662" t="s">
        <v>79</v>
      </c>
      <c r="F2662" t="str">
        <f t="shared" si="125"/>
        <v>Queensland</v>
      </c>
      <c r="G2662" t="s">
        <v>19</v>
      </c>
      <c r="H2662">
        <v>4680</v>
      </c>
      <c r="I2662" t="s">
        <v>11</v>
      </c>
      <c r="J2662" t="s">
        <v>138</v>
      </c>
      <c r="K2662" t="s">
        <v>146</v>
      </c>
      <c r="L2662" t="s">
        <v>157</v>
      </c>
      <c r="M2662" s="6">
        <v>526</v>
      </c>
    </row>
    <row r="2663" spans="1:13" x14ac:dyDescent="0.3">
      <c r="A2663" s="2">
        <v>45464</v>
      </c>
      <c r="B2663" s="3">
        <f t="shared" si="123"/>
        <v>2024</v>
      </c>
      <c r="C2663" t="str">
        <f t="shared" si="124"/>
        <v>2023-2024</v>
      </c>
      <c r="D2663" t="s">
        <v>120</v>
      </c>
      <c r="E2663" t="s">
        <v>82</v>
      </c>
      <c r="F2663" t="str">
        <f t="shared" si="125"/>
        <v>Queensland</v>
      </c>
      <c r="G2663" t="s">
        <v>19</v>
      </c>
      <c r="H2663">
        <v>4215</v>
      </c>
      <c r="I2663" t="s">
        <v>11</v>
      </c>
      <c r="J2663" t="s">
        <v>124</v>
      </c>
      <c r="K2663" t="s">
        <v>143</v>
      </c>
      <c r="L2663" t="s">
        <v>154</v>
      </c>
      <c r="M2663" s="6">
        <v>640</v>
      </c>
    </row>
    <row r="2664" spans="1:13" x14ac:dyDescent="0.3">
      <c r="A2664" s="2">
        <v>45468</v>
      </c>
      <c r="B2664" s="3">
        <f t="shared" si="123"/>
        <v>2024</v>
      </c>
      <c r="C2664" t="str">
        <f t="shared" si="124"/>
        <v>2023-2024</v>
      </c>
      <c r="D2664" t="s">
        <v>120</v>
      </c>
      <c r="E2664" t="s">
        <v>113</v>
      </c>
      <c r="F2664" t="str">
        <f t="shared" si="125"/>
        <v>New South Wales</v>
      </c>
      <c r="G2664" t="s">
        <v>10</v>
      </c>
      <c r="H2664">
        <v>2101</v>
      </c>
      <c r="I2664" t="s">
        <v>11</v>
      </c>
      <c r="J2664" t="s">
        <v>125</v>
      </c>
      <c r="K2664" t="s">
        <v>143</v>
      </c>
      <c r="L2664" t="s">
        <v>154</v>
      </c>
      <c r="M2664" s="6">
        <v>158</v>
      </c>
    </row>
    <row r="2665" spans="1:13" x14ac:dyDescent="0.3">
      <c r="A2665" s="2">
        <v>45588</v>
      </c>
      <c r="B2665" s="3">
        <f t="shared" si="123"/>
        <v>2025</v>
      </c>
      <c r="C2665" t="str">
        <f t="shared" si="124"/>
        <v>2024-2025</v>
      </c>
      <c r="D2665" t="s">
        <v>119</v>
      </c>
      <c r="E2665" t="s">
        <v>93</v>
      </c>
      <c r="F2665" t="str">
        <f t="shared" si="125"/>
        <v>Victoria</v>
      </c>
      <c r="G2665" t="s">
        <v>26</v>
      </c>
      <c r="H2665">
        <v>3400</v>
      </c>
      <c r="I2665" t="s">
        <v>11</v>
      </c>
      <c r="J2665" t="s">
        <v>129</v>
      </c>
      <c r="K2665" t="s">
        <v>142</v>
      </c>
      <c r="L2665" t="s">
        <v>153</v>
      </c>
      <c r="M2665" s="6">
        <v>312</v>
      </c>
    </row>
    <row r="2666" spans="1:13" x14ac:dyDescent="0.3">
      <c r="A2666" s="2">
        <v>45860</v>
      </c>
      <c r="B2666" s="3">
        <f t="shared" si="123"/>
        <v>2026</v>
      </c>
      <c r="C2666" t="str">
        <f t="shared" si="124"/>
        <v>2025-2026</v>
      </c>
      <c r="D2666" t="s">
        <v>120</v>
      </c>
      <c r="E2666" t="s">
        <v>83</v>
      </c>
      <c r="F2666" t="str">
        <f t="shared" si="125"/>
        <v>Victoria</v>
      </c>
      <c r="G2666" t="s">
        <v>26</v>
      </c>
      <c r="H2666">
        <v>3551</v>
      </c>
      <c r="I2666" t="s">
        <v>11</v>
      </c>
      <c r="J2666" t="s">
        <v>129</v>
      </c>
      <c r="K2666" t="s">
        <v>146</v>
      </c>
      <c r="L2666" t="s">
        <v>157</v>
      </c>
      <c r="M2666" s="6">
        <v>776</v>
      </c>
    </row>
    <row r="2667" spans="1:13" x14ac:dyDescent="0.3">
      <c r="A2667" s="2">
        <v>45412</v>
      </c>
      <c r="B2667" s="3">
        <f t="shared" si="123"/>
        <v>2024</v>
      </c>
      <c r="C2667" t="str">
        <f t="shared" si="124"/>
        <v>2023-2024</v>
      </c>
      <c r="D2667" t="s">
        <v>119</v>
      </c>
      <c r="E2667" t="s">
        <v>99</v>
      </c>
      <c r="F2667" t="str">
        <f t="shared" si="125"/>
        <v>Western Australia</v>
      </c>
      <c r="G2667" t="s">
        <v>28</v>
      </c>
      <c r="H2667">
        <v>6530</v>
      </c>
      <c r="I2667" t="s">
        <v>11</v>
      </c>
      <c r="J2667" t="s">
        <v>141</v>
      </c>
      <c r="K2667" t="s">
        <v>144</v>
      </c>
      <c r="L2667" t="s">
        <v>155</v>
      </c>
      <c r="M2667" s="6">
        <v>216</v>
      </c>
    </row>
    <row r="2668" spans="1:13" x14ac:dyDescent="0.3">
      <c r="A2668" s="2">
        <v>45410</v>
      </c>
      <c r="B2668" s="3">
        <f t="shared" si="123"/>
        <v>2024</v>
      </c>
      <c r="C2668" t="str">
        <f t="shared" si="124"/>
        <v>2023-2024</v>
      </c>
      <c r="D2668" t="s">
        <v>120</v>
      </c>
      <c r="E2668" t="s">
        <v>50</v>
      </c>
      <c r="F2668" t="str">
        <f t="shared" si="125"/>
        <v>Australian Capital Territory</v>
      </c>
      <c r="G2668" t="s">
        <v>51</v>
      </c>
      <c r="H2668">
        <v>2617</v>
      </c>
      <c r="I2668" t="s">
        <v>11</v>
      </c>
      <c r="J2668" t="s">
        <v>123</v>
      </c>
      <c r="K2668" t="s">
        <v>144</v>
      </c>
      <c r="L2668" t="s">
        <v>155</v>
      </c>
      <c r="M2668" s="6">
        <v>462</v>
      </c>
    </row>
    <row r="2669" spans="1:13" x14ac:dyDescent="0.3">
      <c r="A2669" s="2">
        <v>45429</v>
      </c>
      <c r="B2669" s="3">
        <f t="shared" si="123"/>
        <v>2024</v>
      </c>
      <c r="C2669" t="str">
        <f t="shared" si="124"/>
        <v>2023-2024</v>
      </c>
      <c r="D2669" t="s">
        <v>120</v>
      </c>
      <c r="E2669" t="s">
        <v>92</v>
      </c>
      <c r="F2669" t="str">
        <f t="shared" si="125"/>
        <v>New South Wales</v>
      </c>
      <c r="G2669" t="s">
        <v>10</v>
      </c>
      <c r="H2669">
        <v>2015</v>
      </c>
      <c r="I2669" t="s">
        <v>11</v>
      </c>
      <c r="J2669" t="s">
        <v>126</v>
      </c>
      <c r="K2669" t="s">
        <v>147</v>
      </c>
      <c r="L2669" t="s">
        <v>158</v>
      </c>
      <c r="M2669" s="6">
        <v>505</v>
      </c>
    </row>
    <row r="2670" spans="1:13" x14ac:dyDescent="0.3">
      <c r="A2670" s="2">
        <v>46011</v>
      </c>
      <c r="B2670" s="3">
        <f t="shared" si="123"/>
        <v>2026</v>
      </c>
      <c r="C2670" t="str">
        <f t="shared" si="124"/>
        <v>2025-2026</v>
      </c>
      <c r="D2670" t="s">
        <v>120</v>
      </c>
      <c r="E2670" t="s">
        <v>65</v>
      </c>
      <c r="F2670" t="str">
        <f t="shared" si="125"/>
        <v>Victoria</v>
      </c>
      <c r="G2670" t="s">
        <v>26</v>
      </c>
      <c r="H2670">
        <v>3931</v>
      </c>
      <c r="I2670" t="s">
        <v>11</v>
      </c>
      <c r="J2670" t="s">
        <v>137</v>
      </c>
      <c r="K2670" t="s">
        <v>148</v>
      </c>
      <c r="L2670" t="s">
        <v>159</v>
      </c>
      <c r="M2670" s="6">
        <v>459</v>
      </c>
    </row>
    <row r="2671" spans="1:13" x14ac:dyDescent="0.3">
      <c r="A2671" s="2">
        <v>45368</v>
      </c>
      <c r="B2671" s="3">
        <f t="shared" si="123"/>
        <v>2024</v>
      </c>
      <c r="C2671" t="str">
        <f t="shared" si="124"/>
        <v>2023-2024</v>
      </c>
      <c r="D2671" t="s">
        <v>120</v>
      </c>
      <c r="E2671" t="s">
        <v>16</v>
      </c>
      <c r="F2671" t="str">
        <f t="shared" si="125"/>
        <v>South Australia</v>
      </c>
      <c r="G2671" t="s">
        <v>17</v>
      </c>
      <c r="H2671">
        <v>5168</v>
      </c>
      <c r="I2671" t="s">
        <v>11</v>
      </c>
      <c r="J2671" t="s">
        <v>134</v>
      </c>
      <c r="K2671" t="s">
        <v>148</v>
      </c>
      <c r="L2671" t="s">
        <v>159</v>
      </c>
      <c r="M2671" s="6">
        <v>588</v>
      </c>
    </row>
    <row r="2672" spans="1:13" x14ac:dyDescent="0.3">
      <c r="A2672" s="2">
        <v>45512</v>
      </c>
      <c r="B2672" s="3">
        <f t="shared" si="123"/>
        <v>2025</v>
      </c>
      <c r="C2672" t="str">
        <f t="shared" si="124"/>
        <v>2024-2025</v>
      </c>
      <c r="D2672" t="s">
        <v>120</v>
      </c>
      <c r="E2672" t="s">
        <v>61</v>
      </c>
      <c r="F2672" t="str">
        <f t="shared" si="125"/>
        <v>Victoria</v>
      </c>
      <c r="G2672" t="s">
        <v>26</v>
      </c>
      <c r="H2672">
        <v>3179</v>
      </c>
      <c r="I2672" t="s">
        <v>11</v>
      </c>
      <c r="J2672" t="s">
        <v>127</v>
      </c>
      <c r="K2672" t="s">
        <v>145</v>
      </c>
      <c r="L2672" t="s">
        <v>156</v>
      </c>
      <c r="M2672" s="6">
        <v>608</v>
      </c>
    </row>
    <row r="2673" spans="1:13" x14ac:dyDescent="0.3">
      <c r="A2673" s="2">
        <v>45958</v>
      </c>
      <c r="B2673" s="3">
        <f t="shared" si="123"/>
        <v>2026</v>
      </c>
      <c r="C2673" t="str">
        <f t="shared" si="124"/>
        <v>2025-2026</v>
      </c>
      <c r="D2673" t="s">
        <v>119</v>
      </c>
      <c r="E2673" t="s">
        <v>48</v>
      </c>
      <c r="F2673" t="str">
        <f t="shared" si="125"/>
        <v>Western Australia</v>
      </c>
      <c r="G2673" t="s">
        <v>28</v>
      </c>
      <c r="H2673">
        <v>6450</v>
      </c>
      <c r="I2673" t="s">
        <v>11</v>
      </c>
      <c r="J2673" t="s">
        <v>141</v>
      </c>
      <c r="K2673" t="s">
        <v>144</v>
      </c>
      <c r="L2673" t="s">
        <v>155</v>
      </c>
      <c r="M2673" s="6">
        <v>181</v>
      </c>
    </row>
    <row r="2674" spans="1:13" x14ac:dyDescent="0.3">
      <c r="A2674" s="2">
        <v>45736</v>
      </c>
      <c r="B2674" s="3">
        <f t="shared" si="123"/>
        <v>2025</v>
      </c>
      <c r="C2674" t="str">
        <f t="shared" si="124"/>
        <v>2024-2025</v>
      </c>
      <c r="D2674" t="s">
        <v>120</v>
      </c>
      <c r="E2674" t="s">
        <v>46</v>
      </c>
      <c r="F2674" t="str">
        <f t="shared" si="125"/>
        <v>South Australia</v>
      </c>
      <c r="G2674" t="s">
        <v>17</v>
      </c>
      <c r="H2674">
        <v>5043</v>
      </c>
      <c r="I2674" t="s">
        <v>11</v>
      </c>
      <c r="J2674" t="s">
        <v>134</v>
      </c>
      <c r="K2674" t="s">
        <v>148</v>
      </c>
      <c r="L2674" t="s">
        <v>159</v>
      </c>
      <c r="M2674" s="6">
        <v>35</v>
      </c>
    </row>
    <row r="2675" spans="1:13" x14ac:dyDescent="0.3">
      <c r="A2675" s="2">
        <v>45809</v>
      </c>
      <c r="B2675" s="3">
        <f t="shared" si="123"/>
        <v>2025</v>
      </c>
      <c r="C2675" t="str">
        <f t="shared" si="124"/>
        <v>2024-2025</v>
      </c>
      <c r="D2675" t="s">
        <v>120</v>
      </c>
      <c r="E2675" t="s">
        <v>41</v>
      </c>
      <c r="F2675" t="str">
        <f t="shared" si="125"/>
        <v>New South Wales</v>
      </c>
      <c r="G2675" t="s">
        <v>10</v>
      </c>
      <c r="H2675">
        <v>2478</v>
      </c>
      <c r="I2675" t="s">
        <v>11</v>
      </c>
      <c r="J2675" t="s">
        <v>122</v>
      </c>
      <c r="K2675" t="s">
        <v>148</v>
      </c>
      <c r="L2675" t="s">
        <v>159</v>
      </c>
      <c r="M2675" s="6">
        <v>312</v>
      </c>
    </row>
    <row r="2676" spans="1:13" x14ac:dyDescent="0.3">
      <c r="A2676" s="2">
        <v>45803</v>
      </c>
      <c r="B2676" s="3">
        <f t="shared" si="123"/>
        <v>2025</v>
      </c>
      <c r="C2676" t="str">
        <f t="shared" si="124"/>
        <v>2024-2025</v>
      </c>
      <c r="D2676" t="s">
        <v>120</v>
      </c>
      <c r="E2676" t="s">
        <v>25</v>
      </c>
      <c r="F2676" t="str">
        <f t="shared" si="125"/>
        <v>Victoria</v>
      </c>
      <c r="G2676" t="s">
        <v>26</v>
      </c>
      <c r="H2676">
        <v>3066</v>
      </c>
      <c r="I2676" t="s">
        <v>11</v>
      </c>
      <c r="J2676" t="s">
        <v>128</v>
      </c>
      <c r="K2676" t="s">
        <v>147</v>
      </c>
      <c r="L2676" t="s">
        <v>158</v>
      </c>
      <c r="M2676" s="6">
        <v>334</v>
      </c>
    </row>
    <row r="2677" spans="1:13" x14ac:dyDescent="0.3">
      <c r="A2677" s="2">
        <v>45361</v>
      </c>
      <c r="B2677" s="3">
        <f t="shared" si="123"/>
        <v>2024</v>
      </c>
      <c r="C2677" t="str">
        <f t="shared" si="124"/>
        <v>2023-2024</v>
      </c>
      <c r="D2677" t="s">
        <v>119</v>
      </c>
      <c r="E2677" t="s">
        <v>48</v>
      </c>
      <c r="F2677" t="str">
        <f t="shared" si="125"/>
        <v>Western Australia</v>
      </c>
      <c r="G2677" t="s">
        <v>28</v>
      </c>
      <c r="H2677">
        <v>6450</v>
      </c>
      <c r="I2677" t="s">
        <v>11</v>
      </c>
      <c r="J2677" t="s">
        <v>141</v>
      </c>
      <c r="K2677" t="s">
        <v>145</v>
      </c>
      <c r="L2677" t="s">
        <v>156</v>
      </c>
      <c r="M2677" s="6">
        <v>513</v>
      </c>
    </row>
    <row r="2678" spans="1:13" x14ac:dyDescent="0.3">
      <c r="A2678" s="2">
        <v>45337</v>
      </c>
      <c r="B2678" s="3">
        <f t="shared" si="123"/>
        <v>2024</v>
      </c>
      <c r="C2678" t="str">
        <f t="shared" si="124"/>
        <v>2023-2024</v>
      </c>
      <c r="D2678" t="s">
        <v>120</v>
      </c>
      <c r="E2678" t="s">
        <v>108</v>
      </c>
      <c r="F2678" t="str">
        <f t="shared" si="125"/>
        <v>Tasmania</v>
      </c>
      <c r="G2678" t="s">
        <v>43</v>
      </c>
      <c r="H2678">
        <v>7320</v>
      </c>
      <c r="I2678" t="s">
        <v>11</v>
      </c>
      <c r="J2678" t="s">
        <v>130</v>
      </c>
      <c r="K2678" t="s">
        <v>143</v>
      </c>
      <c r="L2678" t="s">
        <v>154</v>
      </c>
      <c r="M2678" s="6">
        <v>235</v>
      </c>
    </row>
    <row r="2679" spans="1:13" x14ac:dyDescent="0.3">
      <c r="A2679" s="2">
        <v>45944</v>
      </c>
      <c r="B2679" s="3">
        <f t="shared" si="123"/>
        <v>2026</v>
      </c>
      <c r="C2679" t="str">
        <f t="shared" si="124"/>
        <v>2025-2026</v>
      </c>
      <c r="D2679" t="s">
        <v>120</v>
      </c>
      <c r="E2679" t="s">
        <v>110</v>
      </c>
      <c r="F2679" t="str">
        <f t="shared" si="125"/>
        <v>Australian Capital Territory</v>
      </c>
      <c r="G2679" t="s">
        <v>51</v>
      </c>
      <c r="H2679">
        <v>2609</v>
      </c>
      <c r="I2679" t="s">
        <v>11</v>
      </c>
      <c r="J2679" t="s">
        <v>123</v>
      </c>
      <c r="K2679" t="s">
        <v>144</v>
      </c>
      <c r="L2679" t="s">
        <v>155</v>
      </c>
      <c r="M2679" s="6">
        <v>602</v>
      </c>
    </row>
    <row r="2680" spans="1:13" x14ac:dyDescent="0.3">
      <c r="A2680" s="2">
        <v>46000</v>
      </c>
      <c r="B2680" s="3">
        <f t="shared" si="123"/>
        <v>2026</v>
      </c>
      <c r="C2680" t="str">
        <f t="shared" si="124"/>
        <v>2025-2026</v>
      </c>
      <c r="D2680" t="s">
        <v>120</v>
      </c>
      <c r="E2680" t="s">
        <v>66</v>
      </c>
      <c r="F2680" t="str">
        <f t="shared" si="125"/>
        <v>Western Australia</v>
      </c>
      <c r="G2680" t="s">
        <v>28</v>
      </c>
      <c r="H2680">
        <v>6330</v>
      </c>
      <c r="I2680" t="s">
        <v>11</v>
      </c>
      <c r="J2680" t="s">
        <v>135</v>
      </c>
      <c r="K2680" t="s">
        <v>151</v>
      </c>
      <c r="L2680" t="s">
        <v>152</v>
      </c>
      <c r="M2680" s="6">
        <v>567</v>
      </c>
    </row>
    <row r="2681" spans="1:13" x14ac:dyDescent="0.3">
      <c r="A2681" s="2">
        <v>45478</v>
      </c>
      <c r="B2681" s="3">
        <f t="shared" si="123"/>
        <v>2025</v>
      </c>
      <c r="C2681" t="str">
        <f t="shared" si="124"/>
        <v>2024-2025</v>
      </c>
      <c r="D2681" t="s">
        <v>120</v>
      </c>
      <c r="E2681" t="s">
        <v>83</v>
      </c>
      <c r="F2681" t="str">
        <f t="shared" si="125"/>
        <v>Victoria</v>
      </c>
      <c r="G2681" t="s">
        <v>26</v>
      </c>
      <c r="H2681">
        <v>3551</v>
      </c>
      <c r="I2681" t="s">
        <v>11</v>
      </c>
      <c r="J2681" t="s">
        <v>129</v>
      </c>
      <c r="K2681" t="s">
        <v>150</v>
      </c>
      <c r="L2681" t="s">
        <v>161</v>
      </c>
      <c r="M2681" s="6">
        <v>715</v>
      </c>
    </row>
    <row r="2682" spans="1:13" x14ac:dyDescent="0.3">
      <c r="A2682" s="2">
        <v>45880</v>
      </c>
      <c r="B2682" s="3">
        <f t="shared" si="123"/>
        <v>2026</v>
      </c>
      <c r="C2682" t="str">
        <f t="shared" si="124"/>
        <v>2025-2026</v>
      </c>
      <c r="D2682" t="s">
        <v>119</v>
      </c>
      <c r="E2682" t="s">
        <v>58</v>
      </c>
      <c r="F2682" t="str">
        <f t="shared" si="125"/>
        <v>New South Wales</v>
      </c>
      <c r="G2682" t="s">
        <v>10</v>
      </c>
      <c r="H2682">
        <v>2790</v>
      </c>
      <c r="I2682" t="s">
        <v>11</v>
      </c>
      <c r="J2682" t="s">
        <v>132</v>
      </c>
      <c r="K2682" t="s">
        <v>143</v>
      </c>
      <c r="L2682" t="s">
        <v>154</v>
      </c>
      <c r="M2682" s="6">
        <v>593</v>
      </c>
    </row>
    <row r="2683" spans="1:13" x14ac:dyDescent="0.3">
      <c r="A2683" s="2">
        <v>45379</v>
      </c>
      <c r="B2683" s="3">
        <f t="shared" si="123"/>
        <v>2024</v>
      </c>
      <c r="C2683" t="str">
        <f t="shared" si="124"/>
        <v>2023-2024</v>
      </c>
      <c r="D2683" t="s">
        <v>120</v>
      </c>
      <c r="E2683" t="s">
        <v>113</v>
      </c>
      <c r="F2683" t="str">
        <f t="shared" si="125"/>
        <v>New South Wales</v>
      </c>
      <c r="G2683" t="s">
        <v>10</v>
      </c>
      <c r="H2683">
        <v>2101</v>
      </c>
      <c r="I2683" t="s">
        <v>11</v>
      </c>
      <c r="J2683" t="s">
        <v>125</v>
      </c>
      <c r="K2683" t="s">
        <v>146</v>
      </c>
      <c r="L2683" t="s">
        <v>157</v>
      </c>
      <c r="M2683" s="6">
        <v>755</v>
      </c>
    </row>
    <row r="2684" spans="1:13" x14ac:dyDescent="0.3">
      <c r="A2684" s="2">
        <v>45361</v>
      </c>
      <c r="B2684" s="3">
        <f t="shared" si="123"/>
        <v>2024</v>
      </c>
      <c r="C2684" t="str">
        <f t="shared" si="124"/>
        <v>2023-2024</v>
      </c>
      <c r="D2684" t="s">
        <v>120</v>
      </c>
      <c r="E2684" t="s">
        <v>27</v>
      </c>
      <c r="F2684" t="str">
        <f t="shared" si="125"/>
        <v>Western Australia</v>
      </c>
      <c r="G2684" t="s">
        <v>28</v>
      </c>
      <c r="H2684">
        <v>6030</v>
      </c>
      <c r="I2684" t="s">
        <v>11</v>
      </c>
      <c r="J2684" t="s">
        <v>121</v>
      </c>
      <c r="K2684" t="s">
        <v>146</v>
      </c>
      <c r="L2684" t="s">
        <v>157</v>
      </c>
      <c r="M2684" s="6">
        <v>130</v>
      </c>
    </row>
    <row r="2685" spans="1:13" x14ac:dyDescent="0.3">
      <c r="A2685" s="2">
        <v>45507</v>
      </c>
      <c r="B2685" s="3">
        <f t="shared" si="123"/>
        <v>2025</v>
      </c>
      <c r="C2685" t="str">
        <f t="shared" si="124"/>
        <v>2024-2025</v>
      </c>
      <c r="D2685" t="s">
        <v>120</v>
      </c>
      <c r="E2685" t="s">
        <v>100</v>
      </c>
      <c r="F2685" t="str">
        <f t="shared" si="125"/>
        <v>New South Wales</v>
      </c>
      <c r="G2685" t="s">
        <v>10</v>
      </c>
      <c r="H2685">
        <v>2800</v>
      </c>
      <c r="I2685" t="s">
        <v>11</v>
      </c>
      <c r="J2685" t="s">
        <v>132</v>
      </c>
      <c r="K2685" t="s">
        <v>142</v>
      </c>
      <c r="L2685" t="s">
        <v>153</v>
      </c>
      <c r="M2685" s="6">
        <v>672</v>
      </c>
    </row>
    <row r="2686" spans="1:13" x14ac:dyDescent="0.3">
      <c r="A2686" s="2">
        <v>45621</v>
      </c>
      <c r="B2686" s="3">
        <f t="shared" si="123"/>
        <v>2025</v>
      </c>
      <c r="C2686" t="str">
        <f t="shared" si="124"/>
        <v>2024-2025</v>
      </c>
      <c r="D2686" t="s">
        <v>120</v>
      </c>
      <c r="E2686" t="s">
        <v>105</v>
      </c>
      <c r="F2686" t="str">
        <f t="shared" si="125"/>
        <v>New South Wales</v>
      </c>
      <c r="G2686" t="s">
        <v>10</v>
      </c>
      <c r="H2686">
        <v>2031</v>
      </c>
      <c r="I2686" t="s">
        <v>11</v>
      </c>
      <c r="J2686" t="s">
        <v>126</v>
      </c>
      <c r="K2686" t="s">
        <v>147</v>
      </c>
      <c r="L2686" t="s">
        <v>158</v>
      </c>
      <c r="M2686" s="6">
        <v>198</v>
      </c>
    </row>
    <row r="2687" spans="1:13" x14ac:dyDescent="0.3">
      <c r="A2687" s="2">
        <v>46013</v>
      </c>
      <c r="B2687" s="3">
        <f t="shared" si="123"/>
        <v>2026</v>
      </c>
      <c r="C2687" t="str">
        <f t="shared" si="124"/>
        <v>2025-2026</v>
      </c>
      <c r="D2687" t="s">
        <v>120</v>
      </c>
      <c r="E2687" t="s">
        <v>73</v>
      </c>
      <c r="F2687" t="str">
        <f t="shared" si="125"/>
        <v>Queensland</v>
      </c>
      <c r="G2687" t="s">
        <v>19</v>
      </c>
      <c r="H2687">
        <v>4509</v>
      </c>
      <c r="I2687" t="s">
        <v>11</v>
      </c>
      <c r="J2687" t="s">
        <v>124</v>
      </c>
      <c r="K2687" t="s">
        <v>142</v>
      </c>
      <c r="L2687" t="s">
        <v>153</v>
      </c>
      <c r="M2687" s="6">
        <v>293</v>
      </c>
    </row>
    <row r="2688" spans="1:13" x14ac:dyDescent="0.3">
      <c r="A2688" s="2">
        <v>45704</v>
      </c>
      <c r="B2688" s="3">
        <f t="shared" si="123"/>
        <v>2025</v>
      </c>
      <c r="C2688" t="str">
        <f t="shared" si="124"/>
        <v>2024-2025</v>
      </c>
      <c r="D2688" t="s">
        <v>120</v>
      </c>
      <c r="E2688" t="s">
        <v>37</v>
      </c>
      <c r="F2688" t="str">
        <f t="shared" si="125"/>
        <v>Victoria</v>
      </c>
      <c r="G2688" t="s">
        <v>26</v>
      </c>
      <c r="H2688">
        <v>3134</v>
      </c>
      <c r="I2688" t="s">
        <v>11</v>
      </c>
      <c r="J2688" t="s">
        <v>127</v>
      </c>
      <c r="K2688" t="s">
        <v>142</v>
      </c>
      <c r="L2688" t="s">
        <v>153</v>
      </c>
      <c r="M2688" s="6">
        <v>29</v>
      </c>
    </row>
    <row r="2689" spans="1:13" x14ac:dyDescent="0.3">
      <c r="A2689" s="2">
        <v>45526</v>
      </c>
      <c r="B2689" s="3">
        <f t="shared" si="123"/>
        <v>2025</v>
      </c>
      <c r="C2689" t="str">
        <f t="shared" si="124"/>
        <v>2024-2025</v>
      </c>
      <c r="D2689" t="s">
        <v>120</v>
      </c>
      <c r="E2689" t="s">
        <v>45</v>
      </c>
      <c r="F2689" t="str">
        <f t="shared" si="125"/>
        <v>Victoria</v>
      </c>
      <c r="G2689" t="s">
        <v>26</v>
      </c>
      <c r="H2689">
        <v>3136</v>
      </c>
      <c r="I2689" t="s">
        <v>11</v>
      </c>
      <c r="J2689" t="s">
        <v>127</v>
      </c>
      <c r="K2689" t="s">
        <v>145</v>
      </c>
      <c r="L2689" t="s">
        <v>156</v>
      </c>
      <c r="M2689" s="6">
        <v>221</v>
      </c>
    </row>
    <row r="2690" spans="1:13" x14ac:dyDescent="0.3">
      <c r="A2690" s="2">
        <v>45683</v>
      </c>
      <c r="B2690" s="3">
        <f t="shared" ref="B2690:B2753" si="126">IF(MONTH(A2690)&gt;=7,YEAR(A2690)+1,YEAR(A2690))</f>
        <v>2025</v>
      </c>
      <c r="C2690" t="str">
        <f t="shared" ref="C2690:C2753" si="127">IF(MONTH(A2690) &gt;= 7, YEAR(A2690) &amp; "-" &amp; YEAR(A2690) + 1, YEAR(A2690) - 1 &amp; "-" &amp; YEAR(A2690))</f>
        <v>2024-2025</v>
      </c>
      <c r="D2690" t="s">
        <v>120</v>
      </c>
      <c r="E2690" t="s">
        <v>16</v>
      </c>
      <c r="F2690" t="str">
        <f t="shared" ref="F2690:F2753" si="128">IF(G2690="WA","Western Australia",
IF(G2690="NSW","New South Wales",
IF(G2690="QLD","Queensland",
IF(G2690="VIC","Victoria",
IF(G2690="TAS","Tasmania",
IF(G2690="SA","South Australia",
IF(G2690="NT","Northern Territory",
IF(G2690="ACT","Australian Capital Territory",G2690))))))))</f>
        <v>South Australia</v>
      </c>
      <c r="G2690" t="s">
        <v>17</v>
      </c>
      <c r="H2690">
        <v>5168</v>
      </c>
      <c r="I2690" t="s">
        <v>11</v>
      </c>
      <c r="J2690" t="s">
        <v>134</v>
      </c>
      <c r="K2690" t="s">
        <v>151</v>
      </c>
      <c r="L2690" t="s">
        <v>152</v>
      </c>
      <c r="M2690" s="6">
        <v>509</v>
      </c>
    </row>
    <row r="2691" spans="1:13" x14ac:dyDescent="0.3">
      <c r="A2691" s="2">
        <v>45652</v>
      </c>
      <c r="B2691" s="3">
        <f t="shared" si="126"/>
        <v>2025</v>
      </c>
      <c r="C2691" t="str">
        <f t="shared" si="127"/>
        <v>2024-2025</v>
      </c>
      <c r="D2691" t="s">
        <v>120</v>
      </c>
      <c r="E2691" t="s">
        <v>64</v>
      </c>
      <c r="F2691" t="str">
        <f t="shared" si="128"/>
        <v>Western Australia</v>
      </c>
      <c r="G2691" t="s">
        <v>28</v>
      </c>
      <c r="H2691">
        <v>6112</v>
      </c>
      <c r="I2691" t="s">
        <v>11</v>
      </c>
      <c r="J2691" t="s">
        <v>135</v>
      </c>
      <c r="K2691" t="s">
        <v>146</v>
      </c>
      <c r="L2691" t="s">
        <v>157</v>
      </c>
      <c r="M2691" s="6">
        <v>327</v>
      </c>
    </row>
    <row r="2692" spans="1:13" x14ac:dyDescent="0.3">
      <c r="A2692" s="2">
        <v>45936</v>
      </c>
      <c r="B2692" s="3">
        <f t="shared" si="126"/>
        <v>2026</v>
      </c>
      <c r="C2692" t="str">
        <f t="shared" si="127"/>
        <v>2025-2026</v>
      </c>
      <c r="D2692" t="s">
        <v>120</v>
      </c>
      <c r="E2692" t="s">
        <v>18</v>
      </c>
      <c r="F2692" t="str">
        <f t="shared" si="128"/>
        <v>Queensland</v>
      </c>
      <c r="G2692" t="s">
        <v>19</v>
      </c>
      <c r="H2692">
        <v>4802</v>
      </c>
      <c r="I2692" t="s">
        <v>11</v>
      </c>
      <c r="J2692" t="s">
        <v>133</v>
      </c>
      <c r="K2692" t="s">
        <v>148</v>
      </c>
      <c r="L2692" t="s">
        <v>159</v>
      </c>
      <c r="M2692" s="6">
        <v>305</v>
      </c>
    </row>
    <row r="2693" spans="1:13" x14ac:dyDescent="0.3">
      <c r="A2693" s="2">
        <v>45664</v>
      </c>
      <c r="B2693" s="3">
        <f t="shared" si="126"/>
        <v>2025</v>
      </c>
      <c r="C2693" t="str">
        <f t="shared" si="127"/>
        <v>2024-2025</v>
      </c>
      <c r="D2693" t="s">
        <v>120</v>
      </c>
      <c r="E2693" t="s">
        <v>83</v>
      </c>
      <c r="F2693" t="str">
        <f t="shared" si="128"/>
        <v>Victoria</v>
      </c>
      <c r="G2693" t="s">
        <v>26</v>
      </c>
      <c r="H2693">
        <v>3551</v>
      </c>
      <c r="I2693" t="s">
        <v>11</v>
      </c>
      <c r="J2693" t="s">
        <v>129</v>
      </c>
      <c r="K2693" t="s">
        <v>143</v>
      </c>
      <c r="L2693" t="s">
        <v>154</v>
      </c>
      <c r="M2693" s="6">
        <v>177</v>
      </c>
    </row>
    <row r="2694" spans="1:13" x14ac:dyDescent="0.3">
      <c r="A2694" s="2">
        <v>45731</v>
      </c>
      <c r="B2694" s="3">
        <f t="shared" si="126"/>
        <v>2025</v>
      </c>
      <c r="C2694" t="str">
        <f t="shared" si="127"/>
        <v>2024-2025</v>
      </c>
      <c r="D2694" t="s">
        <v>120</v>
      </c>
      <c r="E2694" t="s">
        <v>82</v>
      </c>
      <c r="F2694" t="str">
        <f t="shared" si="128"/>
        <v>Queensland</v>
      </c>
      <c r="G2694" t="s">
        <v>19</v>
      </c>
      <c r="H2694">
        <v>4215</v>
      </c>
      <c r="I2694" t="s">
        <v>11</v>
      </c>
      <c r="J2694" t="s">
        <v>124</v>
      </c>
      <c r="K2694" t="s">
        <v>142</v>
      </c>
      <c r="L2694" t="s">
        <v>153</v>
      </c>
      <c r="M2694" s="6">
        <v>775</v>
      </c>
    </row>
    <row r="2695" spans="1:13" x14ac:dyDescent="0.3">
      <c r="A2695" s="2">
        <v>45548</v>
      </c>
      <c r="B2695" s="3">
        <f t="shared" si="126"/>
        <v>2025</v>
      </c>
      <c r="C2695" t="str">
        <f t="shared" si="127"/>
        <v>2024-2025</v>
      </c>
      <c r="D2695" t="s">
        <v>119</v>
      </c>
      <c r="E2695" t="s">
        <v>34</v>
      </c>
      <c r="F2695" t="str">
        <f t="shared" si="128"/>
        <v>New South Wales</v>
      </c>
      <c r="G2695" t="s">
        <v>10</v>
      </c>
      <c r="H2695">
        <v>2560</v>
      </c>
      <c r="I2695" t="s">
        <v>11</v>
      </c>
      <c r="J2695" t="s">
        <v>123</v>
      </c>
      <c r="K2695" t="s">
        <v>142</v>
      </c>
      <c r="L2695" t="s">
        <v>153</v>
      </c>
      <c r="M2695" s="6">
        <v>577</v>
      </c>
    </row>
    <row r="2696" spans="1:13" x14ac:dyDescent="0.3">
      <c r="A2696" s="2">
        <v>45484</v>
      </c>
      <c r="B2696" s="3">
        <f t="shared" si="126"/>
        <v>2025</v>
      </c>
      <c r="C2696" t="str">
        <f t="shared" si="127"/>
        <v>2024-2025</v>
      </c>
      <c r="D2696" t="s">
        <v>120</v>
      </c>
      <c r="E2696" t="s">
        <v>100</v>
      </c>
      <c r="F2696" t="str">
        <f t="shared" si="128"/>
        <v>New South Wales</v>
      </c>
      <c r="G2696" t="s">
        <v>10</v>
      </c>
      <c r="H2696">
        <v>2800</v>
      </c>
      <c r="I2696" t="s">
        <v>11</v>
      </c>
      <c r="J2696" t="s">
        <v>132</v>
      </c>
      <c r="K2696" t="s">
        <v>144</v>
      </c>
      <c r="L2696" t="s">
        <v>155</v>
      </c>
      <c r="M2696" s="6">
        <v>544</v>
      </c>
    </row>
    <row r="2697" spans="1:13" x14ac:dyDescent="0.3">
      <c r="A2697" s="2">
        <v>45361</v>
      </c>
      <c r="B2697" s="3">
        <f t="shared" si="126"/>
        <v>2024</v>
      </c>
      <c r="C2697" t="str">
        <f t="shared" si="127"/>
        <v>2023-2024</v>
      </c>
      <c r="D2697" t="s">
        <v>120</v>
      </c>
      <c r="E2697" t="s">
        <v>113</v>
      </c>
      <c r="F2697" t="str">
        <f t="shared" si="128"/>
        <v>New South Wales</v>
      </c>
      <c r="G2697" t="s">
        <v>10</v>
      </c>
      <c r="H2697">
        <v>2101</v>
      </c>
      <c r="I2697" t="s">
        <v>11</v>
      </c>
      <c r="J2697" t="s">
        <v>125</v>
      </c>
      <c r="K2697" t="s">
        <v>146</v>
      </c>
      <c r="L2697" t="s">
        <v>157</v>
      </c>
      <c r="M2697" s="6">
        <v>751</v>
      </c>
    </row>
    <row r="2698" spans="1:13" x14ac:dyDescent="0.3">
      <c r="A2698" s="2">
        <v>45481</v>
      </c>
      <c r="B2698" s="3">
        <f t="shared" si="126"/>
        <v>2025</v>
      </c>
      <c r="C2698" t="str">
        <f t="shared" si="127"/>
        <v>2024-2025</v>
      </c>
      <c r="D2698" t="s">
        <v>119</v>
      </c>
      <c r="E2698" t="s">
        <v>81</v>
      </c>
      <c r="F2698" t="str">
        <f t="shared" si="128"/>
        <v>Victoria</v>
      </c>
      <c r="G2698" t="s">
        <v>26</v>
      </c>
      <c r="H2698">
        <v>3076</v>
      </c>
      <c r="I2698" t="s">
        <v>11</v>
      </c>
      <c r="J2698" t="s">
        <v>128</v>
      </c>
      <c r="K2698" t="s">
        <v>142</v>
      </c>
      <c r="L2698" t="s">
        <v>153</v>
      </c>
      <c r="M2698" s="6">
        <v>274</v>
      </c>
    </row>
    <row r="2699" spans="1:13" x14ac:dyDescent="0.3">
      <c r="A2699" s="2">
        <v>45790</v>
      </c>
      <c r="B2699" s="3">
        <f t="shared" si="126"/>
        <v>2025</v>
      </c>
      <c r="C2699" t="str">
        <f t="shared" si="127"/>
        <v>2024-2025</v>
      </c>
      <c r="D2699" t="s">
        <v>120</v>
      </c>
      <c r="E2699" t="s">
        <v>109</v>
      </c>
      <c r="F2699" t="str">
        <f t="shared" si="128"/>
        <v>Western Australia</v>
      </c>
      <c r="G2699" t="s">
        <v>28</v>
      </c>
      <c r="H2699">
        <v>6052</v>
      </c>
      <c r="I2699" t="s">
        <v>11</v>
      </c>
      <c r="J2699" t="s">
        <v>121</v>
      </c>
      <c r="K2699" t="s">
        <v>144</v>
      </c>
      <c r="L2699" t="s">
        <v>155</v>
      </c>
      <c r="M2699" s="6">
        <v>364</v>
      </c>
    </row>
    <row r="2700" spans="1:13" x14ac:dyDescent="0.3">
      <c r="A2700" s="2">
        <v>45723</v>
      </c>
      <c r="B2700" s="3">
        <f t="shared" si="126"/>
        <v>2025</v>
      </c>
      <c r="C2700" t="str">
        <f t="shared" si="127"/>
        <v>2024-2025</v>
      </c>
      <c r="D2700" t="s">
        <v>120</v>
      </c>
      <c r="E2700" t="s">
        <v>106</v>
      </c>
      <c r="F2700" t="str">
        <f t="shared" si="128"/>
        <v>Queensland</v>
      </c>
      <c r="G2700" t="s">
        <v>19</v>
      </c>
      <c r="H2700">
        <v>4558</v>
      </c>
      <c r="I2700" t="s">
        <v>11</v>
      </c>
      <c r="J2700" t="s">
        <v>136</v>
      </c>
      <c r="K2700" t="s">
        <v>146</v>
      </c>
      <c r="L2700" t="s">
        <v>157</v>
      </c>
      <c r="M2700" s="6">
        <v>556</v>
      </c>
    </row>
    <row r="2701" spans="1:13" x14ac:dyDescent="0.3">
      <c r="A2701" s="2">
        <v>45294</v>
      </c>
      <c r="B2701" s="3">
        <f t="shared" si="126"/>
        <v>2024</v>
      </c>
      <c r="C2701" t="str">
        <f t="shared" si="127"/>
        <v>2023-2024</v>
      </c>
      <c r="D2701" t="s">
        <v>120</v>
      </c>
      <c r="E2701" t="s">
        <v>82</v>
      </c>
      <c r="F2701" t="str">
        <f t="shared" si="128"/>
        <v>Queensland</v>
      </c>
      <c r="G2701" t="s">
        <v>19</v>
      </c>
      <c r="H2701">
        <v>4215</v>
      </c>
      <c r="I2701" t="s">
        <v>11</v>
      </c>
      <c r="J2701" t="s">
        <v>124</v>
      </c>
      <c r="K2701" t="s">
        <v>149</v>
      </c>
      <c r="L2701" t="s">
        <v>160</v>
      </c>
      <c r="M2701" s="6">
        <v>743</v>
      </c>
    </row>
    <row r="2702" spans="1:13" x14ac:dyDescent="0.3">
      <c r="A2702" s="2">
        <v>45949</v>
      </c>
      <c r="B2702" s="3">
        <f t="shared" si="126"/>
        <v>2026</v>
      </c>
      <c r="C2702" t="str">
        <f t="shared" si="127"/>
        <v>2025-2026</v>
      </c>
      <c r="D2702" t="s">
        <v>120</v>
      </c>
      <c r="E2702" t="s">
        <v>76</v>
      </c>
      <c r="F2702" t="str">
        <f t="shared" si="128"/>
        <v>Queensland</v>
      </c>
      <c r="G2702" t="s">
        <v>19</v>
      </c>
      <c r="H2702">
        <v>4220</v>
      </c>
      <c r="I2702" t="s">
        <v>11</v>
      </c>
      <c r="J2702" t="s">
        <v>124</v>
      </c>
      <c r="K2702" t="s">
        <v>143</v>
      </c>
      <c r="L2702" t="s">
        <v>154</v>
      </c>
      <c r="M2702" s="6">
        <v>26</v>
      </c>
    </row>
    <row r="2703" spans="1:13" x14ac:dyDescent="0.3">
      <c r="A2703" s="2">
        <v>45913</v>
      </c>
      <c r="B2703" s="3">
        <f t="shared" si="126"/>
        <v>2026</v>
      </c>
      <c r="C2703" t="str">
        <f t="shared" si="127"/>
        <v>2025-2026</v>
      </c>
      <c r="D2703" t="s">
        <v>120</v>
      </c>
      <c r="E2703" t="s">
        <v>109</v>
      </c>
      <c r="F2703" t="str">
        <f t="shared" si="128"/>
        <v>Western Australia</v>
      </c>
      <c r="G2703" t="s">
        <v>28</v>
      </c>
      <c r="H2703">
        <v>6052</v>
      </c>
      <c r="I2703" t="s">
        <v>11</v>
      </c>
      <c r="J2703" t="s">
        <v>121</v>
      </c>
      <c r="K2703" t="s">
        <v>151</v>
      </c>
      <c r="L2703" t="s">
        <v>152</v>
      </c>
      <c r="M2703" s="6">
        <v>337</v>
      </c>
    </row>
    <row r="2704" spans="1:13" x14ac:dyDescent="0.3">
      <c r="A2704" s="2">
        <v>45899</v>
      </c>
      <c r="B2704" s="3">
        <f t="shared" si="126"/>
        <v>2026</v>
      </c>
      <c r="C2704" t="str">
        <f t="shared" si="127"/>
        <v>2025-2026</v>
      </c>
      <c r="D2704" t="s">
        <v>120</v>
      </c>
      <c r="E2704" t="s">
        <v>92</v>
      </c>
      <c r="F2704" t="str">
        <f t="shared" si="128"/>
        <v>New South Wales</v>
      </c>
      <c r="G2704" t="s">
        <v>10</v>
      </c>
      <c r="H2704">
        <v>2015</v>
      </c>
      <c r="I2704" t="s">
        <v>11</v>
      </c>
      <c r="J2704" t="s">
        <v>126</v>
      </c>
      <c r="K2704" t="s">
        <v>144</v>
      </c>
      <c r="L2704" t="s">
        <v>155</v>
      </c>
      <c r="M2704" s="6">
        <v>653</v>
      </c>
    </row>
    <row r="2705" spans="1:13" x14ac:dyDescent="0.3">
      <c r="A2705" s="2">
        <v>45593</v>
      </c>
      <c r="B2705" s="3">
        <f t="shared" si="126"/>
        <v>2025</v>
      </c>
      <c r="C2705" t="str">
        <f t="shared" si="127"/>
        <v>2024-2025</v>
      </c>
      <c r="D2705" t="s">
        <v>120</v>
      </c>
      <c r="E2705" t="s">
        <v>109</v>
      </c>
      <c r="F2705" t="str">
        <f t="shared" si="128"/>
        <v>Western Australia</v>
      </c>
      <c r="G2705" t="s">
        <v>28</v>
      </c>
      <c r="H2705">
        <v>6052</v>
      </c>
      <c r="I2705" t="s">
        <v>11</v>
      </c>
      <c r="J2705" t="s">
        <v>121</v>
      </c>
      <c r="K2705" t="s">
        <v>146</v>
      </c>
      <c r="L2705" t="s">
        <v>157</v>
      </c>
      <c r="M2705" s="6">
        <v>327</v>
      </c>
    </row>
    <row r="2706" spans="1:13" x14ac:dyDescent="0.3">
      <c r="A2706" s="2">
        <v>45904</v>
      </c>
      <c r="B2706" s="3">
        <f t="shared" si="126"/>
        <v>2026</v>
      </c>
      <c r="C2706" t="str">
        <f t="shared" si="127"/>
        <v>2025-2026</v>
      </c>
      <c r="D2706" t="s">
        <v>120</v>
      </c>
      <c r="E2706" t="s">
        <v>91</v>
      </c>
      <c r="F2706" t="str">
        <f t="shared" si="128"/>
        <v>Western Australia</v>
      </c>
      <c r="G2706" t="s">
        <v>28</v>
      </c>
      <c r="H2706">
        <v>6109</v>
      </c>
      <c r="I2706" t="s">
        <v>11</v>
      </c>
      <c r="J2706" t="s">
        <v>135</v>
      </c>
      <c r="K2706" t="s">
        <v>145</v>
      </c>
      <c r="L2706" t="s">
        <v>156</v>
      </c>
      <c r="M2706" s="6">
        <v>431</v>
      </c>
    </row>
    <row r="2707" spans="1:13" x14ac:dyDescent="0.3">
      <c r="A2707" s="2">
        <v>45407</v>
      </c>
      <c r="B2707" s="3">
        <f t="shared" si="126"/>
        <v>2024</v>
      </c>
      <c r="C2707" t="str">
        <f t="shared" si="127"/>
        <v>2023-2024</v>
      </c>
      <c r="D2707" t="s">
        <v>120</v>
      </c>
      <c r="E2707" t="s">
        <v>63</v>
      </c>
      <c r="F2707" t="str">
        <f t="shared" si="128"/>
        <v>Queensland</v>
      </c>
      <c r="G2707" t="s">
        <v>19</v>
      </c>
      <c r="H2707">
        <v>4068</v>
      </c>
      <c r="I2707" t="s">
        <v>11</v>
      </c>
      <c r="J2707" t="s">
        <v>131</v>
      </c>
      <c r="K2707" t="s">
        <v>150</v>
      </c>
      <c r="L2707" t="s">
        <v>161</v>
      </c>
      <c r="M2707" s="6">
        <v>121</v>
      </c>
    </row>
    <row r="2708" spans="1:13" x14ac:dyDescent="0.3">
      <c r="A2708" s="2">
        <v>45562</v>
      </c>
      <c r="B2708" s="3">
        <f t="shared" si="126"/>
        <v>2025</v>
      </c>
      <c r="C2708" t="str">
        <f t="shared" si="127"/>
        <v>2024-2025</v>
      </c>
      <c r="D2708" t="s">
        <v>120</v>
      </c>
      <c r="E2708" t="s">
        <v>56</v>
      </c>
      <c r="F2708" t="str">
        <f t="shared" si="128"/>
        <v>Queensland</v>
      </c>
      <c r="G2708" t="s">
        <v>19</v>
      </c>
      <c r="H2708">
        <v>4883</v>
      </c>
      <c r="I2708" t="s">
        <v>11</v>
      </c>
      <c r="J2708" t="s">
        <v>133</v>
      </c>
      <c r="K2708" t="s">
        <v>144</v>
      </c>
      <c r="L2708" t="s">
        <v>155</v>
      </c>
      <c r="M2708" s="6">
        <v>146</v>
      </c>
    </row>
    <row r="2709" spans="1:13" x14ac:dyDescent="0.3">
      <c r="A2709" s="2">
        <v>45617</v>
      </c>
      <c r="B2709" s="3">
        <f t="shared" si="126"/>
        <v>2025</v>
      </c>
      <c r="C2709" t="str">
        <f t="shared" si="127"/>
        <v>2024-2025</v>
      </c>
      <c r="D2709" t="s">
        <v>120</v>
      </c>
      <c r="E2709" t="s">
        <v>82</v>
      </c>
      <c r="F2709" t="str">
        <f t="shared" si="128"/>
        <v>Queensland</v>
      </c>
      <c r="G2709" t="s">
        <v>19</v>
      </c>
      <c r="H2709">
        <v>4215</v>
      </c>
      <c r="I2709" t="s">
        <v>11</v>
      </c>
      <c r="J2709" t="s">
        <v>124</v>
      </c>
      <c r="K2709" t="s">
        <v>146</v>
      </c>
      <c r="L2709" t="s">
        <v>157</v>
      </c>
      <c r="M2709" s="6">
        <v>397</v>
      </c>
    </row>
    <row r="2710" spans="1:13" x14ac:dyDescent="0.3">
      <c r="A2710" s="2">
        <v>45994</v>
      </c>
      <c r="B2710" s="3">
        <f t="shared" si="126"/>
        <v>2026</v>
      </c>
      <c r="C2710" t="str">
        <f t="shared" si="127"/>
        <v>2025-2026</v>
      </c>
      <c r="D2710" t="s">
        <v>120</v>
      </c>
      <c r="E2710" t="s">
        <v>111</v>
      </c>
      <c r="F2710" t="str">
        <f t="shared" si="128"/>
        <v>New South Wales</v>
      </c>
      <c r="G2710" t="s">
        <v>10</v>
      </c>
      <c r="H2710">
        <v>2154</v>
      </c>
      <c r="I2710" t="s">
        <v>11</v>
      </c>
      <c r="J2710" t="s">
        <v>125</v>
      </c>
      <c r="K2710" t="s">
        <v>146</v>
      </c>
      <c r="L2710" t="s">
        <v>157</v>
      </c>
      <c r="M2710" s="6">
        <v>341</v>
      </c>
    </row>
    <row r="2711" spans="1:13" x14ac:dyDescent="0.3">
      <c r="A2711" s="2">
        <v>45757</v>
      </c>
      <c r="B2711" s="3">
        <f t="shared" si="126"/>
        <v>2025</v>
      </c>
      <c r="C2711" t="str">
        <f t="shared" si="127"/>
        <v>2024-2025</v>
      </c>
      <c r="D2711" t="s">
        <v>120</v>
      </c>
      <c r="E2711" t="s">
        <v>63</v>
      </c>
      <c r="F2711" t="str">
        <f t="shared" si="128"/>
        <v>Queensland</v>
      </c>
      <c r="G2711" t="s">
        <v>19</v>
      </c>
      <c r="H2711">
        <v>4068</v>
      </c>
      <c r="I2711" t="s">
        <v>11</v>
      </c>
      <c r="J2711" t="s">
        <v>131</v>
      </c>
      <c r="K2711" t="s">
        <v>144</v>
      </c>
      <c r="L2711" t="s">
        <v>155</v>
      </c>
      <c r="M2711" s="6">
        <v>430</v>
      </c>
    </row>
    <row r="2712" spans="1:13" x14ac:dyDescent="0.3">
      <c r="A2712" s="2">
        <v>45824</v>
      </c>
      <c r="B2712" s="3">
        <f t="shared" si="126"/>
        <v>2025</v>
      </c>
      <c r="C2712" t="str">
        <f t="shared" si="127"/>
        <v>2024-2025</v>
      </c>
      <c r="D2712" t="s">
        <v>119</v>
      </c>
      <c r="E2712" t="s">
        <v>23</v>
      </c>
      <c r="F2712" t="str">
        <f t="shared" si="128"/>
        <v>New South Wales</v>
      </c>
      <c r="G2712" t="s">
        <v>10</v>
      </c>
      <c r="H2712">
        <v>2830</v>
      </c>
      <c r="I2712" t="s">
        <v>11</v>
      </c>
      <c r="J2712" t="s">
        <v>132</v>
      </c>
      <c r="K2712" t="s">
        <v>143</v>
      </c>
      <c r="L2712" t="s">
        <v>154</v>
      </c>
      <c r="M2712" s="6">
        <v>490</v>
      </c>
    </row>
    <row r="2713" spans="1:13" x14ac:dyDescent="0.3">
      <c r="A2713" s="2">
        <v>45599</v>
      </c>
      <c r="B2713" s="3">
        <f t="shared" si="126"/>
        <v>2025</v>
      </c>
      <c r="C2713" t="str">
        <f t="shared" si="127"/>
        <v>2024-2025</v>
      </c>
      <c r="D2713" t="s">
        <v>120</v>
      </c>
      <c r="E2713" t="s">
        <v>114</v>
      </c>
      <c r="F2713" t="str">
        <f t="shared" si="128"/>
        <v>Victoria</v>
      </c>
      <c r="G2713" t="s">
        <v>26</v>
      </c>
      <c r="H2713">
        <v>3353</v>
      </c>
      <c r="I2713" t="s">
        <v>11</v>
      </c>
      <c r="J2713" t="s">
        <v>129</v>
      </c>
      <c r="K2713" t="s">
        <v>142</v>
      </c>
      <c r="L2713" t="s">
        <v>153</v>
      </c>
      <c r="M2713" s="6">
        <v>102</v>
      </c>
    </row>
    <row r="2714" spans="1:13" x14ac:dyDescent="0.3">
      <c r="A2714" s="2">
        <v>45875</v>
      </c>
      <c r="B2714" s="3">
        <f t="shared" si="126"/>
        <v>2026</v>
      </c>
      <c r="C2714" t="str">
        <f t="shared" si="127"/>
        <v>2025-2026</v>
      </c>
      <c r="D2714" t="s">
        <v>120</v>
      </c>
      <c r="E2714" t="s">
        <v>14</v>
      </c>
      <c r="F2714" t="str">
        <f t="shared" si="128"/>
        <v>Northern Territory</v>
      </c>
      <c r="G2714" t="s">
        <v>15</v>
      </c>
      <c r="H2714">
        <v>800</v>
      </c>
      <c r="I2714" t="s">
        <v>11</v>
      </c>
      <c r="J2714" t="s">
        <v>140</v>
      </c>
      <c r="K2714" t="s">
        <v>142</v>
      </c>
      <c r="L2714" t="s">
        <v>153</v>
      </c>
      <c r="M2714" s="6">
        <v>457</v>
      </c>
    </row>
    <row r="2715" spans="1:13" x14ac:dyDescent="0.3">
      <c r="A2715" s="2">
        <v>45979</v>
      </c>
      <c r="B2715" s="3">
        <f t="shared" si="126"/>
        <v>2026</v>
      </c>
      <c r="C2715" t="str">
        <f t="shared" si="127"/>
        <v>2025-2026</v>
      </c>
      <c r="D2715" t="s">
        <v>120</v>
      </c>
      <c r="E2715" t="s">
        <v>92</v>
      </c>
      <c r="F2715" t="str">
        <f t="shared" si="128"/>
        <v>New South Wales</v>
      </c>
      <c r="G2715" t="s">
        <v>10</v>
      </c>
      <c r="H2715">
        <v>2015</v>
      </c>
      <c r="I2715" t="s">
        <v>11</v>
      </c>
      <c r="J2715" t="s">
        <v>126</v>
      </c>
      <c r="K2715" t="s">
        <v>142</v>
      </c>
      <c r="L2715" t="s">
        <v>153</v>
      </c>
      <c r="M2715" s="6">
        <v>194</v>
      </c>
    </row>
    <row r="2716" spans="1:13" x14ac:dyDescent="0.3">
      <c r="A2716" s="2">
        <v>45995</v>
      </c>
      <c r="B2716" s="3">
        <f t="shared" si="126"/>
        <v>2026</v>
      </c>
      <c r="C2716" t="str">
        <f t="shared" si="127"/>
        <v>2025-2026</v>
      </c>
      <c r="D2716" t="s">
        <v>120</v>
      </c>
      <c r="E2716" t="s">
        <v>98</v>
      </c>
      <c r="F2716" t="str">
        <f t="shared" si="128"/>
        <v>South Australia</v>
      </c>
      <c r="G2716" t="s">
        <v>17</v>
      </c>
      <c r="H2716">
        <v>5290</v>
      </c>
      <c r="I2716" t="s">
        <v>11</v>
      </c>
      <c r="J2716" t="s">
        <v>139</v>
      </c>
      <c r="K2716" t="s">
        <v>150</v>
      </c>
      <c r="L2716" t="s">
        <v>161</v>
      </c>
      <c r="M2716" s="6">
        <v>688</v>
      </c>
    </row>
    <row r="2717" spans="1:13" x14ac:dyDescent="0.3">
      <c r="A2717" s="2">
        <v>45556</v>
      </c>
      <c r="B2717" s="3">
        <f t="shared" si="126"/>
        <v>2025</v>
      </c>
      <c r="C2717" t="str">
        <f t="shared" si="127"/>
        <v>2024-2025</v>
      </c>
      <c r="D2717" t="s">
        <v>120</v>
      </c>
      <c r="E2717" t="s">
        <v>101</v>
      </c>
      <c r="F2717" t="str">
        <f t="shared" si="128"/>
        <v>Queensland</v>
      </c>
      <c r="G2717" t="s">
        <v>19</v>
      </c>
      <c r="H2717">
        <v>4305</v>
      </c>
      <c r="I2717" t="s">
        <v>11</v>
      </c>
      <c r="J2717" t="s">
        <v>124</v>
      </c>
      <c r="K2717" t="s">
        <v>145</v>
      </c>
      <c r="L2717" t="s">
        <v>156</v>
      </c>
      <c r="M2717" s="6">
        <v>600</v>
      </c>
    </row>
    <row r="2718" spans="1:13" x14ac:dyDescent="0.3">
      <c r="A2718" s="2">
        <v>45578</v>
      </c>
      <c r="B2718" s="3">
        <f t="shared" si="126"/>
        <v>2025</v>
      </c>
      <c r="C2718" t="str">
        <f t="shared" si="127"/>
        <v>2024-2025</v>
      </c>
      <c r="D2718" t="s">
        <v>120</v>
      </c>
      <c r="E2718" t="s">
        <v>14</v>
      </c>
      <c r="F2718" t="str">
        <f t="shared" si="128"/>
        <v>Northern Territory</v>
      </c>
      <c r="G2718" t="s">
        <v>15</v>
      </c>
      <c r="H2718">
        <v>800</v>
      </c>
      <c r="I2718" t="s">
        <v>11</v>
      </c>
      <c r="J2718" t="s">
        <v>140</v>
      </c>
      <c r="K2718" t="s">
        <v>149</v>
      </c>
      <c r="L2718" t="s">
        <v>160</v>
      </c>
      <c r="M2718" s="6">
        <v>346</v>
      </c>
    </row>
    <row r="2719" spans="1:13" x14ac:dyDescent="0.3">
      <c r="A2719" s="2">
        <v>45923</v>
      </c>
      <c r="B2719" s="3">
        <f t="shared" si="126"/>
        <v>2026</v>
      </c>
      <c r="C2719" t="str">
        <f t="shared" si="127"/>
        <v>2025-2026</v>
      </c>
      <c r="D2719" t="s">
        <v>120</v>
      </c>
      <c r="E2719" t="s">
        <v>82</v>
      </c>
      <c r="F2719" t="str">
        <f t="shared" si="128"/>
        <v>Queensland</v>
      </c>
      <c r="G2719" t="s">
        <v>19</v>
      </c>
      <c r="H2719">
        <v>4215</v>
      </c>
      <c r="I2719" t="s">
        <v>11</v>
      </c>
      <c r="J2719" t="s">
        <v>124</v>
      </c>
      <c r="K2719" t="s">
        <v>144</v>
      </c>
      <c r="L2719" t="s">
        <v>155</v>
      </c>
      <c r="M2719" s="6">
        <v>492</v>
      </c>
    </row>
    <row r="2720" spans="1:13" x14ac:dyDescent="0.3">
      <c r="A2720" s="2">
        <v>45447</v>
      </c>
      <c r="B2720" s="3">
        <f t="shared" si="126"/>
        <v>2024</v>
      </c>
      <c r="C2720" t="str">
        <f t="shared" si="127"/>
        <v>2023-2024</v>
      </c>
      <c r="D2720" t="s">
        <v>119</v>
      </c>
      <c r="E2720" t="s">
        <v>52</v>
      </c>
      <c r="F2720" t="str">
        <f t="shared" si="128"/>
        <v>New South Wales</v>
      </c>
      <c r="G2720" t="s">
        <v>10</v>
      </c>
      <c r="H2720">
        <v>2485</v>
      </c>
      <c r="I2720" t="s">
        <v>11</v>
      </c>
      <c r="J2720" t="s">
        <v>122</v>
      </c>
      <c r="K2720" t="s">
        <v>148</v>
      </c>
      <c r="L2720" t="s">
        <v>159</v>
      </c>
      <c r="M2720" s="6">
        <v>382</v>
      </c>
    </row>
    <row r="2721" spans="1:13" x14ac:dyDescent="0.3">
      <c r="A2721" s="2">
        <v>45623</v>
      </c>
      <c r="B2721" s="3">
        <f t="shared" si="126"/>
        <v>2025</v>
      </c>
      <c r="C2721" t="str">
        <f t="shared" si="127"/>
        <v>2024-2025</v>
      </c>
      <c r="D2721" t="s">
        <v>120</v>
      </c>
      <c r="E2721" t="s">
        <v>59</v>
      </c>
      <c r="F2721" t="str">
        <f t="shared" si="128"/>
        <v>South Australia</v>
      </c>
      <c r="G2721" t="s">
        <v>17</v>
      </c>
      <c r="H2721">
        <v>5011</v>
      </c>
      <c r="I2721" t="s">
        <v>11</v>
      </c>
      <c r="J2721" t="s">
        <v>134</v>
      </c>
      <c r="K2721" t="s">
        <v>145</v>
      </c>
      <c r="L2721" t="s">
        <v>156</v>
      </c>
      <c r="M2721" s="6">
        <v>251</v>
      </c>
    </row>
    <row r="2722" spans="1:13" x14ac:dyDescent="0.3">
      <c r="A2722" s="2">
        <v>45503</v>
      </c>
      <c r="B2722" s="3">
        <f t="shared" si="126"/>
        <v>2025</v>
      </c>
      <c r="C2722" t="str">
        <f t="shared" si="127"/>
        <v>2024-2025</v>
      </c>
      <c r="D2722" t="s">
        <v>120</v>
      </c>
      <c r="E2722" t="s">
        <v>96</v>
      </c>
      <c r="F2722" t="str">
        <f t="shared" si="128"/>
        <v>Western Australia</v>
      </c>
      <c r="G2722" t="s">
        <v>28</v>
      </c>
      <c r="H2722">
        <v>6027</v>
      </c>
      <c r="I2722" t="s">
        <v>11</v>
      </c>
      <c r="J2722" t="s">
        <v>121</v>
      </c>
      <c r="K2722" t="s">
        <v>143</v>
      </c>
      <c r="L2722" t="s">
        <v>154</v>
      </c>
      <c r="M2722" s="6">
        <v>293</v>
      </c>
    </row>
    <row r="2723" spans="1:13" x14ac:dyDescent="0.3">
      <c r="A2723" s="2">
        <v>45457</v>
      </c>
      <c r="B2723" s="3">
        <f t="shared" si="126"/>
        <v>2024</v>
      </c>
      <c r="C2723" t="str">
        <f t="shared" si="127"/>
        <v>2023-2024</v>
      </c>
      <c r="D2723" t="s">
        <v>120</v>
      </c>
      <c r="E2723" t="s">
        <v>66</v>
      </c>
      <c r="F2723" t="str">
        <f t="shared" si="128"/>
        <v>Western Australia</v>
      </c>
      <c r="G2723" t="s">
        <v>28</v>
      </c>
      <c r="H2723">
        <v>6330</v>
      </c>
      <c r="I2723" t="s">
        <v>11</v>
      </c>
      <c r="J2723" t="s">
        <v>135</v>
      </c>
      <c r="K2723" t="s">
        <v>145</v>
      </c>
      <c r="L2723" t="s">
        <v>156</v>
      </c>
      <c r="M2723" s="6">
        <v>279</v>
      </c>
    </row>
    <row r="2724" spans="1:13" x14ac:dyDescent="0.3">
      <c r="A2724" s="2">
        <v>45512</v>
      </c>
      <c r="B2724" s="3">
        <f t="shared" si="126"/>
        <v>2025</v>
      </c>
      <c r="C2724" t="str">
        <f t="shared" si="127"/>
        <v>2024-2025</v>
      </c>
      <c r="D2724" t="s">
        <v>120</v>
      </c>
      <c r="E2724" t="s">
        <v>87</v>
      </c>
      <c r="F2724" t="str">
        <f t="shared" si="128"/>
        <v>New South Wales</v>
      </c>
      <c r="G2724" t="s">
        <v>10</v>
      </c>
      <c r="H2724">
        <v>2158</v>
      </c>
      <c r="I2724" t="s">
        <v>11</v>
      </c>
      <c r="J2724" t="s">
        <v>125</v>
      </c>
      <c r="K2724" t="s">
        <v>145</v>
      </c>
      <c r="L2724" t="s">
        <v>156</v>
      </c>
      <c r="M2724" s="6">
        <v>210</v>
      </c>
    </row>
    <row r="2725" spans="1:13" x14ac:dyDescent="0.3">
      <c r="A2725" s="2">
        <v>45798</v>
      </c>
      <c r="B2725" s="3">
        <f t="shared" si="126"/>
        <v>2025</v>
      </c>
      <c r="C2725" t="str">
        <f t="shared" si="127"/>
        <v>2024-2025</v>
      </c>
      <c r="D2725" t="s">
        <v>120</v>
      </c>
      <c r="E2725" t="s">
        <v>111</v>
      </c>
      <c r="F2725" t="str">
        <f t="shared" si="128"/>
        <v>New South Wales</v>
      </c>
      <c r="G2725" t="s">
        <v>10</v>
      </c>
      <c r="H2725">
        <v>2154</v>
      </c>
      <c r="I2725" t="s">
        <v>11</v>
      </c>
      <c r="J2725" t="s">
        <v>125</v>
      </c>
      <c r="K2725" t="s">
        <v>147</v>
      </c>
      <c r="L2725" t="s">
        <v>158</v>
      </c>
      <c r="M2725" s="6">
        <v>241</v>
      </c>
    </row>
    <row r="2726" spans="1:13" x14ac:dyDescent="0.3">
      <c r="A2726" s="2">
        <v>46009</v>
      </c>
      <c r="B2726" s="3">
        <f t="shared" si="126"/>
        <v>2026</v>
      </c>
      <c r="C2726" t="str">
        <f t="shared" si="127"/>
        <v>2025-2026</v>
      </c>
      <c r="D2726" t="s">
        <v>120</v>
      </c>
      <c r="E2726" t="s">
        <v>96</v>
      </c>
      <c r="F2726" t="str">
        <f t="shared" si="128"/>
        <v>Western Australia</v>
      </c>
      <c r="G2726" t="s">
        <v>28</v>
      </c>
      <c r="H2726">
        <v>6027</v>
      </c>
      <c r="I2726" t="s">
        <v>11</v>
      </c>
      <c r="J2726" t="s">
        <v>121</v>
      </c>
      <c r="K2726" t="s">
        <v>145</v>
      </c>
      <c r="L2726" t="s">
        <v>156</v>
      </c>
      <c r="M2726" s="6">
        <v>350</v>
      </c>
    </row>
    <row r="2727" spans="1:13" x14ac:dyDescent="0.3">
      <c r="A2727" s="2">
        <v>45652</v>
      </c>
      <c r="B2727" s="3">
        <f t="shared" si="126"/>
        <v>2025</v>
      </c>
      <c r="C2727" t="str">
        <f t="shared" si="127"/>
        <v>2024-2025</v>
      </c>
      <c r="D2727" t="s">
        <v>120</v>
      </c>
      <c r="E2727" t="s">
        <v>45</v>
      </c>
      <c r="F2727" t="str">
        <f t="shared" si="128"/>
        <v>Victoria</v>
      </c>
      <c r="G2727" t="s">
        <v>26</v>
      </c>
      <c r="H2727">
        <v>3136</v>
      </c>
      <c r="I2727" t="s">
        <v>11</v>
      </c>
      <c r="J2727" t="s">
        <v>127</v>
      </c>
      <c r="K2727" t="s">
        <v>146</v>
      </c>
      <c r="L2727" t="s">
        <v>157</v>
      </c>
      <c r="M2727" s="6">
        <v>64</v>
      </c>
    </row>
    <row r="2728" spans="1:13" x14ac:dyDescent="0.3">
      <c r="A2728" s="2">
        <v>45767</v>
      </c>
      <c r="B2728" s="3">
        <f t="shared" si="126"/>
        <v>2025</v>
      </c>
      <c r="C2728" t="str">
        <f t="shared" si="127"/>
        <v>2024-2025</v>
      </c>
      <c r="D2728" t="s">
        <v>120</v>
      </c>
      <c r="E2728" t="s">
        <v>49</v>
      </c>
      <c r="F2728" t="str">
        <f t="shared" si="128"/>
        <v>New South Wales</v>
      </c>
      <c r="G2728" t="s">
        <v>10</v>
      </c>
      <c r="H2728">
        <v>2350</v>
      </c>
      <c r="I2728" t="s">
        <v>11</v>
      </c>
      <c r="J2728" t="s">
        <v>122</v>
      </c>
      <c r="K2728" t="s">
        <v>150</v>
      </c>
      <c r="L2728" t="s">
        <v>161</v>
      </c>
      <c r="M2728" s="6">
        <v>715</v>
      </c>
    </row>
    <row r="2729" spans="1:13" x14ac:dyDescent="0.3">
      <c r="A2729" s="2">
        <v>45350</v>
      </c>
      <c r="B2729" s="3">
        <f t="shared" si="126"/>
        <v>2024</v>
      </c>
      <c r="C2729" t="str">
        <f t="shared" si="127"/>
        <v>2023-2024</v>
      </c>
      <c r="D2729" t="s">
        <v>120</v>
      </c>
      <c r="E2729" t="s">
        <v>49</v>
      </c>
      <c r="F2729" t="str">
        <f t="shared" si="128"/>
        <v>New South Wales</v>
      </c>
      <c r="G2729" t="s">
        <v>10</v>
      </c>
      <c r="H2729">
        <v>2350</v>
      </c>
      <c r="I2729" t="s">
        <v>11</v>
      </c>
      <c r="J2729" t="s">
        <v>122</v>
      </c>
      <c r="K2729" t="s">
        <v>142</v>
      </c>
      <c r="L2729" t="s">
        <v>153</v>
      </c>
      <c r="M2729" s="6">
        <v>372</v>
      </c>
    </row>
    <row r="2730" spans="1:13" x14ac:dyDescent="0.3">
      <c r="A2730" s="2">
        <v>45929</v>
      </c>
      <c r="B2730" s="3">
        <f t="shared" si="126"/>
        <v>2026</v>
      </c>
      <c r="C2730" t="str">
        <f t="shared" si="127"/>
        <v>2025-2026</v>
      </c>
      <c r="D2730" t="s">
        <v>119</v>
      </c>
      <c r="E2730" t="s">
        <v>104</v>
      </c>
      <c r="F2730" t="str">
        <f t="shared" si="128"/>
        <v>Victoria</v>
      </c>
      <c r="G2730" t="s">
        <v>26</v>
      </c>
      <c r="H2730">
        <v>3175</v>
      </c>
      <c r="I2730" t="s">
        <v>11</v>
      </c>
      <c r="J2730" t="s">
        <v>127</v>
      </c>
      <c r="K2730" t="s">
        <v>146</v>
      </c>
      <c r="L2730" t="s">
        <v>157</v>
      </c>
      <c r="M2730" s="6">
        <v>342</v>
      </c>
    </row>
    <row r="2731" spans="1:13" x14ac:dyDescent="0.3">
      <c r="A2731" s="2">
        <v>45538</v>
      </c>
      <c r="B2731" s="3">
        <f t="shared" si="126"/>
        <v>2025</v>
      </c>
      <c r="C2731" t="str">
        <f t="shared" si="127"/>
        <v>2024-2025</v>
      </c>
      <c r="D2731" t="s">
        <v>119</v>
      </c>
      <c r="E2731" t="s">
        <v>38</v>
      </c>
      <c r="F2731" t="str">
        <f t="shared" si="128"/>
        <v>Victoria</v>
      </c>
      <c r="G2731" t="s">
        <v>26</v>
      </c>
      <c r="H2731">
        <v>3199</v>
      </c>
      <c r="I2731" t="s">
        <v>11</v>
      </c>
      <c r="J2731" t="s">
        <v>127</v>
      </c>
      <c r="K2731" t="s">
        <v>142</v>
      </c>
      <c r="L2731" t="s">
        <v>153</v>
      </c>
      <c r="M2731" s="6">
        <v>151</v>
      </c>
    </row>
    <row r="2732" spans="1:13" x14ac:dyDescent="0.3">
      <c r="A2732" s="2">
        <v>45741</v>
      </c>
      <c r="B2732" s="3">
        <f t="shared" si="126"/>
        <v>2025</v>
      </c>
      <c r="C2732" t="str">
        <f t="shared" si="127"/>
        <v>2024-2025</v>
      </c>
      <c r="D2732" t="s">
        <v>119</v>
      </c>
      <c r="E2732" t="s">
        <v>61</v>
      </c>
      <c r="F2732" t="str">
        <f t="shared" si="128"/>
        <v>Victoria</v>
      </c>
      <c r="G2732" t="s">
        <v>26</v>
      </c>
      <c r="H2732">
        <v>3179</v>
      </c>
      <c r="I2732" t="s">
        <v>11</v>
      </c>
      <c r="J2732" t="s">
        <v>127</v>
      </c>
      <c r="K2732" t="s">
        <v>146</v>
      </c>
      <c r="L2732" t="s">
        <v>157</v>
      </c>
      <c r="M2732" s="6">
        <v>365</v>
      </c>
    </row>
    <row r="2733" spans="1:13" x14ac:dyDescent="0.3">
      <c r="A2733" s="2">
        <v>45945</v>
      </c>
      <c r="B2733" s="3">
        <f t="shared" si="126"/>
        <v>2026</v>
      </c>
      <c r="C2733" t="str">
        <f t="shared" si="127"/>
        <v>2025-2026</v>
      </c>
      <c r="D2733" t="s">
        <v>120</v>
      </c>
      <c r="E2733" t="s">
        <v>12</v>
      </c>
      <c r="F2733" t="str">
        <f t="shared" si="128"/>
        <v>New South Wales</v>
      </c>
      <c r="G2733" t="s">
        <v>10</v>
      </c>
      <c r="H2733">
        <v>2795</v>
      </c>
      <c r="I2733" t="s">
        <v>11</v>
      </c>
      <c r="J2733" t="s">
        <v>132</v>
      </c>
      <c r="K2733" t="s">
        <v>144</v>
      </c>
      <c r="L2733" t="s">
        <v>155</v>
      </c>
      <c r="M2733" s="6">
        <v>413</v>
      </c>
    </row>
    <row r="2734" spans="1:13" x14ac:dyDescent="0.3">
      <c r="A2734" s="2">
        <v>45314</v>
      </c>
      <c r="B2734" s="3">
        <f t="shared" si="126"/>
        <v>2024</v>
      </c>
      <c r="C2734" t="str">
        <f t="shared" si="127"/>
        <v>2023-2024</v>
      </c>
      <c r="D2734" t="s">
        <v>120</v>
      </c>
      <c r="E2734" t="s">
        <v>110</v>
      </c>
      <c r="F2734" t="str">
        <f t="shared" si="128"/>
        <v>Australian Capital Territory</v>
      </c>
      <c r="G2734" t="s">
        <v>51</v>
      </c>
      <c r="H2734">
        <v>2609</v>
      </c>
      <c r="I2734" t="s">
        <v>11</v>
      </c>
      <c r="J2734" t="s">
        <v>123</v>
      </c>
      <c r="K2734" t="s">
        <v>143</v>
      </c>
      <c r="L2734" t="s">
        <v>154</v>
      </c>
      <c r="M2734" s="6">
        <v>457</v>
      </c>
    </row>
    <row r="2735" spans="1:13" x14ac:dyDescent="0.3">
      <c r="A2735" s="2">
        <v>45593</v>
      </c>
      <c r="B2735" s="3">
        <f t="shared" si="126"/>
        <v>2025</v>
      </c>
      <c r="C2735" t="str">
        <f t="shared" si="127"/>
        <v>2024-2025</v>
      </c>
      <c r="D2735" t="s">
        <v>120</v>
      </c>
      <c r="E2735" t="s">
        <v>13</v>
      </c>
      <c r="F2735" t="str">
        <f t="shared" si="128"/>
        <v>New South Wales</v>
      </c>
      <c r="G2735" t="s">
        <v>10</v>
      </c>
      <c r="H2735">
        <v>2141</v>
      </c>
      <c r="I2735" t="s">
        <v>11</v>
      </c>
      <c r="J2735" t="s">
        <v>125</v>
      </c>
      <c r="K2735" t="s">
        <v>143</v>
      </c>
      <c r="L2735" t="s">
        <v>154</v>
      </c>
      <c r="M2735" s="6">
        <v>584</v>
      </c>
    </row>
    <row r="2736" spans="1:13" x14ac:dyDescent="0.3">
      <c r="A2736" s="2">
        <v>45513</v>
      </c>
      <c r="B2736" s="3">
        <f t="shared" si="126"/>
        <v>2025</v>
      </c>
      <c r="C2736" t="str">
        <f t="shared" si="127"/>
        <v>2024-2025</v>
      </c>
      <c r="D2736" t="s">
        <v>120</v>
      </c>
      <c r="E2736" t="s">
        <v>9</v>
      </c>
      <c r="F2736" t="str">
        <f t="shared" si="128"/>
        <v>New South Wales</v>
      </c>
      <c r="G2736" t="s">
        <v>10</v>
      </c>
      <c r="H2736">
        <v>2067</v>
      </c>
      <c r="I2736" t="s">
        <v>11</v>
      </c>
      <c r="J2736" t="s">
        <v>126</v>
      </c>
      <c r="K2736" t="s">
        <v>147</v>
      </c>
      <c r="L2736" t="s">
        <v>158</v>
      </c>
      <c r="M2736" s="6">
        <v>491</v>
      </c>
    </row>
    <row r="2737" spans="1:13" x14ac:dyDescent="0.3">
      <c r="A2737" s="2">
        <v>45582</v>
      </c>
      <c r="B2737" s="3">
        <f t="shared" si="126"/>
        <v>2025</v>
      </c>
      <c r="C2737" t="str">
        <f t="shared" si="127"/>
        <v>2024-2025</v>
      </c>
      <c r="D2737" t="s">
        <v>120</v>
      </c>
      <c r="E2737" t="s">
        <v>27</v>
      </c>
      <c r="F2737" t="str">
        <f t="shared" si="128"/>
        <v>Western Australia</v>
      </c>
      <c r="G2737" t="s">
        <v>28</v>
      </c>
      <c r="H2737">
        <v>6030</v>
      </c>
      <c r="I2737" t="s">
        <v>11</v>
      </c>
      <c r="J2737" t="s">
        <v>121</v>
      </c>
      <c r="K2737" t="s">
        <v>143</v>
      </c>
      <c r="L2737" t="s">
        <v>154</v>
      </c>
      <c r="M2737" s="6">
        <v>751</v>
      </c>
    </row>
    <row r="2738" spans="1:13" x14ac:dyDescent="0.3">
      <c r="A2738" s="2">
        <v>45361</v>
      </c>
      <c r="B2738" s="3">
        <f t="shared" si="126"/>
        <v>2024</v>
      </c>
      <c r="C2738" t="str">
        <f t="shared" si="127"/>
        <v>2023-2024</v>
      </c>
      <c r="D2738" t="s">
        <v>119</v>
      </c>
      <c r="E2738" t="s">
        <v>35</v>
      </c>
      <c r="F2738" t="str">
        <f t="shared" si="128"/>
        <v>Victoria</v>
      </c>
      <c r="G2738" t="s">
        <v>26</v>
      </c>
      <c r="H2738">
        <v>3280</v>
      </c>
      <c r="I2738" t="s">
        <v>11</v>
      </c>
      <c r="J2738" t="s">
        <v>129</v>
      </c>
      <c r="K2738" t="s">
        <v>147</v>
      </c>
      <c r="L2738" t="s">
        <v>158</v>
      </c>
      <c r="M2738" s="6">
        <v>675</v>
      </c>
    </row>
    <row r="2739" spans="1:13" x14ac:dyDescent="0.3">
      <c r="A2739" s="2">
        <v>45949</v>
      </c>
      <c r="B2739" s="3">
        <f t="shared" si="126"/>
        <v>2026</v>
      </c>
      <c r="C2739" t="str">
        <f t="shared" si="127"/>
        <v>2025-2026</v>
      </c>
      <c r="D2739" t="s">
        <v>119</v>
      </c>
      <c r="E2739" t="s">
        <v>53</v>
      </c>
      <c r="F2739" t="str">
        <f t="shared" si="128"/>
        <v>Queensland</v>
      </c>
      <c r="G2739" t="s">
        <v>19</v>
      </c>
      <c r="H2739">
        <v>4012</v>
      </c>
      <c r="I2739" t="s">
        <v>11</v>
      </c>
      <c r="J2739" t="s">
        <v>131</v>
      </c>
      <c r="K2739" t="s">
        <v>148</v>
      </c>
      <c r="L2739" t="s">
        <v>159</v>
      </c>
      <c r="M2739" s="6">
        <v>209</v>
      </c>
    </row>
    <row r="2740" spans="1:13" x14ac:dyDescent="0.3">
      <c r="A2740" s="2">
        <v>45976</v>
      </c>
      <c r="B2740" s="3">
        <f t="shared" si="126"/>
        <v>2026</v>
      </c>
      <c r="C2740" t="str">
        <f t="shared" si="127"/>
        <v>2025-2026</v>
      </c>
      <c r="D2740" t="s">
        <v>120</v>
      </c>
      <c r="E2740" t="s">
        <v>64</v>
      </c>
      <c r="F2740" t="str">
        <f t="shared" si="128"/>
        <v>Western Australia</v>
      </c>
      <c r="G2740" t="s">
        <v>28</v>
      </c>
      <c r="H2740">
        <v>6112</v>
      </c>
      <c r="I2740" t="s">
        <v>11</v>
      </c>
      <c r="J2740" t="s">
        <v>135</v>
      </c>
      <c r="K2740" t="s">
        <v>146</v>
      </c>
      <c r="L2740" t="s">
        <v>157</v>
      </c>
      <c r="M2740" s="6">
        <v>442</v>
      </c>
    </row>
    <row r="2741" spans="1:13" x14ac:dyDescent="0.3">
      <c r="A2741" s="2">
        <v>45358</v>
      </c>
      <c r="B2741" s="3">
        <f t="shared" si="126"/>
        <v>2024</v>
      </c>
      <c r="C2741" t="str">
        <f t="shared" si="127"/>
        <v>2023-2024</v>
      </c>
      <c r="D2741" t="s">
        <v>120</v>
      </c>
      <c r="E2741" t="s">
        <v>13</v>
      </c>
      <c r="F2741" t="str">
        <f t="shared" si="128"/>
        <v>New South Wales</v>
      </c>
      <c r="G2741" t="s">
        <v>10</v>
      </c>
      <c r="H2741">
        <v>2141</v>
      </c>
      <c r="I2741" t="s">
        <v>11</v>
      </c>
      <c r="J2741" t="s">
        <v>125</v>
      </c>
      <c r="K2741" t="s">
        <v>148</v>
      </c>
      <c r="L2741" t="s">
        <v>159</v>
      </c>
      <c r="M2741" s="6">
        <v>471</v>
      </c>
    </row>
    <row r="2742" spans="1:13" x14ac:dyDescent="0.3">
      <c r="A2742" s="2">
        <v>45957</v>
      </c>
      <c r="B2742" s="3">
        <f t="shared" si="126"/>
        <v>2026</v>
      </c>
      <c r="C2742" t="str">
        <f t="shared" si="127"/>
        <v>2025-2026</v>
      </c>
      <c r="D2742" t="s">
        <v>119</v>
      </c>
      <c r="E2742" t="s">
        <v>90</v>
      </c>
      <c r="F2742" t="str">
        <f t="shared" si="128"/>
        <v>New South Wales</v>
      </c>
      <c r="G2742" t="s">
        <v>10</v>
      </c>
      <c r="H2742">
        <v>2650</v>
      </c>
      <c r="I2742" t="s">
        <v>11</v>
      </c>
      <c r="J2742" t="s">
        <v>132</v>
      </c>
      <c r="K2742" t="s">
        <v>149</v>
      </c>
      <c r="L2742" t="s">
        <v>160</v>
      </c>
      <c r="M2742" s="6">
        <v>347</v>
      </c>
    </row>
    <row r="2743" spans="1:13" x14ac:dyDescent="0.3">
      <c r="A2743" s="2">
        <v>45961</v>
      </c>
      <c r="B2743" s="3">
        <f t="shared" si="126"/>
        <v>2026</v>
      </c>
      <c r="C2743" t="str">
        <f t="shared" si="127"/>
        <v>2025-2026</v>
      </c>
      <c r="D2743" t="s">
        <v>120</v>
      </c>
      <c r="E2743" t="s">
        <v>24</v>
      </c>
      <c r="F2743" t="str">
        <f t="shared" si="128"/>
        <v>Queensland</v>
      </c>
      <c r="G2743" t="s">
        <v>19</v>
      </c>
      <c r="H2743">
        <v>4053</v>
      </c>
      <c r="I2743" t="s">
        <v>11</v>
      </c>
      <c r="J2743" t="s">
        <v>131</v>
      </c>
      <c r="K2743" t="s">
        <v>145</v>
      </c>
      <c r="L2743" t="s">
        <v>156</v>
      </c>
      <c r="M2743" s="6">
        <v>553</v>
      </c>
    </row>
    <row r="2744" spans="1:13" x14ac:dyDescent="0.3">
      <c r="A2744" s="2">
        <v>45690</v>
      </c>
      <c r="B2744" s="3">
        <f t="shared" si="126"/>
        <v>2025</v>
      </c>
      <c r="C2744" t="str">
        <f t="shared" si="127"/>
        <v>2024-2025</v>
      </c>
      <c r="D2744" t="s">
        <v>120</v>
      </c>
      <c r="E2744" t="s">
        <v>33</v>
      </c>
      <c r="F2744" t="str">
        <f t="shared" si="128"/>
        <v>Northern Territory</v>
      </c>
      <c r="G2744" t="s">
        <v>15</v>
      </c>
      <c r="H2744">
        <v>870</v>
      </c>
      <c r="I2744" t="s">
        <v>11</v>
      </c>
      <c r="J2744" t="s">
        <v>140</v>
      </c>
      <c r="K2744" t="s">
        <v>146</v>
      </c>
      <c r="L2744" t="s">
        <v>157</v>
      </c>
      <c r="M2744" s="6">
        <v>527</v>
      </c>
    </row>
    <row r="2745" spans="1:13" x14ac:dyDescent="0.3">
      <c r="A2745" s="2">
        <v>45633</v>
      </c>
      <c r="B2745" s="3">
        <f t="shared" si="126"/>
        <v>2025</v>
      </c>
      <c r="C2745" t="str">
        <f t="shared" si="127"/>
        <v>2024-2025</v>
      </c>
      <c r="D2745" t="s">
        <v>120</v>
      </c>
      <c r="E2745" t="s">
        <v>88</v>
      </c>
      <c r="F2745" t="str">
        <f t="shared" si="128"/>
        <v>Queensland</v>
      </c>
      <c r="G2745" t="s">
        <v>19</v>
      </c>
      <c r="H2745">
        <v>4570</v>
      </c>
      <c r="I2745" t="s">
        <v>11</v>
      </c>
      <c r="J2745" t="s">
        <v>136</v>
      </c>
      <c r="K2745" t="s">
        <v>144</v>
      </c>
      <c r="L2745" t="s">
        <v>155</v>
      </c>
      <c r="M2745" s="6">
        <v>40</v>
      </c>
    </row>
    <row r="2746" spans="1:13" x14ac:dyDescent="0.3">
      <c r="A2746" s="2">
        <v>45522</v>
      </c>
      <c r="B2746" s="3">
        <f t="shared" si="126"/>
        <v>2025</v>
      </c>
      <c r="C2746" t="str">
        <f t="shared" si="127"/>
        <v>2024-2025</v>
      </c>
      <c r="D2746" t="s">
        <v>120</v>
      </c>
      <c r="E2746" t="s">
        <v>105</v>
      </c>
      <c r="F2746" t="str">
        <f t="shared" si="128"/>
        <v>New South Wales</v>
      </c>
      <c r="G2746" t="s">
        <v>10</v>
      </c>
      <c r="H2746">
        <v>2031</v>
      </c>
      <c r="I2746" t="s">
        <v>11</v>
      </c>
      <c r="J2746" t="s">
        <v>126</v>
      </c>
      <c r="K2746" t="s">
        <v>143</v>
      </c>
      <c r="L2746" t="s">
        <v>154</v>
      </c>
      <c r="M2746" s="6">
        <v>464</v>
      </c>
    </row>
    <row r="2747" spans="1:13" x14ac:dyDescent="0.3">
      <c r="A2747" s="2">
        <v>45521</v>
      </c>
      <c r="B2747" s="3">
        <f t="shared" si="126"/>
        <v>2025</v>
      </c>
      <c r="C2747" t="str">
        <f t="shared" si="127"/>
        <v>2024-2025</v>
      </c>
      <c r="D2747" t="s">
        <v>120</v>
      </c>
      <c r="E2747" t="s">
        <v>71</v>
      </c>
      <c r="F2747" t="str">
        <f t="shared" si="128"/>
        <v>Victoria</v>
      </c>
      <c r="G2747" t="s">
        <v>26</v>
      </c>
      <c r="H2747">
        <v>3131</v>
      </c>
      <c r="I2747" t="s">
        <v>11</v>
      </c>
      <c r="J2747" t="s">
        <v>127</v>
      </c>
      <c r="K2747" t="s">
        <v>148</v>
      </c>
      <c r="L2747" t="s">
        <v>159</v>
      </c>
      <c r="M2747" s="6">
        <v>723</v>
      </c>
    </row>
    <row r="2748" spans="1:13" x14ac:dyDescent="0.3">
      <c r="A2748" s="2">
        <v>45678</v>
      </c>
      <c r="B2748" s="3">
        <f t="shared" si="126"/>
        <v>2025</v>
      </c>
      <c r="C2748" t="str">
        <f t="shared" si="127"/>
        <v>2024-2025</v>
      </c>
      <c r="D2748" t="s">
        <v>120</v>
      </c>
      <c r="E2748" t="s">
        <v>12</v>
      </c>
      <c r="F2748" t="str">
        <f t="shared" si="128"/>
        <v>New South Wales</v>
      </c>
      <c r="G2748" t="s">
        <v>10</v>
      </c>
      <c r="H2748">
        <v>2795</v>
      </c>
      <c r="I2748" t="s">
        <v>11</v>
      </c>
      <c r="J2748" t="s">
        <v>132</v>
      </c>
      <c r="K2748" t="s">
        <v>150</v>
      </c>
      <c r="L2748" t="s">
        <v>161</v>
      </c>
      <c r="M2748" s="6">
        <v>426</v>
      </c>
    </row>
    <row r="2749" spans="1:13" x14ac:dyDescent="0.3">
      <c r="A2749" s="2">
        <v>45571</v>
      </c>
      <c r="B2749" s="3">
        <f t="shared" si="126"/>
        <v>2025</v>
      </c>
      <c r="C2749" t="str">
        <f t="shared" si="127"/>
        <v>2024-2025</v>
      </c>
      <c r="D2749" t="s">
        <v>119</v>
      </c>
      <c r="E2749" t="s">
        <v>55</v>
      </c>
      <c r="F2749" t="str">
        <f t="shared" si="128"/>
        <v>Queensland</v>
      </c>
      <c r="G2749" t="s">
        <v>19</v>
      </c>
      <c r="H2749">
        <v>4740</v>
      </c>
      <c r="I2749" t="s">
        <v>11</v>
      </c>
      <c r="J2749" t="s">
        <v>138</v>
      </c>
      <c r="K2749" t="s">
        <v>145</v>
      </c>
      <c r="L2749" t="s">
        <v>156</v>
      </c>
      <c r="M2749" s="6">
        <v>306</v>
      </c>
    </row>
    <row r="2750" spans="1:13" x14ac:dyDescent="0.3">
      <c r="A2750" s="2">
        <v>45679</v>
      </c>
      <c r="B2750" s="3">
        <f t="shared" si="126"/>
        <v>2025</v>
      </c>
      <c r="C2750" t="str">
        <f t="shared" si="127"/>
        <v>2024-2025</v>
      </c>
      <c r="D2750" t="s">
        <v>120</v>
      </c>
      <c r="E2750" t="s">
        <v>96</v>
      </c>
      <c r="F2750" t="str">
        <f t="shared" si="128"/>
        <v>Western Australia</v>
      </c>
      <c r="G2750" t="s">
        <v>28</v>
      </c>
      <c r="H2750">
        <v>6027</v>
      </c>
      <c r="I2750" t="s">
        <v>11</v>
      </c>
      <c r="J2750" t="s">
        <v>121</v>
      </c>
      <c r="K2750" t="s">
        <v>151</v>
      </c>
      <c r="L2750" t="s">
        <v>152</v>
      </c>
      <c r="M2750" s="6">
        <v>426</v>
      </c>
    </row>
    <row r="2751" spans="1:13" x14ac:dyDescent="0.3">
      <c r="A2751" s="2">
        <v>45663</v>
      </c>
      <c r="B2751" s="3">
        <f t="shared" si="126"/>
        <v>2025</v>
      </c>
      <c r="C2751" t="str">
        <f t="shared" si="127"/>
        <v>2024-2025</v>
      </c>
      <c r="D2751" t="s">
        <v>119</v>
      </c>
      <c r="E2751" t="s">
        <v>70</v>
      </c>
      <c r="F2751" t="str">
        <f t="shared" si="128"/>
        <v>Western Australia</v>
      </c>
      <c r="G2751" t="s">
        <v>28</v>
      </c>
      <c r="H2751">
        <v>6021</v>
      </c>
      <c r="I2751" t="s">
        <v>11</v>
      </c>
      <c r="J2751" t="s">
        <v>121</v>
      </c>
      <c r="K2751" t="s">
        <v>146</v>
      </c>
      <c r="L2751" t="s">
        <v>157</v>
      </c>
      <c r="M2751" s="6">
        <v>515</v>
      </c>
    </row>
    <row r="2752" spans="1:13" x14ac:dyDescent="0.3">
      <c r="A2752" s="2">
        <v>45860</v>
      </c>
      <c r="B2752" s="3">
        <f t="shared" si="126"/>
        <v>2026</v>
      </c>
      <c r="C2752" t="str">
        <f t="shared" si="127"/>
        <v>2025-2026</v>
      </c>
      <c r="D2752" t="s">
        <v>120</v>
      </c>
      <c r="E2752" t="s">
        <v>39</v>
      </c>
      <c r="F2752" t="str">
        <f t="shared" si="128"/>
        <v>New South Wales</v>
      </c>
      <c r="G2752" t="s">
        <v>10</v>
      </c>
      <c r="H2752">
        <v>2541</v>
      </c>
      <c r="I2752" t="s">
        <v>11</v>
      </c>
      <c r="J2752" t="s">
        <v>123</v>
      </c>
      <c r="K2752" t="s">
        <v>143</v>
      </c>
      <c r="L2752" t="s">
        <v>154</v>
      </c>
      <c r="M2752" s="6">
        <v>482</v>
      </c>
    </row>
    <row r="2753" spans="1:13" x14ac:dyDescent="0.3">
      <c r="A2753" s="2">
        <v>45778</v>
      </c>
      <c r="B2753" s="3">
        <f t="shared" si="126"/>
        <v>2025</v>
      </c>
      <c r="C2753" t="str">
        <f t="shared" si="127"/>
        <v>2024-2025</v>
      </c>
      <c r="D2753" t="s">
        <v>120</v>
      </c>
      <c r="E2753" t="s">
        <v>84</v>
      </c>
      <c r="F2753" t="str">
        <f t="shared" si="128"/>
        <v>Western Australia</v>
      </c>
      <c r="G2753" t="s">
        <v>28</v>
      </c>
      <c r="H2753">
        <v>6280</v>
      </c>
      <c r="I2753" t="s">
        <v>11</v>
      </c>
      <c r="J2753" t="s">
        <v>135</v>
      </c>
      <c r="K2753" t="s">
        <v>146</v>
      </c>
      <c r="L2753" t="s">
        <v>157</v>
      </c>
      <c r="M2753" s="6">
        <v>596</v>
      </c>
    </row>
    <row r="2754" spans="1:13" x14ac:dyDescent="0.3">
      <c r="A2754" s="2">
        <v>45302</v>
      </c>
      <c r="B2754" s="3">
        <f t="shared" ref="B2754:B2817" si="129">IF(MONTH(A2754)&gt;=7,YEAR(A2754)+1,YEAR(A2754))</f>
        <v>2024</v>
      </c>
      <c r="C2754" t="str">
        <f t="shared" ref="C2754:C2817" si="130">IF(MONTH(A2754) &gt;= 7, YEAR(A2754) &amp; "-" &amp; YEAR(A2754) + 1, YEAR(A2754) - 1 &amp; "-" &amp; YEAR(A2754))</f>
        <v>2023-2024</v>
      </c>
      <c r="D2754" t="s">
        <v>120</v>
      </c>
      <c r="E2754" t="s">
        <v>94</v>
      </c>
      <c r="F2754" t="str">
        <f t="shared" ref="F2754:F2817" si="131">IF(G2754="WA","Western Australia",
IF(G2754="NSW","New South Wales",
IF(G2754="QLD","Queensland",
IF(G2754="VIC","Victoria",
IF(G2754="TAS","Tasmania",
IF(G2754="SA","South Australia",
IF(G2754="NT","Northern Territory",
IF(G2754="ACT","Australian Capital Territory",G2754))))))))</f>
        <v>Queensland</v>
      </c>
      <c r="G2754" t="s">
        <v>19</v>
      </c>
      <c r="H2754">
        <v>4551</v>
      </c>
      <c r="I2754" t="s">
        <v>11</v>
      </c>
      <c r="J2754" t="s">
        <v>136</v>
      </c>
      <c r="K2754" t="s">
        <v>143</v>
      </c>
      <c r="L2754" t="s">
        <v>154</v>
      </c>
      <c r="M2754" s="6">
        <v>351</v>
      </c>
    </row>
    <row r="2755" spans="1:13" x14ac:dyDescent="0.3">
      <c r="A2755" s="2">
        <v>45508</v>
      </c>
      <c r="B2755" s="3">
        <f t="shared" si="129"/>
        <v>2025</v>
      </c>
      <c r="C2755" t="str">
        <f t="shared" si="130"/>
        <v>2024-2025</v>
      </c>
      <c r="D2755" t="s">
        <v>120</v>
      </c>
      <c r="E2755" t="s">
        <v>61</v>
      </c>
      <c r="F2755" t="str">
        <f t="shared" si="131"/>
        <v>Victoria</v>
      </c>
      <c r="G2755" t="s">
        <v>26</v>
      </c>
      <c r="H2755">
        <v>3179</v>
      </c>
      <c r="I2755" t="s">
        <v>11</v>
      </c>
      <c r="J2755" t="s">
        <v>127</v>
      </c>
      <c r="K2755" t="s">
        <v>148</v>
      </c>
      <c r="L2755" t="s">
        <v>159</v>
      </c>
      <c r="M2755" s="6">
        <v>159</v>
      </c>
    </row>
    <row r="2756" spans="1:13" x14ac:dyDescent="0.3">
      <c r="A2756" s="2">
        <v>45765</v>
      </c>
      <c r="B2756" s="3">
        <f t="shared" si="129"/>
        <v>2025</v>
      </c>
      <c r="C2756" t="str">
        <f t="shared" si="130"/>
        <v>2024-2025</v>
      </c>
      <c r="D2756" t="s">
        <v>120</v>
      </c>
      <c r="E2756" t="s">
        <v>113</v>
      </c>
      <c r="F2756" t="str">
        <f t="shared" si="131"/>
        <v>New South Wales</v>
      </c>
      <c r="G2756" t="s">
        <v>10</v>
      </c>
      <c r="H2756">
        <v>2101</v>
      </c>
      <c r="I2756" t="s">
        <v>11</v>
      </c>
      <c r="J2756" t="s">
        <v>125</v>
      </c>
      <c r="K2756" t="s">
        <v>144</v>
      </c>
      <c r="L2756" t="s">
        <v>155</v>
      </c>
      <c r="M2756" s="6">
        <v>659</v>
      </c>
    </row>
    <row r="2757" spans="1:13" x14ac:dyDescent="0.3">
      <c r="A2757" s="2">
        <v>45612</v>
      </c>
      <c r="B2757" s="3">
        <f t="shared" si="129"/>
        <v>2025</v>
      </c>
      <c r="C2757" t="str">
        <f t="shared" si="130"/>
        <v>2024-2025</v>
      </c>
      <c r="D2757" t="s">
        <v>120</v>
      </c>
      <c r="E2757" t="s">
        <v>73</v>
      </c>
      <c r="F2757" t="str">
        <f t="shared" si="131"/>
        <v>Queensland</v>
      </c>
      <c r="G2757" t="s">
        <v>19</v>
      </c>
      <c r="H2757">
        <v>4509</v>
      </c>
      <c r="I2757" t="s">
        <v>11</v>
      </c>
      <c r="J2757" t="s">
        <v>124</v>
      </c>
      <c r="K2757" t="s">
        <v>143</v>
      </c>
      <c r="L2757" t="s">
        <v>154</v>
      </c>
      <c r="M2757" s="6">
        <v>438</v>
      </c>
    </row>
    <row r="2758" spans="1:13" x14ac:dyDescent="0.3">
      <c r="A2758" s="2">
        <v>45618</v>
      </c>
      <c r="B2758" s="3">
        <f t="shared" si="129"/>
        <v>2025</v>
      </c>
      <c r="C2758" t="str">
        <f t="shared" si="130"/>
        <v>2024-2025</v>
      </c>
      <c r="D2758" t="s">
        <v>119</v>
      </c>
      <c r="E2758" t="s">
        <v>52</v>
      </c>
      <c r="F2758" t="str">
        <f t="shared" si="131"/>
        <v>New South Wales</v>
      </c>
      <c r="G2758" t="s">
        <v>10</v>
      </c>
      <c r="H2758">
        <v>2485</v>
      </c>
      <c r="I2758" t="s">
        <v>11</v>
      </c>
      <c r="J2758" t="s">
        <v>122</v>
      </c>
      <c r="K2758" t="s">
        <v>144</v>
      </c>
      <c r="L2758" t="s">
        <v>155</v>
      </c>
      <c r="M2758" s="6">
        <v>103</v>
      </c>
    </row>
    <row r="2759" spans="1:13" x14ac:dyDescent="0.3">
      <c r="A2759" s="2">
        <v>45839</v>
      </c>
      <c r="B2759" s="3">
        <f t="shared" si="129"/>
        <v>2026</v>
      </c>
      <c r="C2759" t="str">
        <f t="shared" si="130"/>
        <v>2025-2026</v>
      </c>
      <c r="D2759" t="s">
        <v>120</v>
      </c>
      <c r="E2759" t="s">
        <v>86</v>
      </c>
      <c r="F2759" t="str">
        <f t="shared" si="131"/>
        <v>Queensland</v>
      </c>
      <c r="G2759" t="s">
        <v>19</v>
      </c>
      <c r="H2759">
        <v>4119</v>
      </c>
      <c r="I2759" t="s">
        <v>11</v>
      </c>
      <c r="J2759" t="s">
        <v>131</v>
      </c>
      <c r="K2759" t="s">
        <v>150</v>
      </c>
      <c r="L2759" t="s">
        <v>161</v>
      </c>
      <c r="M2759" s="6">
        <v>511</v>
      </c>
    </row>
    <row r="2760" spans="1:13" x14ac:dyDescent="0.3">
      <c r="A2760" s="2">
        <v>45671</v>
      </c>
      <c r="B2760" s="3">
        <f t="shared" si="129"/>
        <v>2025</v>
      </c>
      <c r="C2760" t="str">
        <f t="shared" si="130"/>
        <v>2024-2025</v>
      </c>
      <c r="D2760" t="s">
        <v>120</v>
      </c>
      <c r="E2760" t="s">
        <v>89</v>
      </c>
      <c r="F2760" t="str">
        <f t="shared" si="131"/>
        <v>Queensland</v>
      </c>
      <c r="G2760" t="s">
        <v>19</v>
      </c>
      <c r="H2760">
        <v>4700</v>
      </c>
      <c r="I2760" t="s">
        <v>11</v>
      </c>
      <c r="J2760" t="s">
        <v>138</v>
      </c>
      <c r="K2760" t="s">
        <v>142</v>
      </c>
      <c r="L2760" t="s">
        <v>153</v>
      </c>
      <c r="M2760" s="6">
        <v>515</v>
      </c>
    </row>
    <row r="2761" spans="1:13" x14ac:dyDescent="0.3">
      <c r="A2761" s="2">
        <v>45375</v>
      </c>
      <c r="B2761" s="3">
        <f t="shared" si="129"/>
        <v>2024</v>
      </c>
      <c r="C2761" t="str">
        <f t="shared" si="130"/>
        <v>2023-2024</v>
      </c>
      <c r="D2761" t="s">
        <v>120</v>
      </c>
      <c r="E2761" t="s">
        <v>45</v>
      </c>
      <c r="F2761" t="str">
        <f t="shared" si="131"/>
        <v>Victoria</v>
      </c>
      <c r="G2761" t="s">
        <v>26</v>
      </c>
      <c r="H2761">
        <v>3136</v>
      </c>
      <c r="I2761" t="s">
        <v>11</v>
      </c>
      <c r="J2761" t="s">
        <v>127</v>
      </c>
      <c r="K2761" t="s">
        <v>142</v>
      </c>
      <c r="L2761" t="s">
        <v>153</v>
      </c>
      <c r="M2761" s="6">
        <v>540</v>
      </c>
    </row>
    <row r="2762" spans="1:13" x14ac:dyDescent="0.3">
      <c r="A2762" s="2">
        <v>45478</v>
      </c>
      <c r="B2762" s="3">
        <f t="shared" si="129"/>
        <v>2025</v>
      </c>
      <c r="C2762" t="str">
        <f t="shared" si="130"/>
        <v>2024-2025</v>
      </c>
      <c r="D2762" t="s">
        <v>120</v>
      </c>
      <c r="E2762" t="s">
        <v>110</v>
      </c>
      <c r="F2762" t="str">
        <f t="shared" si="131"/>
        <v>Australian Capital Territory</v>
      </c>
      <c r="G2762" t="s">
        <v>51</v>
      </c>
      <c r="H2762">
        <v>2609</v>
      </c>
      <c r="I2762" t="s">
        <v>11</v>
      </c>
      <c r="J2762" t="s">
        <v>123</v>
      </c>
      <c r="K2762" t="s">
        <v>145</v>
      </c>
      <c r="L2762" t="s">
        <v>156</v>
      </c>
      <c r="M2762" s="6">
        <v>604</v>
      </c>
    </row>
    <row r="2763" spans="1:13" x14ac:dyDescent="0.3">
      <c r="A2763" s="2">
        <v>45717</v>
      </c>
      <c r="B2763" s="3">
        <f t="shared" si="129"/>
        <v>2025</v>
      </c>
      <c r="C2763" t="str">
        <f t="shared" si="130"/>
        <v>2024-2025</v>
      </c>
      <c r="D2763" t="s">
        <v>120</v>
      </c>
      <c r="E2763" t="s">
        <v>86</v>
      </c>
      <c r="F2763" t="str">
        <f t="shared" si="131"/>
        <v>Queensland</v>
      </c>
      <c r="G2763" t="s">
        <v>19</v>
      </c>
      <c r="H2763">
        <v>4119</v>
      </c>
      <c r="I2763" t="s">
        <v>11</v>
      </c>
      <c r="J2763" t="s">
        <v>131</v>
      </c>
      <c r="K2763" t="s">
        <v>147</v>
      </c>
      <c r="L2763" t="s">
        <v>158</v>
      </c>
      <c r="M2763" s="6">
        <v>253</v>
      </c>
    </row>
    <row r="2764" spans="1:13" x14ac:dyDescent="0.3">
      <c r="A2764" s="2">
        <v>45299</v>
      </c>
      <c r="B2764" s="3">
        <f t="shared" si="129"/>
        <v>2024</v>
      </c>
      <c r="C2764" t="str">
        <f t="shared" si="130"/>
        <v>2023-2024</v>
      </c>
      <c r="D2764" t="s">
        <v>120</v>
      </c>
      <c r="E2764" t="s">
        <v>81</v>
      </c>
      <c r="F2764" t="str">
        <f t="shared" si="131"/>
        <v>Victoria</v>
      </c>
      <c r="G2764" t="s">
        <v>26</v>
      </c>
      <c r="H2764">
        <v>3076</v>
      </c>
      <c r="I2764" t="s">
        <v>11</v>
      </c>
      <c r="J2764" t="s">
        <v>128</v>
      </c>
      <c r="K2764" t="s">
        <v>145</v>
      </c>
      <c r="L2764" t="s">
        <v>156</v>
      </c>
      <c r="M2764" s="6">
        <v>328</v>
      </c>
    </row>
    <row r="2765" spans="1:13" x14ac:dyDescent="0.3">
      <c r="A2765" s="2">
        <v>45995</v>
      </c>
      <c r="B2765" s="3">
        <f t="shared" si="129"/>
        <v>2026</v>
      </c>
      <c r="C2765" t="str">
        <f t="shared" si="130"/>
        <v>2025-2026</v>
      </c>
      <c r="D2765" t="s">
        <v>119</v>
      </c>
      <c r="E2765" t="s">
        <v>104</v>
      </c>
      <c r="F2765" t="str">
        <f t="shared" si="131"/>
        <v>Victoria</v>
      </c>
      <c r="G2765" t="s">
        <v>26</v>
      </c>
      <c r="H2765">
        <v>3175</v>
      </c>
      <c r="I2765" t="s">
        <v>11</v>
      </c>
      <c r="J2765" t="s">
        <v>127</v>
      </c>
      <c r="K2765" t="s">
        <v>147</v>
      </c>
      <c r="L2765" t="s">
        <v>158</v>
      </c>
      <c r="M2765" s="6">
        <v>617</v>
      </c>
    </row>
    <row r="2766" spans="1:13" x14ac:dyDescent="0.3">
      <c r="A2766" s="2">
        <v>45716</v>
      </c>
      <c r="B2766" s="3">
        <f t="shared" si="129"/>
        <v>2025</v>
      </c>
      <c r="C2766" t="str">
        <f t="shared" si="130"/>
        <v>2024-2025</v>
      </c>
      <c r="D2766" t="s">
        <v>119</v>
      </c>
      <c r="E2766" t="s">
        <v>18</v>
      </c>
      <c r="F2766" t="str">
        <f t="shared" si="131"/>
        <v>Queensland</v>
      </c>
      <c r="G2766" t="s">
        <v>19</v>
      </c>
      <c r="H2766">
        <v>4802</v>
      </c>
      <c r="I2766" t="s">
        <v>11</v>
      </c>
      <c r="J2766" t="s">
        <v>133</v>
      </c>
      <c r="K2766" t="s">
        <v>147</v>
      </c>
      <c r="L2766" t="s">
        <v>158</v>
      </c>
      <c r="M2766" s="6">
        <v>517</v>
      </c>
    </row>
    <row r="2767" spans="1:13" x14ac:dyDescent="0.3">
      <c r="A2767" s="2">
        <v>45528</v>
      </c>
      <c r="B2767" s="3">
        <f t="shared" si="129"/>
        <v>2025</v>
      </c>
      <c r="C2767" t="str">
        <f t="shared" si="130"/>
        <v>2024-2025</v>
      </c>
      <c r="D2767" t="s">
        <v>120</v>
      </c>
      <c r="E2767" t="s">
        <v>95</v>
      </c>
      <c r="F2767" t="str">
        <f t="shared" si="131"/>
        <v>New South Wales</v>
      </c>
      <c r="G2767" t="s">
        <v>10</v>
      </c>
      <c r="H2767">
        <v>2131</v>
      </c>
      <c r="I2767" t="s">
        <v>11</v>
      </c>
      <c r="J2767" t="s">
        <v>125</v>
      </c>
      <c r="K2767" t="s">
        <v>145</v>
      </c>
      <c r="L2767" t="s">
        <v>156</v>
      </c>
      <c r="M2767" s="6">
        <v>275</v>
      </c>
    </row>
    <row r="2768" spans="1:13" x14ac:dyDescent="0.3">
      <c r="A2768" s="2">
        <v>45713</v>
      </c>
      <c r="B2768" s="3">
        <f t="shared" si="129"/>
        <v>2025</v>
      </c>
      <c r="C2768" t="str">
        <f t="shared" si="130"/>
        <v>2024-2025</v>
      </c>
      <c r="D2768" t="s">
        <v>120</v>
      </c>
      <c r="E2768" t="s">
        <v>94</v>
      </c>
      <c r="F2768" t="str">
        <f t="shared" si="131"/>
        <v>Queensland</v>
      </c>
      <c r="G2768" t="s">
        <v>19</v>
      </c>
      <c r="H2768">
        <v>4551</v>
      </c>
      <c r="I2768" t="s">
        <v>11</v>
      </c>
      <c r="J2768" t="s">
        <v>136</v>
      </c>
      <c r="K2768" t="s">
        <v>144</v>
      </c>
      <c r="L2768" t="s">
        <v>155</v>
      </c>
      <c r="M2768" s="6">
        <v>300</v>
      </c>
    </row>
    <row r="2769" spans="1:13" x14ac:dyDescent="0.3">
      <c r="A2769" s="2">
        <v>45737</v>
      </c>
      <c r="B2769" s="3">
        <f t="shared" si="129"/>
        <v>2025</v>
      </c>
      <c r="C2769" t="str">
        <f t="shared" si="130"/>
        <v>2024-2025</v>
      </c>
      <c r="D2769" t="s">
        <v>120</v>
      </c>
      <c r="E2769" t="s">
        <v>54</v>
      </c>
      <c r="F2769" t="str">
        <f t="shared" si="131"/>
        <v>New South Wales</v>
      </c>
      <c r="G2769" t="s">
        <v>10</v>
      </c>
      <c r="H2769">
        <v>2750</v>
      </c>
      <c r="I2769" t="s">
        <v>11</v>
      </c>
      <c r="J2769" t="s">
        <v>132</v>
      </c>
      <c r="K2769" t="s">
        <v>147</v>
      </c>
      <c r="L2769" t="s">
        <v>158</v>
      </c>
      <c r="M2769" s="6">
        <v>262</v>
      </c>
    </row>
    <row r="2770" spans="1:13" x14ac:dyDescent="0.3">
      <c r="A2770" s="2">
        <v>45745</v>
      </c>
      <c r="B2770" s="3">
        <f t="shared" si="129"/>
        <v>2025</v>
      </c>
      <c r="C2770" t="str">
        <f t="shared" si="130"/>
        <v>2024-2025</v>
      </c>
      <c r="D2770" t="s">
        <v>120</v>
      </c>
      <c r="E2770" t="s">
        <v>85</v>
      </c>
      <c r="F2770" t="str">
        <f t="shared" si="131"/>
        <v>Western Australia</v>
      </c>
      <c r="G2770" t="s">
        <v>28</v>
      </c>
      <c r="H2770">
        <v>6725</v>
      </c>
      <c r="I2770" t="s">
        <v>11</v>
      </c>
      <c r="J2770" t="s">
        <v>141</v>
      </c>
      <c r="K2770" t="s">
        <v>150</v>
      </c>
      <c r="L2770" t="s">
        <v>161</v>
      </c>
      <c r="M2770" s="6">
        <v>24</v>
      </c>
    </row>
    <row r="2771" spans="1:13" x14ac:dyDescent="0.3">
      <c r="A2771" s="2">
        <v>45681</v>
      </c>
      <c r="B2771" s="3">
        <f t="shared" si="129"/>
        <v>2025</v>
      </c>
      <c r="C2771" t="str">
        <f t="shared" si="130"/>
        <v>2024-2025</v>
      </c>
      <c r="D2771" t="s">
        <v>120</v>
      </c>
      <c r="E2771" t="s">
        <v>106</v>
      </c>
      <c r="F2771" t="str">
        <f t="shared" si="131"/>
        <v>Queensland</v>
      </c>
      <c r="G2771" t="s">
        <v>19</v>
      </c>
      <c r="H2771">
        <v>4558</v>
      </c>
      <c r="I2771" t="s">
        <v>11</v>
      </c>
      <c r="J2771" t="s">
        <v>136</v>
      </c>
      <c r="K2771" t="s">
        <v>144</v>
      </c>
      <c r="L2771" t="s">
        <v>155</v>
      </c>
      <c r="M2771" s="6">
        <v>164</v>
      </c>
    </row>
    <row r="2772" spans="1:13" x14ac:dyDescent="0.3">
      <c r="A2772" s="2">
        <v>45628</v>
      </c>
      <c r="B2772" s="3">
        <f t="shared" si="129"/>
        <v>2025</v>
      </c>
      <c r="C2772" t="str">
        <f t="shared" si="130"/>
        <v>2024-2025</v>
      </c>
      <c r="D2772" t="s">
        <v>120</v>
      </c>
      <c r="E2772" t="s">
        <v>108</v>
      </c>
      <c r="F2772" t="str">
        <f t="shared" si="131"/>
        <v>Tasmania</v>
      </c>
      <c r="G2772" t="s">
        <v>43</v>
      </c>
      <c r="H2772">
        <v>7320</v>
      </c>
      <c r="I2772" t="s">
        <v>11</v>
      </c>
      <c r="J2772" t="s">
        <v>130</v>
      </c>
      <c r="K2772" t="s">
        <v>148</v>
      </c>
      <c r="L2772" t="s">
        <v>159</v>
      </c>
      <c r="M2772" s="6">
        <v>778</v>
      </c>
    </row>
    <row r="2773" spans="1:13" x14ac:dyDescent="0.3">
      <c r="A2773" s="2">
        <v>45897</v>
      </c>
      <c r="B2773" s="3">
        <f t="shared" si="129"/>
        <v>2026</v>
      </c>
      <c r="C2773" t="str">
        <f t="shared" si="130"/>
        <v>2025-2026</v>
      </c>
      <c r="D2773" t="s">
        <v>120</v>
      </c>
      <c r="E2773" t="s">
        <v>69</v>
      </c>
      <c r="F2773" t="str">
        <f t="shared" si="131"/>
        <v>Victoria</v>
      </c>
      <c r="G2773" t="s">
        <v>26</v>
      </c>
      <c r="H2773">
        <v>3148</v>
      </c>
      <c r="I2773" t="s">
        <v>11</v>
      </c>
      <c r="J2773" t="s">
        <v>127</v>
      </c>
      <c r="K2773" t="s">
        <v>142</v>
      </c>
      <c r="L2773" t="s">
        <v>153</v>
      </c>
      <c r="M2773" s="6">
        <v>534</v>
      </c>
    </row>
    <row r="2774" spans="1:13" x14ac:dyDescent="0.3">
      <c r="A2774" s="2">
        <v>45520</v>
      </c>
      <c r="B2774" s="3">
        <f t="shared" si="129"/>
        <v>2025</v>
      </c>
      <c r="C2774" t="str">
        <f t="shared" si="130"/>
        <v>2024-2025</v>
      </c>
      <c r="D2774" t="s">
        <v>120</v>
      </c>
      <c r="E2774" t="s">
        <v>63</v>
      </c>
      <c r="F2774" t="str">
        <f t="shared" si="131"/>
        <v>Queensland</v>
      </c>
      <c r="G2774" t="s">
        <v>19</v>
      </c>
      <c r="H2774">
        <v>4068</v>
      </c>
      <c r="I2774" t="s">
        <v>11</v>
      </c>
      <c r="J2774" t="s">
        <v>131</v>
      </c>
      <c r="K2774" t="s">
        <v>142</v>
      </c>
      <c r="L2774" t="s">
        <v>153</v>
      </c>
      <c r="M2774" s="6">
        <v>91</v>
      </c>
    </row>
    <row r="2775" spans="1:13" x14ac:dyDescent="0.3">
      <c r="A2775" s="2">
        <v>45498</v>
      </c>
      <c r="B2775" s="3">
        <f t="shared" si="129"/>
        <v>2025</v>
      </c>
      <c r="C2775" t="str">
        <f t="shared" si="130"/>
        <v>2024-2025</v>
      </c>
      <c r="D2775" t="s">
        <v>120</v>
      </c>
      <c r="E2775" t="s">
        <v>57</v>
      </c>
      <c r="F2775" t="str">
        <f t="shared" si="131"/>
        <v>New South Wales</v>
      </c>
      <c r="G2775" t="s">
        <v>10</v>
      </c>
      <c r="H2775">
        <v>2064</v>
      </c>
      <c r="I2775" t="s">
        <v>11</v>
      </c>
      <c r="J2775" t="s">
        <v>126</v>
      </c>
      <c r="K2775" t="s">
        <v>148</v>
      </c>
      <c r="L2775" t="s">
        <v>159</v>
      </c>
      <c r="M2775" s="6">
        <v>189</v>
      </c>
    </row>
    <row r="2776" spans="1:13" x14ac:dyDescent="0.3">
      <c r="A2776" s="2">
        <v>45520</v>
      </c>
      <c r="B2776" s="3">
        <f t="shared" si="129"/>
        <v>2025</v>
      </c>
      <c r="C2776" t="str">
        <f t="shared" si="130"/>
        <v>2024-2025</v>
      </c>
      <c r="D2776" t="s">
        <v>120</v>
      </c>
      <c r="E2776" t="s">
        <v>69</v>
      </c>
      <c r="F2776" t="str">
        <f t="shared" si="131"/>
        <v>Victoria</v>
      </c>
      <c r="G2776" t="s">
        <v>26</v>
      </c>
      <c r="H2776">
        <v>3148</v>
      </c>
      <c r="I2776" t="s">
        <v>11</v>
      </c>
      <c r="J2776" t="s">
        <v>127</v>
      </c>
      <c r="K2776" t="s">
        <v>144</v>
      </c>
      <c r="L2776" t="s">
        <v>155</v>
      </c>
      <c r="M2776" s="6">
        <v>301</v>
      </c>
    </row>
    <row r="2777" spans="1:13" x14ac:dyDescent="0.3">
      <c r="A2777" s="2">
        <v>45872</v>
      </c>
      <c r="B2777" s="3">
        <f t="shared" si="129"/>
        <v>2026</v>
      </c>
      <c r="C2777" t="str">
        <f t="shared" si="130"/>
        <v>2025-2026</v>
      </c>
      <c r="D2777" t="s">
        <v>120</v>
      </c>
      <c r="E2777" t="s">
        <v>32</v>
      </c>
      <c r="F2777" t="str">
        <f t="shared" si="131"/>
        <v>Victoria</v>
      </c>
      <c r="G2777" t="s">
        <v>26</v>
      </c>
      <c r="H2777">
        <v>3977</v>
      </c>
      <c r="I2777" t="s">
        <v>11</v>
      </c>
      <c r="J2777" t="s">
        <v>137</v>
      </c>
      <c r="K2777" t="s">
        <v>146</v>
      </c>
      <c r="L2777" t="s">
        <v>157</v>
      </c>
      <c r="M2777" s="6">
        <v>44</v>
      </c>
    </row>
    <row r="2778" spans="1:13" x14ac:dyDescent="0.3">
      <c r="A2778" s="2">
        <v>45747</v>
      </c>
      <c r="B2778" s="3">
        <f t="shared" si="129"/>
        <v>2025</v>
      </c>
      <c r="C2778" t="str">
        <f t="shared" si="130"/>
        <v>2024-2025</v>
      </c>
      <c r="D2778" t="s">
        <v>120</v>
      </c>
      <c r="E2778" t="s">
        <v>98</v>
      </c>
      <c r="F2778" t="str">
        <f t="shared" si="131"/>
        <v>South Australia</v>
      </c>
      <c r="G2778" t="s">
        <v>17</v>
      </c>
      <c r="H2778">
        <v>5290</v>
      </c>
      <c r="I2778" t="s">
        <v>11</v>
      </c>
      <c r="J2778" t="s">
        <v>139</v>
      </c>
      <c r="K2778" t="s">
        <v>145</v>
      </c>
      <c r="L2778" t="s">
        <v>156</v>
      </c>
      <c r="M2778" s="6">
        <v>417</v>
      </c>
    </row>
    <row r="2779" spans="1:13" x14ac:dyDescent="0.3">
      <c r="A2779" s="2">
        <v>45909</v>
      </c>
      <c r="B2779" s="3">
        <f t="shared" si="129"/>
        <v>2026</v>
      </c>
      <c r="C2779" t="str">
        <f t="shared" si="130"/>
        <v>2025-2026</v>
      </c>
      <c r="D2779" t="s">
        <v>120</v>
      </c>
      <c r="E2779" t="s">
        <v>42</v>
      </c>
      <c r="F2779" t="str">
        <f t="shared" si="131"/>
        <v>Tasmania</v>
      </c>
      <c r="G2779" t="s">
        <v>43</v>
      </c>
      <c r="H2779">
        <v>7018</v>
      </c>
      <c r="I2779" t="s">
        <v>11</v>
      </c>
      <c r="J2779" t="s">
        <v>130</v>
      </c>
      <c r="K2779" t="s">
        <v>150</v>
      </c>
      <c r="L2779" t="s">
        <v>161</v>
      </c>
      <c r="M2779" s="6">
        <v>441</v>
      </c>
    </row>
    <row r="2780" spans="1:13" x14ac:dyDescent="0.3">
      <c r="A2780" s="2">
        <v>45690</v>
      </c>
      <c r="B2780" s="3">
        <f t="shared" si="129"/>
        <v>2025</v>
      </c>
      <c r="C2780" t="str">
        <f t="shared" si="130"/>
        <v>2024-2025</v>
      </c>
      <c r="D2780" t="s">
        <v>119</v>
      </c>
      <c r="E2780" t="s">
        <v>48</v>
      </c>
      <c r="F2780" t="str">
        <f t="shared" si="131"/>
        <v>Western Australia</v>
      </c>
      <c r="G2780" t="s">
        <v>28</v>
      </c>
      <c r="H2780">
        <v>6450</v>
      </c>
      <c r="I2780" t="s">
        <v>11</v>
      </c>
      <c r="J2780" t="s">
        <v>141</v>
      </c>
      <c r="K2780" t="s">
        <v>148</v>
      </c>
      <c r="L2780" t="s">
        <v>159</v>
      </c>
      <c r="M2780" s="6">
        <v>740</v>
      </c>
    </row>
    <row r="2781" spans="1:13" x14ac:dyDescent="0.3">
      <c r="A2781" s="2">
        <v>45685</v>
      </c>
      <c r="B2781" s="3">
        <f t="shared" si="129"/>
        <v>2025</v>
      </c>
      <c r="C2781" t="str">
        <f t="shared" si="130"/>
        <v>2024-2025</v>
      </c>
      <c r="D2781" t="s">
        <v>120</v>
      </c>
      <c r="E2781" t="s">
        <v>89</v>
      </c>
      <c r="F2781" t="str">
        <f t="shared" si="131"/>
        <v>Queensland</v>
      </c>
      <c r="G2781" t="s">
        <v>19</v>
      </c>
      <c r="H2781">
        <v>4700</v>
      </c>
      <c r="I2781" t="s">
        <v>11</v>
      </c>
      <c r="J2781" t="s">
        <v>138</v>
      </c>
      <c r="K2781" t="s">
        <v>145</v>
      </c>
      <c r="L2781" t="s">
        <v>156</v>
      </c>
      <c r="M2781" s="6">
        <v>429</v>
      </c>
    </row>
    <row r="2782" spans="1:13" x14ac:dyDescent="0.3">
      <c r="A2782" s="2">
        <v>45508</v>
      </c>
      <c r="B2782" s="3">
        <f t="shared" si="129"/>
        <v>2025</v>
      </c>
      <c r="C2782" t="str">
        <f t="shared" si="130"/>
        <v>2024-2025</v>
      </c>
      <c r="D2782" t="s">
        <v>120</v>
      </c>
      <c r="E2782" t="s">
        <v>110</v>
      </c>
      <c r="F2782" t="str">
        <f t="shared" si="131"/>
        <v>Australian Capital Territory</v>
      </c>
      <c r="G2782" t="s">
        <v>51</v>
      </c>
      <c r="H2782">
        <v>2609</v>
      </c>
      <c r="I2782" t="s">
        <v>11</v>
      </c>
      <c r="J2782" t="s">
        <v>123</v>
      </c>
      <c r="K2782" t="s">
        <v>144</v>
      </c>
      <c r="L2782" t="s">
        <v>155</v>
      </c>
      <c r="M2782" s="6">
        <v>65</v>
      </c>
    </row>
    <row r="2783" spans="1:13" x14ac:dyDescent="0.3">
      <c r="A2783" s="2">
        <v>45963</v>
      </c>
      <c r="B2783" s="3">
        <f t="shared" si="129"/>
        <v>2026</v>
      </c>
      <c r="C2783" t="str">
        <f t="shared" si="130"/>
        <v>2025-2026</v>
      </c>
      <c r="D2783" t="s">
        <v>120</v>
      </c>
      <c r="E2783" t="s">
        <v>78</v>
      </c>
      <c r="F2783" t="str">
        <f t="shared" si="131"/>
        <v>New South Wales</v>
      </c>
      <c r="G2783" t="s">
        <v>10</v>
      </c>
      <c r="H2783">
        <v>2480</v>
      </c>
      <c r="I2783" t="s">
        <v>11</v>
      </c>
      <c r="J2783" t="s">
        <v>122</v>
      </c>
      <c r="K2783" t="s">
        <v>144</v>
      </c>
      <c r="L2783" t="s">
        <v>155</v>
      </c>
      <c r="M2783" s="6">
        <v>729</v>
      </c>
    </row>
    <row r="2784" spans="1:13" x14ac:dyDescent="0.3">
      <c r="A2784" s="2">
        <v>45721</v>
      </c>
      <c r="B2784" s="3">
        <f t="shared" si="129"/>
        <v>2025</v>
      </c>
      <c r="C2784" t="str">
        <f t="shared" si="130"/>
        <v>2024-2025</v>
      </c>
      <c r="D2784" t="s">
        <v>120</v>
      </c>
      <c r="E2784" t="s">
        <v>22</v>
      </c>
      <c r="F2784" t="str">
        <f t="shared" si="131"/>
        <v>New South Wales</v>
      </c>
      <c r="G2784" t="s">
        <v>10</v>
      </c>
      <c r="H2784">
        <v>2116</v>
      </c>
      <c r="I2784" t="s">
        <v>11</v>
      </c>
      <c r="J2784" t="s">
        <v>125</v>
      </c>
      <c r="K2784" t="s">
        <v>142</v>
      </c>
      <c r="L2784" t="s">
        <v>153</v>
      </c>
      <c r="M2784" s="6">
        <v>79</v>
      </c>
    </row>
    <row r="2785" spans="1:13" x14ac:dyDescent="0.3">
      <c r="A2785" s="2">
        <v>45935</v>
      </c>
      <c r="B2785" s="3">
        <f t="shared" si="129"/>
        <v>2026</v>
      </c>
      <c r="C2785" t="str">
        <f t="shared" si="130"/>
        <v>2025-2026</v>
      </c>
      <c r="D2785" t="s">
        <v>120</v>
      </c>
      <c r="E2785" t="s">
        <v>109</v>
      </c>
      <c r="F2785" t="str">
        <f t="shared" si="131"/>
        <v>Western Australia</v>
      </c>
      <c r="G2785" t="s">
        <v>28</v>
      </c>
      <c r="H2785">
        <v>6052</v>
      </c>
      <c r="I2785" t="s">
        <v>11</v>
      </c>
      <c r="J2785" t="s">
        <v>121</v>
      </c>
      <c r="K2785" t="s">
        <v>142</v>
      </c>
      <c r="L2785" t="s">
        <v>153</v>
      </c>
      <c r="M2785" s="6">
        <v>693</v>
      </c>
    </row>
    <row r="2786" spans="1:13" x14ac:dyDescent="0.3">
      <c r="A2786" s="2">
        <v>45599</v>
      </c>
      <c r="B2786" s="3">
        <f t="shared" si="129"/>
        <v>2025</v>
      </c>
      <c r="C2786" t="str">
        <f t="shared" si="130"/>
        <v>2024-2025</v>
      </c>
      <c r="D2786" t="s">
        <v>119</v>
      </c>
      <c r="E2786" t="s">
        <v>99</v>
      </c>
      <c r="F2786" t="str">
        <f t="shared" si="131"/>
        <v>Western Australia</v>
      </c>
      <c r="G2786" t="s">
        <v>28</v>
      </c>
      <c r="H2786">
        <v>6530</v>
      </c>
      <c r="I2786" t="s">
        <v>11</v>
      </c>
      <c r="J2786" t="s">
        <v>141</v>
      </c>
      <c r="K2786" t="s">
        <v>146</v>
      </c>
      <c r="L2786" t="s">
        <v>157</v>
      </c>
      <c r="M2786" s="6">
        <v>763</v>
      </c>
    </row>
    <row r="2787" spans="1:13" x14ac:dyDescent="0.3">
      <c r="A2787" s="2">
        <v>45476</v>
      </c>
      <c r="B2787" s="3">
        <f t="shared" si="129"/>
        <v>2025</v>
      </c>
      <c r="C2787" t="str">
        <f t="shared" si="130"/>
        <v>2024-2025</v>
      </c>
      <c r="D2787" t="s">
        <v>120</v>
      </c>
      <c r="E2787" t="s">
        <v>90</v>
      </c>
      <c r="F2787" t="str">
        <f t="shared" si="131"/>
        <v>New South Wales</v>
      </c>
      <c r="G2787" t="s">
        <v>10</v>
      </c>
      <c r="H2787">
        <v>2650</v>
      </c>
      <c r="I2787" t="s">
        <v>11</v>
      </c>
      <c r="J2787" t="s">
        <v>132</v>
      </c>
      <c r="K2787" t="s">
        <v>145</v>
      </c>
      <c r="L2787" t="s">
        <v>156</v>
      </c>
      <c r="M2787" s="6">
        <v>52</v>
      </c>
    </row>
    <row r="2788" spans="1:13" x14ac:dyDescent="0.3">
      <c r="A2788" s="2">
        <v>45465</v>
      </c>
      <c r="B2788" s="3">
        <f t="shared" si="129"/>
        <v>2024</v>
      </c>
      <c r="C2788" t="str">
        <f t="shared" si="130"/>
        <v>2023-2024</v>
      </c>
      <c r="D2788" t="s">
        <v>120</v>
      </c>
      <c r="E2788" t="s">
        <v>114</v>
      </c>
      <c r="F2788" t="str">
        <f t="shared" si="131"/>
        <v>Victoria</v>
      </c>
      <c r="G2788" t="s">
        <v>26</v>
      </c>
      <c r="H2788">
        <v>3353</v>
      </c>
      <c r="I2788" t="s">
        <v>11</v>
      </c>
      <c r="J2788" t="s">
        <v>129</v>
      </c>
      <c r="K2788" t="s">
        <v>143</v>
      </c>
      <c r="L2788" t="s">
        <v>154</v>
      </c>
      <c r="M2788" s="6">
        <v>404</v>
      </c>
    </row>
    <row r="2789" spans="1:13" x14ac:dyDescent="0.3">
      <c r="A2789" s="2">
        <v>45752</v>
      </c>
      <c r="B2789" s="3">
        <f t="shared" si="129"/>
        <v>2025</v>
      </c>
      <c r="C2789" t="str">
        <f t="shared" si="130"/>
        <v>2024-2025</v>
      </c>
      <c r="D2789" t="s">
        <v>119</v>
      </c>
      <c r="E2789" t="s">
        <v>76</v>
      </c>
      <c r="F2789" t="str">
        <f t="shared" si="131"/>
        <v>Queensland</v>
      </c>
      <c r="G2789" t="s">
        <v>19</v>
      </c>
      <c r="H2789">
        <v>4220</v>
      </c>
      <c r="I2789" t="s">
        <v>11</v>
      </c>
      <c r="J2789" t="s">
        <v>124</v>
      </c>
      <c r="K2789" t="s">
        <v>151</v>
      </c>
      <c r="L2789" t="s">
        <v>152</v>
      </c>
      <c r="M2789" s="6">
        <v>707</v>
      </c>
    </row>
    <row r="2790" spans="1:13" x14ac:dyDescent="0.3">
      <c r="A2790" s="2">
        <v>45540</v>
      </c>
      <c r="B2790" s="3">
        <f t="shared" si="129"/>
        <v>2025</v>
      </c>
      <c r="C2790" t="str">
        <f t="shared" si="130"/>
        <v>2024-2025</v>
      </c>
      <c r="D2790" t="s">
        <v>120</v>
      </c>
      <c r="E2790" t="s">
        <v>93</v>
      </c>
      <c r="F2790" t="str">
        <f t="shared" si="131"/>
        <v>Victoria</v>
      </c>
      <c r="G2790" t="s">
        <v>26</v>
      </c>
      <c r="H2790">
        <v>3400</v>
      </c>
      <c r="I2790" t="s">
        <v>11</v>
      </c>
      <c r="J2790" t="s">
        <v>129</v>
      </c>
      <c r="K2790" t="s">
        <v>150</v>
      </c>
      <c r="L2790" t="s">
        <v>161</v>
      </c>
      <c r="M2790" s="6">
        <v>209</v>
      </c>
    </row>
    <row r="2791" spans="1:13" x14ac:dyDescent="0.3">
      <c r="A2791" s="2">
        <v>45785</v>
      </c>
      <c r="B2791" s="3">
        <f t="shared" si="129"/>
        <v>2025</v>
      </c>
      <c r="C2791" t="str">
        <f t="shared" si="130"/>
        <v>2024-2025</v>
      </c>
      <c r="D2791" t="s">
        <v>120</v>
      </c>
      <c r="E2791" t="s">
        <v>31</v>
      </c>
      <c r="F2791" t="str">
        <f t="shared" si="131"/>
        <v>South Australia</v>
      </c>
      <c r="G2791" t="s">
        <v>17</v>
      </c>
      <c r="H2791">
        <v>5082</v>
      </c>
      <c r="I2791" t="s">
        <v>11</v>
      </c>
      <c r="J2791" t="s">
        <v>134</v>
      </c>
      <c r="K2791" t="s">
        <v>148</v>
      </c>
      <c r="L2791" t="s">
        <v>159</v>
      </c>
      <c r="M2791" s="6">
        <v>128</v>
      </c>
    </row>
    <row r="2792" spans="1:13" x14ac:dyDescent="0.3">
      <c r="A2792" s="2">
        <v>45699</v>
      </c>
      <c r="B2792" s="3">
        <f t="shared" si="129"/>
        <v>2025</v>
      </c>
      <c r="C2792" t="str">
        <f t="shared" si="130"/>
        <v>2024-2025</v>
      </c>
      <c r="D2792" t="s">
        <v>120</v>
      </c>
      <c r="E2792" t="s">
        <v>89</v>
      </c>
      <c r="F2792" t="str">
        <f t="shared" si="131"/>
        <v>Queensland</v>
      </c>
      <c r="G2792" t="s">
        <v>19</v>
      </c>
      <c r="H2792">
        <v>4700</v>
      </c>
      <c r="I2792" t="s">
        <v>11</v>
      </c>
      <c r="J2792" t="s">
        <v>138</v>
      </c>
      <c r="K2792" t="s">
        <v>151</v>
      </c>
      <c r="L2792" t="s">
        <v>152</v>
      </c>
      <c r="M2792" s="6">
        <v>733</v>
      </c>
    </row>
    <row r="2793" spans="1:13" x14ac:dyDescent="0.3">
      <c r="A2793" s="2">
        <v>45504</v>
      </c>
      <c r="B2793" s="3">
        <f t="shared" si="129"/>
        <v>2025</v>
      </c>
      <c r="C2793" t="str">
        <f t="shared" si="130"/>
        <v>2024-2025</v>
      </c>
      <c r="D2793" t="s">
        <v>120</v>
      </c>
      <c r="E2793" t="s">
        <v>41</v>
      </c>
      <c r="F2793" t="str">
        <f t="shared" si="131"/>
        <v>New South Wales</v>
      </c>
      <c r="G2793" t="s">
        <v>10</v>
      </c>
      <c r="H2793">
        <v>2478</v>
      </c>
      <c r="I2793" t="s">
        <v>11</v>
      </c>
      <c r="J2793" t="s">
        <v>122</v>
      </c>
      <c r="K2793" t="s">
        <v>144</v>
      </c>
      <c r="L2793" t="s">
        <v>155</v>
      </c>
      <c r="M2793" s="6">
        <v>497</v>
      </c>
    </row>
    <row r="2794" spans="1:13" x14ac:dyDescent="0.3">
      <c r="A2794" s="2">
        <v>45846</v>
      </c>
      <c r="B2794" s="3">
        <f t="shared" si="129"/>
        <v>2026</v>
      </c>
      <c r="C2794" t="str">
        <f t="shared" si="130"/>
        <v>2025-2026</v>
      </c>
      <c r="D2794" t="s">
        <v>119</v>
      </c>
      <c r="E2794" t="s">
        <v>53</v>
      </c>
      <c r="F2794" t="str">
        <f t="shared" si="131"/>
        <v>Queensland</v>
      </c>
      <c r="G2794" t="s">
        <v>19</v>
      </c>
      <c r="H2794">
        <v>4012</v>
      </c>
      <c r="I2794" t="s">
        <v>11</v>
      </c>
      <c r="J2794" t="s">
        <v>131</v>
      </c>
      <c r="K2794" t="s">
        <v>145</v>
      </c>
      <c r="L2794" t="s">
        <v>156</v>
      </c>
      <c r="M2794" s="6">
        <v>763</v>
      </c>
    </row>
    <row r="2795" spans="1:13" x14ac:dyDescent="0.3">
      <c r="A2795" s="2">
        <v>45319</v>
      </c>
      <c r="B2795" s="3">
        <f t="shared" si="129"/>
        <v>2024</v>
      </c>
      <c r="C2795" t="str">
        <f t="shared" si="130"/>
        <v>2023-2024</v>
      </c>
      <c r="D2795" t="s">
        <v>120</v>
      </c>
      <c r="E2795" t="s">
        <v>91</v>
      </c>
      <c r="F2795" t="str">
        <f t="shared" si="131"/>
        <v>Western Australia</v>
      </c>
      <c r="G2795" t="s">
        <v>28</v>
      </c>
      <c r="H2795">
        <v>6109</v>
      </c>
      <c r="I2795" t="s">
        <v>11</v>
      </c>
      <c r="J2795" t="s">
        <v>135</v>
      </c>
      <c r="K2795" t="s">
        <v>148</v>
      </c>
      <c r="L2795" t="s">
        <v>159</v>
      </c>
      <c r="M2795" s="6">
        <v>404</v>
      </c>
    </row>
    <row r="2796" spans="1:13" x14ac:dyDescent="0.3">
      <c r="A2796" s="2">
        <v>45512</v>
      </c>
      <c r="B2796" s="3">
        <f t="shared" si="129"/>
        <v>2025</v>
      </c>
      <c r="C2796" t="str">
        <f t="shared" si="130"/>
        <v>2024-2025</v>
      </c>
      <c r="D2796" t="s">
        <v>120</v>
      </c>
      <c r="E2796" t="s">
        <v>77</v>
      </c>
      <c r="F2796" t="str">
        <f t="shared" si="131"/>
        <v>Victoria</v>
      </c>
      <c r="G2796" t="s">
        <v>26</v>
      </c>
      <c r="H2796">
        <v>3018</v>
      </c>
      <c r="I2796" t="s">
        <v>11</v>
      </c>
      <c r="J2796" t="s">
        <v>128</v>
      </c>
      <c r="K2796" t="s">
        <v>144</v>
      </c>
      <c r="L2796" t="s">
        <v>155</v>
      </c>
      <c r="M2796" s="6">
        <v>87</v>
      </c>
    </row>
    <row r="2797" spans="1:13" x14ac:dyDescent="0.3">
      <c r="A2797" s="2">
        <v>45761</v>
      </c>
      <c r="B2797" s="3">
        <f t="shared" si="129"/>
        <v>2025</v>
      </c>
      <c r="C2797" t="str">
        <f t="shared" si="130"/>
        <v>2024-2025</v>
      </c>
      <c r="D2797" t="s">
        <v>120</v>
      </c>
      <c r="E2797" t="s">
        <v>100</v>
      </c>
      <c r="F2797" t="str">
        <f t="shared" si="131"/>
        <v>New South Wales</v>
      </c>
      <c r="G2797" t="s">
        <v>10</v>
      </c>
      <c r="H2797">
        <v>2800</v>
      </c>
      <c r="I2797" t="s">
        <v>11</v>
      </c>
      <c r="J2797" t="s">
        <v>132</v>
      </c>
      <c r="K2797" t="s">
        <v>142</v>
      </c>
      <c r="L2797" t="s">
        <v>153</v>
      </c>
      <c r="M2797" s="6">
        <v>297</v>
      </c>
    </row>
    <row r="2798" spans="1:13" x14ac:dyDescent="0.3">
      <c r="A2798" s="2">
        <v>45724</v>
      </c>
      <c r="B2798" s="3">
        <f t="shared" si="129"/>
        <v>2025</v>
      </c>
      <c r="C2798" t="str">
        <f t="shared" si="130"/>
        <v>2024-2025</v>
      </c>
      <c r="D2798" t="s">
        <v>120</v>
      </c>
      <c r="E2798" t="s">
        <v>100</v>
      </c>
      <c r="F2798" t="str">
        <f t="shared" si="131"/>
        <v>New South Wales</v>
      </c>
      <c r="G2798" t="s">
        <v>10</v>
      </c>
      <c r="H2798">
        <v>2800</v>
      </c>
      <c r="I2798" t="s">
        <v>11</v>
      </c>
      <c r="J2798" t="s">
        <v>132</v>
      </c>
      <c r="K2798" t="s">
        <v>146</v>
      </c>
      <c r="L2798" t="s">
        <v>157</v>
      </c>
      <c r="M2798" s="6">
        <v>693</v>
      </c>
    </row>
    <row r="2799" spans="1:13" x14ac:dyDescent="0.3">
      <c r="A2799" s="2">
        <v>45474</v>
      </c>
      <c r="B2799" s="3">
        <f t="shared" si="129"/>
        <v>2025</v>
      </c>
      <c r="C2799" t="str">
        <f t="shared" si="130"/>
        <v>2024-2025</v>
      </c>
      <c r="D2799" t="s">
        <v>119</v>
      </c>
      <c r="E2799" t="s">
        <v>48</v>
      </c>
      <c r="F2799" t="str">
        <f t="shared" si="131"/>
        <v>Western Australia</v>
      </c>
      <c r="G2799" t="s">
        <v>28</v>
      </c>
      <c r="H2799">
        <v>6450</v>
      </c>
      <c r="I2799" t="s">
        <v>11</v>
      </c>
      <c r="J2799" t="s">
        <v>141</v>
      </c>
      <c r="K2799" t="s">
        <v>144</v>
      </c>
      <c r="L2799" t="s">
        <v>155</v>
      </c>
      <c r="M2799" s="6">
        <v>61</v>
      </c>
    </row>
    <row r="2800" spans="1:13" x14ac:dyDescent="0.3">
      <c r="A2800" s="2">
        <v>45629</v>
      </c>
      <c r="B2800" s="3">
        <f t="shared" si="129"/>
        <v>2025</v>
      </c>
      <c r="C2800" t="str">
        <f t="shared" si="130"/>
        <v>2024-2025</v>
      </c>
      <c r="D2800" t="s">
        <v>120</v>
      </c>
      <c r="E2800" t="s">
        <v>95</v>
      </c>
      <c r="F2800" t="str">
        <f t="shared" si="131"/>
        <v>New South Wales</v>
      </c>
      <c r="G2800" t="s">
        <v>10</v>
      </c>
      <c r="H2800">
        <v>2131</v>
      </c>
      <c r="I2800" t="s">
        <v>11</v>
      </c>
      <c r="J2800" t="s">
        <v>125</v>
      </c>
      <c r="K2800" t="s">
        <v>148</v>
      </c>
      <c r="L2800" t="s">
        <v>159</v>
      </c>
      <c r="M2800" s="6">
        <v>579</v>
      </c>
    </row>
    <row r="2801" spans="1:13" x14ac:dyDescent="0.3">
      <c r="A2801" s="2">
        <v>45596</v>
      </c>
      <c r="B2801" s="3">
        <f t="shared" si="129"/>
        <v>2025</v>
      </c>
      <c r="C2801" t="str">
        <f t="shared" si="130"/>
        <v>2024-2025</v>
      </c>
      <c r="D2801" t="s">
        <v>119</v>
      </c>
      <c r="E2801" t="s">
        <v>79</v>
      </c>
      <c r="F2801" t="str">
        <f t="shared" si="131"/>
        <v>Queensland</v>
      </c>
      <c r="G2801" t="s">
        <v>19</v>
      </c>
      <c r="H2801">
        <v>4680</v>
      </c>
      <c r="I2801" t="s">
        <v>11</v>
      </c>
      <c r="J2801" t="s">
        <v>138</v>
      </c>
      <c r="K2801" t="s">
        <v>151</v>
      </c>
      <c r="L2801" t="s">
        <v>152</v>
      </c>
      <c r="M2801" s="6">
        <v>709</v>
      </c>
    </row>
    <row r="2802" spans="1:13" x14ac:dyDescent="0.3">
      <c r="A2802" s="2">
        <v>45562</v>
      </c>
      <c r="B2802" s="3">
        <f t="shared" si="129"/>
        <v>2025</v>
      </c>
      <c r="C2802" t="str">
        <f t="shared" si="130"/>
        <v>2024-2025</v>
      </c>
      <c r="D2802" t="s">
        <v>120</v>
      </c>
      <c r="E2802" t="s">
        <v>49</v>
      </c>
      <c r="F2802" t="str">
        <f t="shared" si="131"/>
        <v>New South Wales</v>
      </c>
      <c r="G2802" t="s">
        <v>10</v>
      </c>
      <c r="H2802">
        <v>2350</v>
      </c>
      <c r="I2802" t="s">
        <v>11</v>
      </c>
      <c r="J2802" t="s">
        <v>122</v>
      </c>
      <c r="K2802" t="s">
        <v>144</v>
      </c>
      <c r="L2802" t="s">
        <v>155</v>
      </c>
      <c r="M2802" s="6">
        <v>82</v>
      </c>
    </row>
    <row r="2803" spans="1:13" x14ac:dyDescent="0.3">
      <c r="A2803" s="2">
        <v>45492</v>
      </c>
      <c r="B2803" s="3">
        <f t="shared" si="129"/>
        <v>2025</v>
      </c>
      <c r="C2803" t="str">
        <f t="shared" si="130"/>
        <v>2024-2025</v>
      </c>
      <c r="D2803" t="s">
        <v>120</v>
      </c>
      <c r="E2803" t="s">
        <v>12</v>
      </c>
      <c r="F2803" t="str">
        <f t="shared" si="131"/>
        <v>New South Wales</v>
      </c>
      <c r="G2803" t="s">
        <v>10</v>
      </c>
      <c r="H2803">
        <v>2795</v>
      </c>
      <c r="I2803" t="s">
        <v>11</v>
      </c>
      <c r="J2803" t="s">
        <v>132</v>
      </c>
      <c r="K2803" t="s">
        <v>147</v>
      </c>
      <c r="L2803" t="s">
        <v>158</v>
      </c>
      <c r="M2803" s="6">
        <v>744</v>
      </c>
    </row>
    <row r="2804" spans="1:13" x14ac:dyDescent="0.3">
      <c r="A2804" s="2">
        <v>45708</v>
      </c>
      <c r="B2804" s="3">
        <f t="shared" si="129"/>
        <v>2025</v>
      </c>
      <c r="C2804" t="str">
        <f t="shared" si="130"/>
        <v>2024-2025</v>
      </c>
      <c r="D2804" t="s">
        <v>120</v>
      </c>
      <c r="E2804" t="s">
        <v>112</v>
      </c>
      <c r="F2804" t="str">
        <f t="shared" si="131"/>
        <v>Queensland</v>
      </c>
      <c r="G2804" t="s">
        <v>19</v>
      </c>
      <c r="H2804">
        <v>4566</v>
      </c>
      <c r="I2804" t="s">
        <v>11</v>
      </c>
      <c r="J2804" t="s">
        <v>136</v>
      </c>
      <c r="K2804" t="s">
        <v>142</v>
      </c>
      <c r="L2804" t="s">
        <v>153</v>
      </c>
      <c r="M2804" s="6">
        <v>442</v>
      </c>
    </row>
    <row r="2805" spans="1:13" x14ac:dyDescent="0.3">
      <c r="A2805" s="2">
        <v>45839</v>
      </c>
      <c r="B2805" s="3">
        <f t="shared" si="129"/>
        <v>2026</v>
      </c>
      <c r="C2805" t="str">
        <f t="shared" si="130"/>
        <v>2025-2026</v>
      </c>
      <c r="D2805" t="s">
        <v>119</v>
      </c>
      <c r="E2805" t="s">
        <v>99</v>
      </c>
      <c r="F2805" t="str">
        <f t="shared" si="131"/>
        <v>Western Australia</v>
      </c>
      <c r="G2805" t="s">
        <v>28</v>
      </c>
      <c r="H2805">
        <v>6530</v>
      </c>
      <c r="I2805" t="s">
        <v>11</v>
      </c>
      <c r="J2805" t="s">
        <v>141</v>
      </c>
      <c r="K2805" t="s">
        <v>151</v>
      </c>
      <c r="L2805" t="s">
        <v>152</v>
      </c>
      <c r="M2805" s="6">
        <v>473</v>
      </c>
    </row>
    <row r="2806" spans="1:13" x14ac:dyDescent="0.3">
      <c r="A2806" s="2">
        <v>45733</v>
      </c>
      <c r="B2806" s="3">
        <f t="shared" si="129"/>
        <v>2025</v>
      </c>
      <c r="C2806" t="str">
        <f t="shared" si="130"/>
        <v>2024-2025</v>
      </c>
      <c r="D2806" t="s">
        <v>120</v>
      </c>
      <c r="E2806" t="s">
        <v>73</v>
      </c>
      <c r="F2806" t="str">
        <f t="shared" si="131"/>
        <v>Queensland</v>
      </c>
      <c r="G2806" t="s">
        <v>19</v>
      </c>
      <c r="H2806">
        <v>4509</v>
      </c>
      <c r="I2806" t="s">
        <v>11</v>
      </c>
      <c r="J2806" t="s">
        <v>124</v>
      </c>
      <c r="K2806" t="s">
        <v>146</v>
      </c>
      <c r="L2806" t="s">
        <v>157</v>
      </c>
      <c r="M2806" s="6">
        <v>534</v>
      </c>
    </row>
    <row r="2807" spans="1:13" x14ac:dyDescent="0.3">
      <c r="A2807" s="2">
        <v>45616</v>
      </c>
      <c r="B2807" s="3">
        <f t="shared" si="129"/>
        <v>2025</v>
      </c>
      <c r="C2807" t="str">
        <f t="shared" si="130"/>
        <v>2024-2025</v>
      </c>
      <c r="D2807" t="s">
        <v>120</v>
      </c>
      <c r="E2807" t="s">
        <v>50</v>
      </c>
      <c r="F2807" t="str">
        <f t="shared" si="131"/>
        <v>Australian Capital Territory</v>
      </c>
      <c r="G2807" t="s">
        <v>51</v>
      </c>
      <c r="H2807">
        <v>2617</v>
      </c>
      <c r="I2807" t="s">
        <v>11</v>
      </c>
      <c r="J2807" t="s">
        <v>123</v>
      </c>
      <c r="K2807" t="s">
        <v>144</v>
      </c>
      <c r="L2807" t="s">
        <v>155</v>
      </c>
      <c r="M2807" s="6">
        <v>51</v>
      </c>
    </row>
    <row r="2808" spans="1:13" x14ac:dyDescent="0.3">
      <c r="A2808" s="2">
        <v>45606</v>
      </c>
      <c r="B2808" s="3">
        <f t="shared" si="129"/>
        <v>2025</v>
      </c>
      <c r="C2808" t="str">
        <f t="shared" si="130"/>
        <v>2024-2025</v>
      </c>
      <c r="D2808" t="s">
        <v>119</v>
      </c>
      <c r="E2808" t="s">
        <v>110</v>
      </c>
      <c r="F2808" t="str">
        <f t="shared" si="131"/>
        <v>Australian Capital Territory</v>
      </c>
      <c r="G2808" t="s">
        <v>51</v>
      </c>
      <c r="H2808">
        <v>2609</v>
      </c>
      <c r="I2808" t="s">
        <v>11</v>
      </c>
      <c r="J2808" t="s">
        <v>123</v>
      </c>
      <c r="K2808" t="s">
        <v>142</v>
      </c>
      <c r="L2808" t="s">
        <v>153</v>
      </c>
      <c r="M2808" s="6">
        <v>592</v>
      </c>
    </row>
    <row r="2809" spans="1:13" x14ac:dyDescent="0.3">
      <c r="A2809" s="2">
        <v>45535</v>
      </c>
      <c r="B2809" s="3">
        <f t="shared" si="129"/>
        <v>2025</v>
      </c>
      <c r="C2809" t="str">
        <f t="shared" si="130"/>
        <v>2024-2025</v>
      </c>
      <c r="D2809" t="s">
        <v>120</v>
      </c>
      <c r="E2809" t="s">
        <v>83</v>
      </c>
      <c r="F2809" t="str">
        <f t="shared" si="131"/>
        <v>Victoria</v>
      </c>
      <c r="G2809" t="s">
        <v>26</v>
      </c>
      <c r="H2809">
        <v>3551</v>
      </c>
      <c r="I2809" t="s">
        <v>11</v>
      </c>
      <c r="J2809" t="s">
        <v>129</v>
      </c>
      <c r="K2809" t="s">
        <v>143</v>
      </c>
      <c r="L2809" t="s">
        <v>154</v>
      </c>
      <c r="M2809" s="6">
        <v>54</v>
      </c>
    </row>
    <row r="2810" spans="1:13" x14ac:dyDescent="0.3">
      <c r="A2810" s="2">
        <v>45454</v>
      </c>
      <c r="B2810" s="3">
        <f t="shared" si="129"/>
        <v>2024</v>
      </c>
      <c r="C2810" t="str">
        <f t="shared" si="130"/>
        <v>2023-2024</v>
      </c>
      <c r="D2810" t="s">
        <v>119</v>
      </c>
      <c r="E2810" t="s">
        <v>111</v>
      </c>
      <c r="F2810" t="str">
        <f t="shared" si="131"/>
        <v>New South Wales</v>
      </c>
      <c r="G2810" t="s">
        <v>10</v>
      </c>
      <c r="H2810">
        <v>2154</v>
      </c>
      <c r="I2810" t="s">
        <v>11</v>
      </c>
      <c r="J2810" t="s">
        <v>125</v>
      </c>
      <c r="K2810" t="s">
        <v>146</v>
      </c>
      <c r="L2810" t="s">
        <v>157</v>
      </c>
      <c r="M2810" s="6">
        <v>264</v>
      </c>
    </row>
    <row r="2811" spans="1:13" x14ac:dyDescent="0.3">
      <c r="A2811" s="2">
        <v>45639</v>
      </c>
      <c r="B2811" s="3">
        <f t="shared" si="129"/>
        <v>2025</v>
      </c>
      <c r="C2811" t="str">
        <f t="shared" si="130"/>
        <v>2024-2025</v>
      </c>
      <c r="D2811" t="s">
        <v>119</v>
      </c>
      <c r="E2811" t="s">
        <v>52</v>
      </c>
      <c r="F2811" t="str">
        <f t="shared" si="131"/>
        <v>New South Wales</v>
      </c>
      <c r="G2811" t="s">
        <v>10</v>
      </c>
      <c r="H2811">
        <v>2485</v>
      </c>
      <c r="I2811" t="s">
        <v>11</v>
      </c>
      <c r="J2811" t="s">
        <v>122</v>
      </c>
      <c r="K2811" t="s">
        <v>145</v>
      </c>
      <c r="L2811" t="s">
        <v>156</v>
      </c>
      <c r="M2811" s="6">
        <v>434</v>
      </c>
    </row>
    <row r="2812" spans="1:13" x14ac:dyDescent="0.3">
      <c r="A2812" s="2">
        <v>45373</v>
      </c>
      <c r="B2812" s="3">
        <f t="shared" si="129"/>
        <v>2024</v>
      </c>
      <c r="C2812" t="str">
        <f t="shared" si="130"/>
        <v>2023-2024</v>
      </c>
      <c r="D2812" t="s">
        <v>119</v>
      </c>
      <c r="E2812" t="s">
        <v>111</v>
      </c>
      <c r="F2812" t="str">
        <f t="shared" si="131"/>
        <v>New South Wales</v>
      </c>
      <c r="G2812" t="s">
        <v>10</v>
      </c>
      <c r="H2812">
        <v>2154</v>
      </c>
      <c r="I2812" t="s">
        <v>11</v>
      </c>
      <c r="J2812" t="s">
        <v>125</v>
      </c>
      <c r="K2812" t="s">
        <v>143</v>
      </c>
      <c r="L2812" t="s">
        <v>154</v>
      </c>
      <c r="M2812" s="6">
        <v>335</v>
      </c>
    </row>
    <row r="2813" spans="1:13" x14ac:dyDescent="0.3">
      <c r="A2813" s="2">
        <v>45653</v>
      </c>
      <c r="B2813" s="3">
        <f t="shared" si="129"/>
        <v>2025</v>
      </c>
      <c r="C2813" t="str">
        <f t="shared" si="130"/>
        <v>2024-2025</v>
      </c>
      <c r="D2813" t="s">
        <v>120</v>
      </c>
      <c r="E2813" t="s">
        <v>56</v>
      </c>
      <c r="F2813" t="str">
        <f t="shared" si="131"/>
        <v>Queensland</v>
      </c>
      <c r="G2813" t="s">
        <v>19</v>
      </c>
      <c r="H2813">
        <v>4883</v>
      </c>
      <c r="I2813" t="s">
        <v>11</v>
      </c>
      <c r="J2813" t="s">
        <v>133</v>
      </c>
      <c r="K2813" t="s">
        <v>148</v>
      </c>
      <c r="L2813" t="s">
        <v>159</v>
      </c>
      <c r="M2813" s="6">
        <v>743</v>
      </c>
    </row>
    <row r="2814" spans="1:13" x14ac:dyDescent="0.3">
      <c r="A2814" s="2">
        <v>45500</v>
      </c>
      <c r="B2814" s="3">
        <f t="shared" si="129"/>
        <v>2025</v>
      </c>
      <c r="C2814" t="str">
        <f t="shared" si="130"/>
        <v>2024-2025</v>
      </c>
      <c r="D2814" t="s">
        <v>119</v>
      </c>
      <c r="E2814" t="s">
        <v>53</v>
      </c>
      <c r="F2814" t="str">
        <f t="shared" si="131"/>
        <v>Queensland</v>
      </c>
      <c r="G2814" t="s">
        <v>19</v>
      </c>
      <c r="H2814">
        <v>4012</v>
      </c>
      <c r="I2814" t="s">
        <v>11</v>
      </c>
      <c r="J2814" t="s">
        <v>131</v>
      </c>
      <c r="K2814" t="s">
        <v>143</v>
      </c>
      <c r="L2814" t="s">
        <v>154</v>
      </c>
      <c r="M2814" s="6">
        <v>543</v>
      </c>
    </row>
    <row r="2815" spans="1:13" x14ac:dyDescent="0.3">
      <c r="A2815" s="2">
        <v>45685</v>
      </c>
      <c r="B2815" s="3">
        <f t="shared" si="129"/>
        <v>2025</v>
      </c>
      <c r="C2815" t="str">
        <f t="shared" si="130"/>
        <v>2024-2025</v>
      </c>
      <c r="D2815" t="s">
        <v>120</v>
      </c>
      <c r="E2815" t="s">
        <v>85</v>
      </c>
      <c r="F2815" t="str">
        <f t="shared" si="131"/>
        <v>Western Australia</v>
      </c>
      <c r="G2815" t="s">
        <v>28</v>
      </c>
      <c r="H2815">
        <v>6725</v>
      </c>
      <c r="I2815" t="s">
        <v>11</v>
      </c>
      <c r="J2815" t="s">
        <v>141</v>
      </c>
      <c r="K2815" t="s">
        <v>148</v>
      </c>
      <c r="L2815" t="s">
        <v>159</v>
      </c>
      <c r="M2815" s="6">
        <v>617</v>
      </c>
    </row>
    <row r="2816" spans="1:13" x14ac:dyDescent="0.3">
      <c r="A2816" s="2">
        <v>45684</v>
      </c>
      <c r="B2816" s="3">
        <f t="shared" si="129"/>
        <v>2025</v>
      </c>
      <c r="C2816" t="str">
        <f t="shared" si="130"/>
        <v>2024-2025</v>
      </c>
      <c r="D2816" t="s">
        <v>120</v>
      </c>
      <c r="E2816" t="s">
        <v>86</v>
      </c>
      <c r="F2816" t="str">
        <f t="shared" si="131"/>
        <v>Queensland</v>
      </c>
      <c r="G2816" t="s">
        <v>19</v>
      </c>
      <c r="H2816">
        <v>4119</v>
      </c>
      <c r="I2816" t="s">
        <v>11</v>
      </c>
      <c r="J2816" t="s">
        <v>131</v>
      </c>
      <c r="K2816" t="s">
        <v>142</v>
      </c>
      <c r="L2816" t="s">
        <v>153</v>
      </c>
      <c r="M2816" s="6">
        <v>351</v>
      </c>
    </row>
    <row r="2817" spans="1:13" x14ac:dyDescent="0.3">
      <c r="A2817" s="2">
        <v>45413</v>
      </c>
      <c r="B2817" s="3">
        <f t="shared" si="129"/>
        <v>2024</v>
      </c>
      <c r="C2817" t="str">
        <f t="shared" si="130"/>
        <v>2023-2024</v>
      </c>
      <c r="D2817" t="s">
        <v>120</v>
      </c>
      <c r="E2817" t="s">
        <v>76</v>
      </c>
      <c r="F2817" t="str">
        <f t="shared" si="131"/>
        <v>Queensland</v>
      </c>
      <c r="G2817" t="s">
        <v>19</v>
      </c>
      <c r="H2817">
        <v>4220</v>
      </c>
      <c r="I2817" t="s">
        <v>11</v>
      </c>
      <c r="J2817" t="s">
        <v>124</v>
      </c>
      <c r="K2817" t="s">
        <v>144</v>
      </c>
      <c r="L2817" t="s">
        <v>155</v>
      </c>
      <c r="M2817" s="6">
        <v>538</v>
      </c>
    </row>
    <row r="2818" spans="1:13" x14ac:dyDescent="0.3">
      <c r="A2818" s="2">
        <v>45656</v>
      </c>
      <c r="B2818" s="3">
        <f t="shared" ref="B2818:B2881" si="132">IF(MONTH(A2818)&gt;=7,YEAR(A2818)+1,YEAR(A2818))</f>
        <v>2025</v>
      </c>
      <c r="C2818" t="str">
        <f t="shared" ref="C2818:C2881" si="133">IF(MONTH(A2818) &gt;= 7, YEAR(A2818) &amp; "-" &amp; YEAR(A2818) + 1, YEAR(A2818) - 1 &amp; "-" &amp; YEAR(A2818))</f>
        <v>2024-2025</v>
      </c>
      <c r="D2818" t="s">
        <v>119</v>
      </c>
      <c r="E2818" t="s">
        <v>14</v>
      </c>
      <c r="F2818" t="str">
        <f t="shared" ref="F2818:F2881" si="134">IF(G2818="WA","Western Australia",
IF(G2818="NSW","New South Wales",
IF(G2818="QLD","Queensland",
IF(G2818="VIC","Victoria",
IF(G2818="TAS","Tasmania",
IF(G2818="SA","South Australia",
IF(G2818="NT","Northern Territory",
IF(G2818="ACT","Australian Capital Territory",G2818))))))))</f>
        <v>Northern Territory</v>
      </c>
      <c r="G2818" t="s">
        <v>15</v>
      </c>
      <c r="H2818">
        <v>800</v>
      </c>
      <c r="I2818" t="s">
        <v>11</v>
      </c>
      <c r="J2818" t="s">
        <v>140</v>
      </c>
      <c r="K2818" t="s">
        <v>144</v>
      </c>
      <c r="L2818" t="s">
        <v>155</v>
      </c>
      <c r="M2818" s="6">
        <v>103</v>
      </c>
    </row>
    <row r="2819" spans="1:13" x14ac:dyDescent="0.3">
      <c r="A2819" s="2">
        <v>45837</v>
      </c>
      <c r="B2819" s="3">
        <f t="shared" si="132"/>
        <v>2025</v>
      </c>
      <c r="C2819" t="str">
        <f t="shared" si="133"/>
        <v>2024-2025</v>
      </c>
      <c r="D2819" t="s">
        <v>119</v>
      </c>
      <c r="E2819" t="s">
        <v>81</v>
      </c>
      <c r="F2819" t="str">
        <f t="shared" si="134"/>
        <v>Victoria</v>
      </c>
      <c r="G2819" t="s">
        <v>26</v>
      </c>
      <c r="H2819">
        <v>3076</v>
      </c>
      <c r="I2819" t="s">
        <v>11</v>
      </c>
      <c r="J2819" t="s">
        <v>128</v>
      </c>
      <c r="K2819" t="s">
        <v>149</v>
      </c>
      <c r="L2819" t="s">
        <v>160</v>
      </c>
      <c r="M2819" s="6">
        <v>277</v>
      </c>
    </row>
    <row r="2820" spans="1:13" x14ac:dyDescent="0.3">
      <c r="A2820" s="2">
        <v>45904</v>
      </c>
      <c r="B2820" s="3">
        <f t="shared" si="132"/>
        <v>2026</v>
      </c>
      <c r="C2820" t="str">
        <f t="shared" si="133"/>
        <v>2025-2026</v>
      </c>
      <c r="D2820" t="s">
        <v>120</v>
      </c>
      <c r="E2820" t="s">
        <v>92</v>
      </c>
      <c r="F2820" t="str">
        <f t="shared" si="134"/>
        <v>New South Wales</v>
      </c>
      <c r="G2820" t="s">
        <v>10</v>
      </c>
      <c r="H2820">
        <v>2015</v>
      </c>
      <c r="I2820" t="s">
        <v>11</v>
      </c>
      <c r="J2820" t="s">
        <v>126</v>
      </c>
      <c r="K2820" t="s">
        <v>144</v>
      </c>
      <c r="L2820" t="s">
        <v>155</v>
      </c>
      <c r="M2820" s="6">
        <v>664</v>
      </c>
    </row>
    <row r="2821" spans="1:13" x14ac:dyDescent="0.3">
      <c r="A2821" s="2">
        <v>45551</v>
      </c>
      <c r="B2821" s="3">
        <f t="shared" si="132"/>
        <v>2025</v>
      </c>
      <c r="C2821" t="str">
        <f t="shared" si="133"/>
        <v>2024-2025</v>
      </c>
      <c r="D2821" t="s">
        <v>120</v>
      </c>
      <c r="E2821" t="s">
        <v>101</v>
      </c>
      <c r="F2821" t="str">
        <f t="shared" si="134"/>
        <v>Queensland</v>
      </c>
      <c r="G2821" t="s">
        <v>19</v>
      </c>
      <c r="H2821">
        <v>4305</v>
      </c>
      <c r="I2821" t="s">
        <v>11</v>
      </c>
      <c r="J2821" t="s">
        <v>124</v>
      </c>
      <c r="K2821" t="s">
        <v>142</v>
      </c>
      <c r="L2821" t="s">
        <v>153</v>
      </c>
      <c r="M2821" s="6">
        <v>98</v>
      </c>
    </row>
    <row r="2822" spans="1:13" x14ac:dyDescent="0.3">
      <c r="A2822" s="2">
        <v>45840</v>
      </c>
      <c r="B2822" s="3">
        <f t="shared" si="132"/>
        <v>2026</v>
      </c>
      <c r="C2822" t="str">
        <f t="shared" si="133"/>
        <v>2025-2026</v>
      </c>
      <c r="D2822" t="s">
        <v>119</v>
      </c>
      <c r="E2822" t="s">
        <v>97</v>
      </c>
      <c r="F2822" t="str">
        <f t="shared" si="134"/>
        <v>Tasmania</v>
      </c>
      <c r="G2822" t="s">
        <v>43</v>
      </c>
      <c r="H2822">
        <v>7010</v>
      </c>
      <c r="I2822" t="s">
        <v>11</v>
      </c>
      <c r="J2822" t="s">
        <v>130</v>
      </c>
      <c r="K2822" t="s">
        <v>151</v>
      </c>
      <c r="L2822" t="s">
        <v>152</v>
      </c>
      <c r="M2822" s="6">
        <v>759</v>
      </c>
    </row>
    <row r="2823" spans="1:13" x14ac:dyDescent="0.3">
      <c r="A2823" s="2">
        <v>45699</v>
      </c>
      <c r="B2823" s="3">
        <f t="shared" si="132"/>
        <v>2025</v>
      </c>
      <c r="C2823" t="str">
        <f t="shared" si="133"/>
        <v>2024-2025</v>
      </c>
      <c r="D2823" t="s">
        <v>120</v>
      </c>
      <c r="E2823" t="s">
        <v>113</v>
      </c>
      <c r="F2823" t="str">
        <f t="shared" si="134"/>
        <v>New South Wales</v>
      </c>
      <c r="G2823" t="s">
        <v>10</v>
      </c>
      <c r="H2823">
        <v>2101</v>
      </c>
      <c r="I2823" t="s">
        <v>11</v>
      </c>
      <c r="J2823" t="s">
        <v>125</v>
      </c>
      <c r="K2823" t="s">
        <v>142</v>
      </c>
      <c r="L2823" t="s">
        <v>153</v>
      </c>
      <c r="M2823" s="6">
        <v>422</v>
      </c>
    </row>
    <row r="2824" spans="1:13" x14ac:dyDescent="0.3">
      <c r="A2824" s="2">
        <v>45608</v>
      </c>
      <c r="B2824" s="3">
        <f t="shared" si="132"/>
        <v>2025</v>
      </c>
      <c r="C2824" t="str">
        <f t="shared" si="133"/>
        <v>2024-2025</v>
      </c>
      <c r="D2824" t="s">
        <v>119</v>
      </c>
      <c r="E2824" t="s">
        <v>80</v>
      </c>
      <c r="F2824" t="str">
        <f t="shared" si="134"/>
        <v>New South Wales</v>
      </c>
      <c r="G2824" t="s">
        <v>10</v>
      </c>
      <c r="H2824">
        <v>2120</v>
      </c>
      <c r="I2824" t="s">
        <v>11</v>
      </c>
      <c r="J2824" t="s">
        <v>125</v>
      </c>
      <c r="K2824" t="s">
        <v>148</v>
      </c>
      <c r="L2824" t="s">
        <v>159</v>
      </c>
      <c r="M2824" s="6">
        <v>674</v>
      </c>
    </row>
    <row r="2825" spans="1:13" x14ac:dyDescent="0.3">
      <c r="A2825" s="2">
        <v>45964</v>
      </c>
      <c r="B2825" s="3">
        <f t="shared" si="132"/>
        <v>2026</v>
      </c>
      <c r="C2825" t="str">
        <f t="shared" si="133"/>
        <v>2025-2026</v>
      </c>
      <c r="D2825" t="s">
        <v>120</v>
      </c>
      <c r="E2825" t="s">
        <v>57</v>
      </c>
      <c r="F2825" t="str">
        <f t="shared" si="134"/>
        <v>New South Wales</v>
      </c>
      <c r="G2825" t="s">
        <v>10</v>
      </c>
      <c r="H2825">
        <v>2064</v>
      </c>
      <c r="I2825" t="s">
        <v>11</v>
      </c>
      <c r="J2825" t="s">
        <v>126</v>
      </c>
      <c r="K2825" t="s">
        <v>151</v>
      </c>
      <c r="L2825" t="s">
        <v>152</v>
      </c>
      <c r="M2825" s="6">
        <v>712</v>
      </c>
    </row>
    <row r="2826" spans="1:13" x14ac:dyDescent="0.3">
      <c r="A2826" s="2">
        <v>46007</v>
      </c>
      <c r="B2826" s="3">
        <f t="shared" si="132"/>
        <v>2026</v>
      </c>
      <c r="C2826" t="str">
        <f t="shared" si="133"/>
        <v>2025-2026</v>
      </c>
      <c r="D2826" t="s">
        <v>120</v>
      </c>
      <c r="E2826" t="s">
        <v>105</v>
      </c>
      <c r="F2826" t="str">
        <f t="shared" si="134"/>
        <v>New South Wales</v>
      </c>
      <c r="G2826" t="s">
        <v>10</v>
      </c>
      <c r="H2826">
        <v>2031</v>
      </c>
      <c r="I2826" t="s">
        <v>11</v>
      </c>
      <c r="J2826" t="s">
        <v>126</v>
      </c>
      <c r="K2826" t="s">
        <v>144</v>
      </c>
      <c r="L2826" t="s">
        <v>155</v>
      </c>
      <c r="M2826" s="6">
        <v>343</v>
      </c>
    </row>
    <row r="2827" spans="1:13" x14ac:dyDescent="0.3">
      <c r="A2827" s="2">
        <v>45659</v>
      </c>
      <c r="B2827" s="3">
        <f t="shared" si="132"/>
        <v>2025</v>
      </c>
      <c r="C2827" t="str">
        <f t="shared" si="133"/>
        <v>2024-2025</v>
      </c>
      <c r="D2827" t="s">
        <v>120</v>
      </c>
      <c r="E2827" t="s">
        <v>69</v>
      </c>
      <c r="F2827" t="str">
        <f t="shared" si="134"/>
        <v>Victoria</v>
      </c>
      <c r="G2827" t="s">
        <v>26</v>
      </c>
      <c r="H2827">
        <v>3148</v>
      </c>
      <c r="I2827" t="s">
        <v>11</v>
      </c>
      <c r="J2827" t="s">
        <v>127</v>
      </c>
      <c r="K2827" t="s">
        <v>151</v>
      </c>
      <c r="L2827" t="s">
        <v>152</v>
      </c>
      <c r="M2827" s="6">
        <v>306</v>
      </c>
    </row>
    <row r="2828" spans="1:13" x14ac:dyDescent="0.3">
      <c r="A2828" s="2">
        <v>45415</v>
      </c>
      <c r="B2828" s="3">
        <f t="shared" si="132"/>
        <v>2024</v>
      </c>
      <c r="C2828" t="str">
        <f t="shared" si="133"/>
        <v>2023-2024</v>
      </c>
      <c r="D2828" t="s">
        <v>119</v>
      </c>
      <c r="E2828" t="s">
        <v>111</v>
      </c>
      <c r="F2828" t="str">
        <f t="shared" si="134"/>
        <v>New South Wales</v>
      </c>
      <c r="G2828" t="s">
        <v>10</v>
      </c>
      <c r="H2828">
        <v>2154</v>
      </c>
      <c r="I2828" t="s">
        <v>11</v>
      </c>
      <c r="J2828" t="s">
        <v>125</v>
      </c>
      <c r="K2828" t="s">
        <v>150</v>
      </c>
      <c r="L2828" t="s">
        <v>161</v>
      </c>
      <c r="M2828" s="6">
        <v>408</v>
      </c>
    </row>
    <row r="2829" spans="1:13" x14ac:dyDescent="0.3">
      <c r="A2829" s="2">
        <v>45614</v>
      </c>
      <c r="B2829" s="3">
        <f t="shared" si="132"/>
        <v>2025</v>
      </c>
      <c r="C2829" t="str">
        <f t="shared" si="133"/>
        <v>2024-2025</v>
      </c>
      <c r="D2829" t="s">
        <v>120</v>
      </c>
      <c r="E2829" t="s">
        <v>86</v>
      </c>
      <c r="F2829" t="str">
        <f t="shared" si="134"/>
        <v>Queensland</v>
      </c>
      <c r="G2829" t="s">
        <v>19</v>
      </c>
      <c r="H2829">
        <v>4119</v>
      </c>
      <c r="I2829" t="s">
        <v>11</v>
      </c>
      <c r="J2829" t="s">
        <v>131</v>
      </c>
      <c r="K2829" t="s">
        <v>146</v>
      </c>
      <c r="L2829" t="s">
        <v>157</v>
      </c>
      <c r="M2829" s="6">
        <v>428</v>
      </c>
    </row>
    <row r="2830" spans="1:13" x14ac:dyDescent="0.3">
      <c r="A2830" s="2">
        <v>45741</v>
      </c>
      <c r="B2830" s="3">
        <f t="shared" si="132"/>
        <v>2025</v>
      </c>
      <c r="C2830" t="str">
        <f t="shared" si="133"/>
        <v>2024-2025</v>
      </c>
      <c r="D2830" t="s">
        <v>119</v>
      </c>
      <c r="E2830" t="s">
        <v>23</v>
      </c>
      <c r="F2830" t="str">
        <f t="shared" si="134"/>
        <v>New South Wales</v>
      </c>
      <c r="G2830" t="s">
        <v>10</v>
      </c>
      <c r="H2830">
        <v>2830</v>
      </c>
      <c r="I2830" t="s">
        <v>11</v>
      </c>
      <c r="J2830" t="s">
        <v>132</v>
      </c>
      <c r="K2830" t="s">
        <v>144</v>
      </c>
      <c r="L2830" t="s">
        <v>155</v>
      </c>
      <c r="M2830" s="6">
        <v>341</v>
      </c>
    </row>
    <row r="2831" spans="1:13" x14ac:dyDescent="0.3">
      <c r="A2831" s="2">
        <v>45517</v>
      </c>
      <c r="B2831" s="3">
        <f t="shared" si="132"/>
        <v>2025</v>
      </c>
      <c r="C2831" t="str">
        <f t="shared" si="133"/>
        <v>2024-2025</v>
      </c>
      <c r="D2831" t="s">
        <v>120</v>
      </c>
      <c r="E2831" t="s">
        <v>20</v>
      </c>
      <c r="F2831" t="str">
        <f t="shared" si="134"/>
        <v>South Australia</v>
      </c>
      <c r="G2831" t="s">
        <v>17</v>
      </c>
      <c r="H2831">
        <v>5607</v>
      </c>
      <c r="I2831" t="s">
        <v>11</v>
      </c>
      <c r="J2831" t="s">
        <v>139</v>
      </c>
      <c r="K2831" t="s">
        <v>151</v>
      </c>
      <c r="L2831" t="s">
        <v>152</v>
      </c>
      <c r="M2831" s="6">
        <v>734</v>
      </c>
    </row>
    <row r="2832" spans="1:13" x14ac:dyDescent="0.3">
      <c r="A2832" s="2">
        <v>45541</v>
      </c>
      <c r="B2832" s="3">
        <f t="shared" si="132"/>
        <v>2025</v>
      </c>
      <c r="C2832" t="str">
        <f t="shared" si="133"/>
        <v>2024-2025</v>
      </c>
      <c r="D2832" t="s">
        <v>120</v>
      </c>
      <c r="E2832" t="s">
        <v>113</v>
      </c>
      <c r="F2832" t="str">
        <f t="shared" si="134"/>
        <v>New South Wales</v>
      </c>
      <c r="G2832" t="s">
        <v>10</v>
      </c>
      <c r="H2832">
        <v>2101</v>
      </c>
      <c r="I2832" t="s">
        <v>11</v>
      </c>
      <c r="J2832" t="s">
        <v>125</v>
      </c>
      <c r="K2832" t="s">
        <v>147</v>
      </c>
      <c r="L2832" t="s">
        <v>158</v>
      </c>
      <c r="M2832" s="6">
        <v>167</v>
      </c>
    </row>
    <row r="2833" spans="1:13" x14ac:dyDescent="0.3">
      <c r="A2833" s="2">
        <v>45525</v>
      </c>
      <c r="B2833" s="3">
        <f t="shared" si="132"/>
        <v>2025</v>
      </c>
      <c r="C2833" t="str">
        <f t="shared" si="133"/>
        <v>2024-2025</v>
      </c>
      <c r="D2833" t="s">
        <v>120</v>
      </c>
      <c r="E2833" t="s">
        <v>29</v>
      </c>
      <c r="F2833" t="str">
        <f t="shared" si="134"/>
        <v>Queensland</v>
      </c>
      <c r="G2833" t="s">
        <v>19</v>
      </c>
      <c r="H2833">
        <v>4703</v>
      </c>
      <c r="I2833" t="s">
        <v>11</v>
      </c>
      <c r="J2833" t="s">
        <v>138</v>
      </c>
      <c r="K2833" t="s">
        <v>144</v>
      </c>
      <c r="L2833" t="s">
        <v>155</v>
      </c>
      <c r="M2833" s="6">
        <v>116</v>
      </c>
    </row>
    <row r="2834" spans="1:13" x14ac:dyDescent="0.3">
      <c r="A2834" s="2">
        <v>45545</v>
      </c>
      <c r="B2834" s="3">
        <f t="shared" si="132"/>
        <v>2025</v>
      </c>
      <c r="C2834" t="str">
        <f t="shared" si="133"/>
        <v>2024-2025</v>
      </c>
      <c r="D2834" t="s">
        <v>120</v>
      </c>
      <c r="E2834" t="s">
        <v>30</v>
      </c>
      <c r="F2834" t="str">
        <f t="shared" si="134"/>
        <v>Victoria</v>
      </c>
      <c r="G2834" t="s">
        <v>26</v>
      </c>
      <c r="H2834">
        <v>3030</v>
      </c>
      <c r="I2834" t="s">
        <v>11</v>
      </c>
      <c r="J2834" t="s">
        <v>128</v>
      </c>
      <c r="K2834" t="s">
        <v>145</v>
      </c>
      <c r="L2834" t="s">
        <v>156</v>
      </c>
      <c r="M2834" s="6">
        <v>55</v>
      </c>
    </row>
    <row r="2835" spans="1:13" x14ac:dyDescent="0.3">
      <c r="A2835" s="2">
        <v>45873</v>
      </c>
      <c r="B2835" s="3">
        <f t="shared" si="132"/>
        <v>2026</v>
      </c>
      <c r="C2835" t="str">
        <f t="shared" si="133"/>
        <v>2025-2026</v>
      </c>
      <c r="D2835" t="s">
        <v>120</v>
      </c>
      <c r="E2835" t="s">
        <v>22</v>
      </c>
      <c r="F2835" t="str">
        <f t="shared" si="134"/>
        <v>New South Wales</v>
      </c>
      <c r="G2835" t="s">
        <v>10</v>
      </c>
      <c r="H2835">
        <v>2116</v>
      </c>
      <c r="I2835" t="s">
        <v>11</v>
      </c>
      <c r="J2835" t="s">
        <v>125</v>
      </c>
      <c r="K2835" t="s">
        <v>144</v>
      </c>
      <c r="L2835" t="s">
        <v>155</v>
      </c>
      <c r="M2835" s="6">
        <v>733</v>
      </c>
    </row>
    <row r="2836" spans="1:13" x14ac:dyDescent="0.3">
      <c r="A2836" s="2">
        <v>45874</v>
      </c>
      <c r="B2836" s="3">
        <f t="shared" si="132"/>
        <v>2026</v>
      </c>
      <c r="C2836" t="str">
        <f t="shared" si="133"/>
        <v>2025-2026</v>
      </c>
      <c r="D2836" t="s">
        <v>120</v>
      </c>
      <c r="E2836" t="s">
        <v>78</v>
      </c>
      <c r="F2836" t="str">
        <f t="shared" si="134"/>
        <v>New South Wales</v>
      </c>
      <c r="G2836" t="s">
        <v>10</v>
      </c>
      <c r="H2836">
        <v>2480</v>
      </c>
      <c r="I2836" t="s">
        <v>11</v>
      </c>
      <c r="J2836" t="s">
        <v>122</v>
      </c>
      <c r="K2836" t="s">
        <v>142</v>
      </c>
      <c r="L2836" t="s">
        <v>153</v>
      </c>
      <c r="M2836" s="6">
        <v>359</v>
      </c>
    </row>
    <row r="2837" spans="1:13" x14ac:dyDescent="0.3">
      <c r="A2837" s="2">
        <v>45301</v>
      </c>
      <c r="B2837" s="3">
        <f t="shared" si="132"/>
        <v>2024</v>
      </c>
      <c r="C2837" t="str">
        <f t="shared" si="133"/>
        <v>2023-2024</v>
      </c>
      <c r="D2837" t="s">
        <v>119</v>
      </c>
      <c r="E2837" t="s">
        <v>36</v>
      </c>
      <c r="F2837" t="str">
        <f t="shared" si="134"/>
        <v>New South Wales</v>
      </c>
      <c r="G2837" t="s">
        <v>10</v>
      </c>
      <c r="H2837">
        <v>2539</v>
      </c>
      <c r="I2837" t="s">
        <v>11</v>
      </c>
      <c r="J2837" t="s">
        <v>123</v>
      </c>
      <c r="K2837" t="s">
        <v>145</v>
      </c>
      <c r="L2837" t="s">
        <v>156</v>
      </c>
      <c r="M2837" s="6">
        <v>600</v>
      </c>
    </row>
    <row r="2838" spans="1:13" x14ac:dyDescent="0.3">
      <c r="A2838" s="2">
        <v>46012</v>
      </c>
      <c r="B2838" s="3">
        <f t="shared" si="132"/>
        <v>2026</v>
      </c>
      <c r="C2838" t="str">
        <f t="shared" si="133"/>
        <v>2025-2026</v>
      </c>
      <c r="D2838" t="s">
        <v>120</v>
      </c>
      <c r="E2838" t="s">
        <v>12</v>
      </c>
      <c r="F2838" t="str">
        <f t="shared" si="134"/>
        <v>New South Wales</v>
      </c>
      <c r="G2838" t="s">
        <v>10</v>
      </c>
      <c r="H2838">
        <v>2795</v>
      </c>
      <c r="I2838" t="s">
        <v>11</v>
      </c>
      <c r="J2838" t="s">
        <v>132</v>
      </c>
      <c r="K2838" t="s">
        <v>142</v>
      </c>
      <c r="L2838" t="s">
        <v>153</v>
      </c>
      <c r="M2838" s="6">
        <v>592</v>
      </c>
    </row>
    <row r="2839" spans="1:13" x14ac:dyDescent="0.3">
      <c r="A2839" s="2">
        <v>45644</v>
      </c>
      <c r="B2839" s="3">
        <f t="shared" si="132"/>
        <v>2025</v>
      </c>
      <c r="C2839" t="str">
        <f t="shared" si="133"/>
        <v>2024-2025</v>
      </c>
      <c r="D2839" t="s">
        <v>120</v>
      </c>
      <c r="E2839" t="s">
        <v>112</v>
      </c>
      <c r="F2839" t="str">
        <f t="shared" si="134"/>
        <v>Queensland</v>
      </c>
      <c r="G2839" t="s">
        <v>19</v>
      </c>
      <c r="H2839">
        <v>4566</v>
      </c>
      <c r="I2839" t="s">
        <v>11</v>
      </c>
      <c r="J2839" t="s">
        <v>136</v>
      </c>
      <c r="K2839" t="s">
        <v>150</v>
      </c>
      <c r="L2839" t="s">
        <v>161</v>
      </c>
      <c r="M2839" s="6">
        <v>441</v>
      </c>
    </row>
    <row r="2840" spans="1:13" x14ac:dyDescent="0.3">
      <c r="A2840" s="2">
        <v>45497</v>
      </c>
      <c r="B2840" s="3">
        <f t="shared" si="132"/>
        <v>2025</v>
      </c>
      <c r="C2840" t="str">
        <f t="shared" si="133"/>
        <v>2024-2025</v>
      </c>
      <c r="D2840" t="s">
        <v>119</v>
      </c>
      <c r="E2840" t="s">
        <v>62</v>
      </c>
      <c r="F2840" t="str">
        <f t="shared" si="134"/>
        <v>Victoria</v>
      </c>
      <c r="G2840" t="s">
        <v>26</v>
      </c>
      <c r="H2840">
        <v>3690</v>
      </c>
      <c r="I2840" t="s">
        <v>11</v>
      </c>
      <c r="J2840" t="s">
        <v>137</v>
      </c>
      <c r="K2840" t="s">
        <v>145</v>
      </c>
      <c r="L2840" t="s">
        <v>156</v>
      </c>
      <c r="M2840" s="6">
        <v>115</v>
      </c>
    </row>
    <row r="2841" spans="1:13" x14ac:dyDescent="0.3">
      <c r="A2841" s="2">
        <v>45539</v>
      </c>
      <c r="B2841" s="3">
        <f t="shared" si="132"/>
        <v>2025</v>
      </c>
      <c r="C2841" t="str">
        <f t="shared" si="133"/>
        <v>2024-2025</v>
      </c>
      <c r="D2841" t="s">
        <v>120</v>
      </c>
      <c r="E2841" t="s">
        <v>41</v>
      </c>
      <c r="F2841" t="str">
        <f t="shared" si="134"/>
        <v>New South Wales</v>
      </c>
      <c r="G2841" t="s">
        <v>10</v>
      </c>
      <c r="H2841">
        <v>2478</v>
      </c>
      <c r="I2841" t="s">
        <v>11</v>
      </c>
      <c r="J2841" t="s">
        <v>122</v>
      </c>
      <c r="K2841" t="s">
        <v>146</v>
      </c>
      <c r="L2841" t="s">
        <v>157</v>
      </c>
      <c r="M2841" s="6">
        <v>451</v>
      </c>
    </row>
    <row r="2842" spans="1:13" x14ac:dyDescent="0.3">
      <c r="A2842" s="2">
        <v>45560</v>
      </c>
      <c r="B2842" s="3">
        <f t="shared" si="132"/>
        <v>2025</v>
      </c>
      <c r="C2842" t="str">
        <f t="shared" si="133"/>
        <v>2024-2025</v>
      </c>
      <c r="D2842" t="s">
        <v>120</v>
      </c>
      <c r="E2842" t="s">
        <v>40</v>
      </c>
      <c r="F2842" t="str">
        <f t="shared" si="134"/>
        <v>South Australia</v>
      </c>
      <c r="G2842" t="s">
        <v>17</v>
      </c>
      <c r="H2842">
        <v>5169</v>
      </c>
      <c r="I2842" t="s">
        <v>11</v>
      </c>
      <c r="J2842" t="s">
        <v>134</v>
      </c>
      <c r="K2842" t="s">
        <v>150</v>
      </c>
      <c r="L2842" t="s">
        <v>161</v>
      </c>
      <c r="M2842" s="6">
        <v>363</v>
      </c>
    </row>
    <row r="2843" spans="1:13" x14ac:dyDescent="0.3">
      <c r="A2843" s="2">
        <v>45974</v>
      </c>
      <c r="B2843" s="3">
        <f t="shared" si="132"/>
        <v>2026</v>
      </c>
      <c r="C2843" t="str">
        <f t="shared" si="133"/>
        <v>2025-2026</v>
      </c>
      <c r="D2843" t="s">
        <v>120</v>
      </c>
      <c r="E2843" t="s">
        <v>13</v>
      </c>
      <c r="F2843" t="str">
        <f t="shared" si="134"/>
        <v>New South Wales</v>
      </c>
      <c r="G2843" t="s">
        <v>10</v>
      </c>
      <c r="H2843">
        <v>2141</v>
      </c>
      <c r="I2843" t="s">
        <v>11</v>
      </c>
      <c r="J2843" t="s">
        <v>125</v>
      </c>
      <c r="K2843" t="s">
        <v>144</v>
      </c>
      <c r="L2843" t="s">
        <v>155</v>
      </c>
      <c r="M2843" s="6">
        <v>221</v>
      </c>
    </row>
    <row r="2844" spans="1:13" x14ac:dyDescent="0.3">
      <c r="A2844" s="2">
        <v>45819</v>
      </c>
      <c r="B2844" s="3">
        <f t="shared" si="132"/>
        <v>2025</v>
      </c>
      <c r="C2844" t="str">
        <f t="shared" si="133"/>
        <v>2024-2025</v>
      </c>
      <c r="D2844" t="s">
        <v>120</v>
      </c>
      <c r="E2844" t="s">
        <v>25</v>
      </c>
      <c r="F2844" t="str">
        <f t="shared" si="134"/>
        <v>Victoria</v>
      </c>
      <c r="G2844" t="s">
        <v>26</v>
      </c>
      <c r="H2844">
        <v>3066</v>
      </c>
      <c r="I2844" t="s">
        <v>11</v>
      </c>
      <c r="J2844" t="s">
        <v>128</v>
      </c>
      <c r="K2844" t="s">
        <v>146</v>
      </c>
      <c r="L2844" t="s">
        <v>157</v>
      </c>
      <c r="M2844" s="6">
        <v>262</v>
      </c>
    </row>
    <row r="2845" spans="1:13" x14ac:dyDescent="0.3">
      <c r="A2845" s="2">
        <v>45949</v>
      </c>
      <c r="B2845" s="3">
        <f t="shared" si="132"/>
        <v>2026</v>
      </c>
      <c r="C2845" t="str">
        <f t="shared" si="133"/>
        <v>2025-2026</v>
      </c>
      <c r="D2845" t="s">
        <v>120</v>
      </c>
      <c r="E2845" t="s">
        <v>39</v>
      </c>
      <c r="F2845" t="str">
        <f t="shared" si="134"/>
        <v>New South Wales</v>
      </c>
      <c r="G2845" t="s">
        <v>10</v>
      </c>
      <c r="H2845">
        <v>2541</v>
      </c>
      <c r="I2845" t="s">
        <v>11</v>
      </c>
      <c r="J2845" t="s">
        <v>123</v>
      </c>
      <c r="K2845" t="s">
        <v>142</v>
      </c>
      <c r="L2845" t="s">
        <v>153</v>
      </c>
      <c r="M2845" s="6">
        <v>744</v>
      </c>
    </row>
    <row r="2846" spans="1:13" x14ac:dyDescent="0.3">
      <c r="A2846" s="2">
        <v>45738</v>
      </c>
      <c r="B2846" s="3">
        <f t="shared" si="132"/>
        <v>2025</v>
      </c>
      <c r="C2846" t="str">
        <f t="shared" si="133"/>
        <v>2024-2025</v>
      </c>
      <c r="D2846" t="s">
        <v>119</v>
      </c>
      <c r="E2846" t="s">
        <v>105</v>
      </c>
      <c r="F2846" t="str">
        <f t="shared" si="134"/>
        <v>New South Wales</v>
      </c>
      <c r="G2846" t="s">
        <v>10</v>
      </c>
      <c r="H2846">
        <v>2031</v>
      </c>
      <c r="I2846" t="s">
        <v>11</v>
      </c>
      <c r="J2846" t="s">
        <v>126</v>
      </c>
      <c r="K2846" t="s">
        <v>142</v>
      </c>
      <c r="L2846" t="s">
        <v>153</v>
      </c>
      <c r="M2846" s="6">
        <v>30</v>
      </c>
    </row>
    <row r="2847" spans="1:13" x14ac:dyDescent="0.3">
      <c r="A2847" s="2">
        <v>45709</v>
      </c>
      <c r="B2847" s="3">
        <f t="shared" si="132"/>
        <v>2025</v>
      </c>
      <c r="C2847" t="str">
        <f t="shared" si="133"/>
        <v>2024-2025</v>
      </c>
      <c r="D2847" t="s">
        <v>120</v>
      </c>
      <c r="E2847" t="s">
        <v>82</v>
      </c>
      <c r="F2847" t="str">
        <f t="shared" si="134"/>
        <v>Queensland</v>
      </c>
      <c r="G2847" t="s">
        <v>19</v>
      </c>
      <c r="H2847">
        <v>4215</v>
      </c>
      <c r="I2847" t="s">
        <v>11</v>
      </c>
      <c r="J2847" t="s">
        <v>124</v>
      </c>
      <c r="K2847" t="s">
        <v>148</v>
      </c>
      <c r="L2847" t="s">
        <v>159</v>
      </c>
      <c r="M2847" s="6">
        <v>265</v>
      </c>
    </row>
    <row r="2848" spans="1:13" x14ac:dyDescent="0.3">
      <c r="A2848" s="2">
        <v>45608</v>
      </c>
      <c r="B2848" s="3">
        <f t="shared" si="132"/>
        <v>2025</v>
      </c>
      <c r="C2848" t="str">
        <f t="shared" si="133"/>
        <v>2024-2025</v>
      </c>
      <c r="D2848" t="s">
        <v>119</v>
      </c>
      <c r="E2848" t="s">
        <v>80</v>
      </c>
      <c r="F2848" t="str">
        <f t="shared" si="134"/>
        <v>New South Wales</v>
      </c>
      <c r="G2848" t="s">
        <v>10</v>
      </c>
      <c r="H2848">
        <v>2120</v>
      </c>
      <c r="I2848" t="s">
        <v>11</v>
      </c>
      <c r="J2848" t="s">
        <v>125</v>
      </c>
      <c r="K2848" t="s">
        <v>151</v>
      </c>
      <c r="L2848" t="s">
        <v>152</v>
      </c>
      <c r="M2848" s="6">
        <v>317</v>
      </c>
    </row>
    <row r="2849" spans="1:13" x14ac:dyDescent="0.3">
      <c r="A2849" s="2">
        <v>45929</v>
      </c>
      <c r="B2849" s="3">
        <f t="shared" si="132"/>
        <v>2026</v>
      </c>
      <c r="C2849" t="str">
        <f t="shared" si="133"/>
        <v>2025-2026</v>
      </c>
      <c r="D2849" t="s">
        <v>120</v>
      </c>
      <c r="E2849" t="s">
        <v>39</v>
      </c>
      <c r="F2849" t="str">
        <f t="shared" si="134"/>
        <v>New South Wales</v>
      </c>
      <c r="G2849" t="s">
        <v>10</v>
      </c>
      <c r="H2849">
        <v>2541</v>
      </c>
      <c r="I2849" t="s">
        <v>11</v>
      </c>
      <c r="J2849" t="s">
        <v>123</v>
      </c>
      <c r="K2849" t="s">
        <v>148</v>
      </c>
      <c r="L2849" t="s">
        <v>159</v>
      </c>
      <c r="M2849" s="6">
        <v>401</v>
      </c>
    </row>
    <row r="2850" spans="1:13" x14ac:dyDescent="0.3">
      <c r="A2850" s="2">
        <v>45833</v>
      </c>
      <c r="B2850" s="3">
        <f t="shared" si="132"/>
        <v>2025</v>
      </c>
      <c r="C2850" t="str">
        <f t="shared" si="133"/>
        <v>2024-2025</v>
      </c>
      <c r="D2850" t="s">
        <v>120</v>
      </c>
      <c r="E2850" t="s">
        <v>113</v>
      </c>
      <c r="F2850" t="str">
        <f t="shared" si="134"/>
        <v>New South Wales</v>
      </c>
      <c r="G2850" t="s">
        <v>10</v>
      </c>
      <c r="H2850">
        <v>2101</v>
      </c>
      <c r="I2850" t="s">
        <v>11</v>
      </c>
      <c r="J2850" t="s">
        <v>125</v>
      </c>
      <c r="K2850" t="s">
        <v>143</v>
      </c>
      <c r="L2850" t="s">
        <v>154</v>
      </c>
      <c r="M2850" s="6">
        <v>374</v>
      </c>
    </row>
    <row r="2851" spans="1:13" x14ac:dyDescent="0.3">
      <c r="A2851" s="2">
        <v>45652</v>
      </c>
      <c r="B2851" s="3">
        <f t="shared" si="132"/>
        <v>2025</v>
      </c>
      <c r="C2851" t="str">
        <f t="shared" si="133"/>
        <v>2024-2025</v>
      </c>
      <c r="D2851" t="s">
        <v>119</v>
      </c>
      <c r="E2851" t="s">
        <v>114</v>
      </c>
      <c r="F2851" t="str">
        <f t="shared" si="134"/>
        <v>Victoria</v>
      </c>
      <c r="G2851" t="s">
        <v>26</v>
      </c>
      <c r="H2851">
        <v>3353</v>
      </c>
      <c r="I2851" t="s">
        <v>11</v>
      </c>
      <c r="J2851" t="s">
        <v>129</v>
      </c>
      <c r="K2851" t="s">
        <v>144</v>
      </c>
      <c r="L2851" t="s">
        <v>155</v>
      </c>
      <c r="M2851" s="6">
        <v>521</v>
      </c>
    </row>
    <row r="2852" spans="1:13" x14ac:dyDescent="0.3">
      <c r="A2852" s="2">
        <v>45428</v>
      </c>
      <c r="B2852" s="3">
        <f t="shared" si="132"/>
        <v>2024</v>
      </c>
      <c r="C2852" t="str">
        <f t="shared" si="133"/>
        <v>2023-2024</v>
      </c>
      <c r="D2852" t="s">
        <v>120</v>
      </c>
      <c r="E2852" t="s">
        <v>100</v>
      </c>
      <c r="F2852" t="str">
        <f t="shared" si="134"/>
        <v>New South Wales</v>
      </c>
      <c r="G2852" t="s">
        <v>10</v>
      </c>
      <c r="H2852">
        <v>2800</v>
      </c>
      <c r="I2852" t="s">
        <v>11</v>
      </c>
      <c r="J2852" t="s">
        <v>132</v>
      </c>
      <c r="K2852" t="s">
        <v>144</v>
      </c>
      <c r="L2852" t="s">
        <v>155</v>
      </c>
      <c r="M2852" s="6">
        <v>699</v>
      </c>
    </row>
    <row r="2853" spans="1:13" x14ac:dyDescent="0.3">
      <c r="A2853" s="2">
        <v>45357</v>
      </c>
      <c r="B2853" s="3">
        <f t="shared" si="132"/>
        <v>2024</v>
      </c>
      <c r="C2853" t="str">
        <f t="shared" si="133"/>
        <v>2023-2024</v>
      </c>
      <c r="D2853" t="s">
        <v>120</v>
      </c>
      <c r="E2853" t="s">
        <v>114</v>
      </c>
      <c r="F2853" t="str">
        <f t="shared" si="134"/>
        <v>Victoria</v>
      </c>
      <c r="G2853" t="s">
        <v>26</v>
      </c>
      <c r="H2853">
        <v>3353</v>
      </c>
      <c r="I2853" t="s">
        <v>11</v>
      </c>
      <c r="J2853" t="s">
        <v>129</v>
      </c>
      <c r="K2853" t="s">
        <v>142</v>
      </c>
      <c r="L2853" t="s">
        <v>153</v>
      </c>
      <c r="M2853" s="6">
        <v>188</v>
      </c>
    </row>
    <row r="2854" spans="1:13" x14ac:dyDescent="0.3">
      <c r="A2854" s="2">
        <v>45435</v>
      </c>
      <c r="B2854" s="3">
        <f t="shared" si="132"/>
        <v>2024</v>
      </c>
      <c r="C2854" t="str">
        <f t="shared" si="133"/>
        <v>2023-2024</v>
      </c>
      <c r="D2854" t="s">
        <v>120</v>
      </c>
      <c r="E2854" t="s">
        <v>90</v>
      </c>
      <c r="F2854" t="str">
        <f t="shared" si="134"/>
        <v>New South Wales</v>
      </c>
      <c r="G2854" t="s">
        <v>10</v>
      </c>
      <c r="H2854">
        <v>2650</v>
      </c>
      <c r="I2854" t="s">
        <v>11</v>
      </c>
      <c r="J2854" t="s">
        <v>132</v>
      </c>
      <c r="K2854" t="s">
        <v>147</v>
      </c>
      <c r="L2854" t="s">
        <v>158</v>
      </c>
      <c r="M2854" s="6">
        <v>177</v>
      </c>
    </row>
    <row r="2855" spans="1:13" x14ac:dyDescent="0.3">
      <c r="A2855" s="2">
        <v>45946</v>
      </c>
      <c r="B2855" s="3">
        <f t="shared" si="132"/>
        <v>2026</v>
      </c>
      <c r="C2855" t="str">
        <f t="shared" si="133"/>
        <v>2025-2026</v>
      </c>
      <c r="D2855" t="s">
        <v>119</v>
      </c>
      <c r="E2855" t="s">
        <v>95</v>
      </c>
      <c r="F2855" t="str">
        <f t="shared" si="134"/>
        <v>New South Wales</v>
      </c>
      <c r="G2855" t="s">
        <v>10</v>
      </c>
      <c r="H2855">
        <v>2131</v>
      </c>
      <c r="I2855" t="s">
        <v>11</v>
      </c>
      <c r="J2855" t="s">
        <v>125</v>
      </c>
      <c r="K2855" t="s">
        <v>146</v>
      </c>
      <c r="L2855" t="s">
        <v>157</v>
      </c>
      <c r="M2855" s="6">
        <v>137</v>
      </c>
    </row>
    <row r="2856" spans="1:13" x14ac:dyDescent="0.3">
      <c r="A2856" s="2">
        <v>45921</v>
      </c>
      <c r="B2856" s="3">
        <f t="shared" si="132"/>
        <v>2026</v>
      </c>
      <c r="C2856" t="str">
        <f t="shared" si="133"/>
        <v>2025-2026</v>
      </c>
      <c r="D2856" t="s">
        <v>120</v>
      </c>
      <c r="E2856" t="s">
        <v>105</v>
      </c>
      <c r="F2856" t="str">
        <f t="shared" si="134"/>
        <v>New South Wales</v>
      </c>
      <c r="G2856" t="s">
        <v>10</v>
      </c>
      <c r="H2856">
        <v>2031</v>
      </c>
      <c r="I2856" t="s">
        <v>11</v>
      </c>
      <c r="J2856" t="s">
        <v>126</v>
      </c>
      <c r="K2856" t="s">
        <v>150</v>
      </c>
      <c r="L2856" t="s">
        <v>161</v>
      </c>
      <c r="M2856" s="6">
        <v>737</v>
      </c>
    </row>
    <row r="2857" spans="1:13" x14ac:dyDescent="0.3">
      <c r="A2857" s="2">
        <v>45889</v>
      </c>
      <c r="B2857" s="3">
        <f t="shared" si="132"/>
        <v>2026</v>
      </c>
      <c r="C2857" t="str">
        <f t="shared" si="133"/>
        <v>2025-2026</v>
      </c>
      <c r="D2857" t="s">
        <v>120</v>
      </c>
      <c r="E2857" t="s">
        <v>13</v>
      </c>
      <c r="F2857" t="str">
        <f t="shared" si="134"/>
        <v>New South Wales</v>
      </c>
      <c r="G2857" t="s">
        <v>10</v>
      </c>
      <c r="H2857">
        <v>2141</v>
      </c>
      <c r="I2857" t="s">
        <v>11</v>
      </c>
      <c r="J2857" t="s">
        <v>125</v>
      </c>
      <c r="K2857" t="s">
        <v>142</v>
      </c>
      <c r="L2857" t="s">
        <v>153</v>
      </c>
      <c r="M2857" s="6">
        <v>734</v>
      </c>
    </row>
    <row r="2858" spans="1:13" x14ac:dyDescent="0.3">
      <c r="A2858" s="2">
        <v>45366</v>
      </c>
      <c r="B2858" s="3">
        <f t="shared" si="132"/>
        <v>2024</v>
      </c>
      <c r="C2858" t="str">
        <f t="shared" si="133"/>
        <v>2023-2024</v>
      </c>
      <c r="D2858" t="s">
        <v>120</v>
      </c>
      <c r="E2858" t="s">
        <v>89</v>
      </c>
      <c r="F2858" t="str">
        <f t="shared" si="134"/>
        <v>Queensland</v>
      </c>
      <c r="G2858" t="s">
        <v>19</v>
      </c>
      <c r="H2858">
        <v>4700</v>
      </c>
      <c r="I2858" t="s">
        <v>11</v>
      </c>
      <c r="J2858" t="s">
        <v>138</v>
      </c>
      <c r="K2858" t="s">
        <v>144</v>
      </c>
      <c r="L2858" t="s">
        <v>155</v>
      </c>
      <c r="M2858" s="6">
        <v>131</v>
      </c>
    </row>
    <row r="2859" spans="1:13" x14ac:dyDescent="0.3">
      <c r="A2859" s="2">
        <v>45730</v>
      </c>
      <c r="B2859" s="3">
        <f t="shared" si="132"/>
        <v>2025</v>
      </c>
      <c r="C2859" t="str">
        <f t="shared" si="133"/>
        <v>2024-2025</v>
      </c>
      <c r="D2859" t="s">
        <v>120</v>
      </c>
      <c r="E2859" t="s">
        <v>41</v>
      </c>
      <c r="F2859" t="str">
        <f t="shared" si="134"/>
        <v>New South Wales</v>
      </c>
      <c r="G2859" t="s">
        <v>10</v>
      </c>
      <c r="H2859">
        <v>2478</v>
      </c>
      <c r="I2859" t="s">
        <v>11</v>
      </c>
      <c r="J2859" t="s">
        <v>122</v>
      </c>
      <c r="K2859" t="s">
        <v>147</v>
      </c>
      <c r="L2859" t="s">
        <v>158</v>
      </c>
      <c r="M2859" s="6">
        <v>215</v>
      </c>
    </row>
    <row r="2860" spans="1:13" x14ac:dyDescent="0.3">
      <c r="A2860" s="2">
        <v>45621</v>
      </c>
      <c r="B2860" s="3">
        <f t="shared" si="132"/>
        <v>2025</v>
      </c>
      <c r="C2860" t="str">
        <f t="shared" si="133"/>
        <v>2024-2025</v>
      </c>
      <c r="D2860" t="s">
        <v>119</v>
      </c>
      <c r="E2860" t="s">
        <v>74</v>
      </c>
      <c r="F2860" t="str">
        <f t="shared" si="134"/>
        <v>Victoria</v>
      </c>
      <c r="G2860" t="s">
        <v>26</v>
      </c>
      <c r="H2860">
        <v>3500</v>
      </c>
      <c r="I2860" t="s">
        <v>11</v>
      </c>
      <c r="J2860" t="s">
        <v>129</v>
      </c>
      <c r="K2860" t="s">
        <v>144</v>
      </c>
      <c r="L2860" t="s">
        <v>155</v>
      </c>
      <c r="M2860" s="6">
        <v>223</v>
      </c>
    </row>
    <row r="2861" spans="1:13" x14ac:dyDescent="0.3">
      <c r="A2861" s="2">
        <v>45412</v>
      </c>
      <c r="B2861" s="3">
        <f t="shared" si="132"/>
        <v>2024</v>
      </c>
      <c r="C2861" t="str">
        <f t="shared" si="133"/>
        <v>2023-2024</v>
      </c>
      <c r="D2861" t="s">
        <v>119</v>
      </c>
      <c r="E2861" t="s">
        <v>97</v>
      </c>
      <c r="F2861" t="str">
        <f t="shared" si="134"/>
        <v>Tasmania</v>
      </c>
      <c r="G2861" t="s">
        <v>43</v>
      </c>
      <c r="H2861">
        <v>7010</v>
      </c>
      <c r="I2861" t="s">
        <v>11</v>
      </c>
      <c r="J2861" t="s">
        <v>130</v>
      </c>
      <c r="K2861" t="s">
        <v>145</v>
      </c>
      <c r="L2861" t="s">
        <v>156</v>
      </c>
      <c r="M2861" s="6">
        <v>591</v>
      </c>
    </row>
    <row r="2862" spans="1:13" x14ac:dyDescent="0.3">
      <c r="A2862" s="2">
        <v>45611</v>
      </c>
      <c r="B2862" s="3">
        <f t="shared" si="132"/>
        <v>2025</v>
      </c>
      <c r="C2862" t="str">
        <f t="shared" si="133"/>
        <v>2024-2025</v>
      </c>
      <c r="D2862" t="s">
        <v>120</v>
      </c>
      <c r="E2862" t="s">
        <v>12</v>
      </c>
      <c r="F2862" t="str">
        <f t="shared" si="134"/>
        <v>New South Wales</v>
      </c>
      <c r="G2862" t="s">
        <v>10</v>
      </c>
      <c r="H2862">
        <v>2795</v>
      </c>
      <c r="I2862" t="s">
        <v>11</v>
      </c>
      <c r="J2862" t="s">
        <v>132</v>
      </c>
      <c r="K2862" t="s">
        <v>142</v>
      </c>
      <c r="L2862" t="s">
        <v>153</v>
      </c>
      <c r="M2862" s="6">
        <v>535</v>
      </c>
    </row>
    <row r="2863" spans="1:13" x14ac:dyDescent="0.3">
      <c r="A2863" s="2">
        <v>45517</v>
      </c>
      <c r="B2863" s="3">
        <f t="shared" si="132"/>
        <v>2025</v>
      </c>
      <c r="C2863" t="str">
        <f t="shared" si="133"/>
        <v>2024-2025</v>
      </c>
      <c r="D2863" t="s">
        <v>120</v>
      </c>
      <c r="E2863" t="s">
        <v>91</v>
      </c>
      <c r="F2863" t="str">
        <f t="shared" si="134"/>
        <v>Western Australia</v>
      </c>
      <c r="G2863" t="s">
        <v>28</v>
      </c>
      <c r="H2863">
        <v>6109</v>
      </c>
      <c r="I2863" t="s">
        <v>11</v>
      </c>
      <c r="J2863" t="s">
        <v>135</v>
      </c>
      <c r="K2863" t="s">
        <v>144</v>
      </c>
      <c r="L2863" t="s">
        <v>155</v>
      </c>
      <c r="M2863" s="6">
        <v>783</v>
      </c>
    </row>
    <row r="2864" spans="1:13" x14ac:dyDescent="0.3">
      <c r="A2864" s="2">
        <v>45843</v>
      </c>
      <c r="B2864" s="3">
        <f t="shared" si="132"/>
        <v>2026</v>
      </c>
      <c r="C2864" t="str">
        <f t="shared" si="133"/>
        <v>2025-2026</v>
      </c>
      <c r="D2864" t="s">
        <v>120</v>
      </c>
      <c r="E2864" t="s">
        <v>66</v>
      </c>
      <c r="F2864" t="str">
        <f t="shared" si="134"/>
        <v>Western Australia</v>
      </c>
      <c r="G2864" t="s">
        <v>28</v>
      </c>
      <c r="H2864">
        <v>6330</v>
      </c>
      <c r="I2864" t="s">
        <v>11</v>
      </c>
      <c r="J2864" t="s">
        <v>135</v>
      </c>
      <c r="K2864" t="s">
        <v>145</v>
      </c>
      <c r="L2864" t="s">
        <v>156</v>
      </c>
      <c r="M2864" s="6">
        <v>572</v>
      </c>
    </row>
    <row r="2865" spans="1:13" x14ac:dyDescent="0.3">
      <c r="A2865" s="2">
        <v>46019</v>
      </c>
      <c r="B2865" s="3">
        <f t="shared" si="132"/>
        <v>2026</v>
      </c>
      <c r="C2865" t="str">
        <f t="shared" si="133"/>
        <v>2025-2026</v>
      </c>
      <c r="D2865" t="s">
        <v>120</v>
      </c>
      <c r="E2865" t="s">
        <v>93</v>
      </c>
      <c r="F2865" t="str">
        <f t="shared" si="134"/>
        <v>Victoria</v>
      </c>
      <c r="G2865" t="s">
        <v>26</v>
      </c>
      <c r="H2865">
        <v>3400</v>
      </c>
      <c r="I2865" t="s">
        <v>11</v>
      </c>
      <c r="J2865" t="s">
        <v>129</v>
      </c>
      <c r="K2865" t="s">
        <v>145</v>
      </c>
      <c r="L2865" t="s">
        <v>156</v>
      </c>
      <c r="M2865" s="6">
        <v>197</v>
      </c>
    </row>
    <row r="2866" spans="1:13" x14ac:dyDescent="0.3">
      <c r="A2866" s="2">
        <v>45832</v>
      </c>
      <c r="B2866" s="3">
        <f t="shared" si="132"/>
        <v>2025</v>
      </c>
      <c r="C2866" t="str">
        <f t="shared" si="133"/>
        <v>2024-2025</v>
      </c>
      <c r="D2866" t="s">
        <v>120</v>
      </c>
      <c r="E2866" t="s">
        <v>47</v>
      </c>
      <c r="F2866" t="str">
        <f t="shared" si="134"/>
        <v>Victoria</v>
      </c>
      <c r="G2866" t="s">
        <v>26</v>
      </c>
      <c r="H2866">
        <v>3630</v>
      </c>
      <c r="I2866" t="s">
        <v>11</v>
      </c>
      <c r="J2866" t="s">
        <v>137</v>
      </c>
      <c r="K2866" t="s">
        <v>150</v>
      </c>
      <c r="L2866" t="s">
        <v>161</v>
      </c>
      <c r="M2866" s="6">
        <v>240</v>
      </c>
    </row>
    <row r="2867" spans="1:13" x14ac:dyDescent="0.3">
      <c r="A2867" s="2">
        <v>45428</v>
      </c>
      <c r="B2867" s="3">
        <f t="shared" si="132"/>
        <v>2024</v>
      </c>
      <c r="C2867" t="str">
        <f t="shared" si="133"/>
        <v>2023-2024</v>
      </c>
      <c r="D2867" t="s">
        <v>119</v>
      </c>
      <c r="E2867" t="s">
        <v>95</v>
      </c>
      <c r="F2867" t="str">
        <f t="shared" si="134"/>
        <v>New South Wales</v>
      </c>
      <c r="G2867" t="s">
        <v>10</v>
      </c>
      <c r="H2867">
        <v>2131</v>
      </c>
      <c r="I2867" t="s">
        <v>11</v>
      </c>
      <c r="J2867" t="s">
        <v>125</v>
      </c>
      <c r="K2867" t="s">
        <v>144</v>
      </c>
      <c r="L2867" t="s">
        <v>155</v>
      </c>
      <c r="M2867" s="6">
        <v>585</v>
      </c>
    </row>
    <row r="2868" spans="1:13" x14ac:dyDescent="0.3">
      <c r="A2868" s="2">
        <v>45997</v>
      </c>
      <c r="B2868" s="3">
        <f t="shared" si="132"/>
        <v>2026</v>
      </c>
      <c r="C2868" t="str">
        <f t="shared" si="133"/>
        <v>2025-2026</v>
      </c>
      <c r="D2868" t="s">
        <v>120</v>
      </c>
      <c r="E2868" t="s">
        <v>25</v>
      </c>
      <c r="F2868" t="str">
        <f t="shared" si="134"/>
        <v>Victoria</v>
      </c>
      <c r="G2868" t="s">
        <v>26</v>
      </c>
      <c r="H2868">
        <v>3066</v>
      </c>
      <c r="I2868" t="s">
        <v>11</v>
      </c>
      <c r="J2868" t="s">
        <v>128</v>
      </c>
      <c r="K2868" t="s">
        <v>144</v>
      </c>
      <c r="L2868" t="s">
        <v>155</v>
      </c>
      <c r="M2868" s="6">
        <v>32</v>
      </c>
    </row>
    <row r="2869" spans="1:13" x14ac:dyDescent="0.3">
      <c r="A2869" s="2">
        <v>45435</v>
      </c>
      <c r="B2869" s="3">
        <f t="shared" si="132"/>
        <v>2024</v>
      </c>
      <c r="C2869" t="str">
        <f t="shared" si="133"/>
        <v>2023-2024</v>
      </c>
      <c r="D2869" t="s">
        <v>120</v>
      </c>
      <c r="E2869" t="s">
        <v>29</v>
      </c>
      <c r="F2869" t="str">
        <f t="shared" si="134"/>
        <v>Queensland</v>
      </c>
      <c r="G2869" t="s">
        <v>19</v>
      </c>
      <c r="H2869">
        <v>4703</v>
      </c>
      <c r="I2869" t="s">
        <v>11</v>
      </c>
      <c r="J2869" t="s">
        <v>138</v>
      </c>
      <c r="K2869" t="s">
        <v>150</v>
      </c>
      <c r="L2869" t="s">
        <v>161</v>
      </c>
      <c r="M2869" s="6">
        <v>168</v>
      </c>
    </row>
    <row r="2870" spans="1:13" x14ac:dyDescent="0.3">
      <c r="A2870" s="2">
        <v>45877</v>
      </c>
      <c r="B2870" s="3">
        <f t="shared" si="132"/>
        <v>2026</v>
      </c>
      <c r="C2870" t="str">
        <f t="shared" si="133"/>
        <v>2025-2026</v>
      </c>
      <c r="D2870" t="s">
        <v>119</v>
      </c>
      <c r="E2870" t="s">
        <v>53</v>
      </c>
      <c r="F2870" t="str">
        <f t="shared" si="134"/>
        <v>Queensland</v>
      </c>
      <c r="G2870" t="s">
        <v>19</v>
      </c>
      <c r="H2870">
        <v>4012</v>
      </c>
      <c r="I2870" t="s">
        <v>11</v>
      </c>
      <c r="J2870" t="s">
        <v>131</v>
      </c>
      <c r="K2870" t="s">
        <v>145</v>
      </c>
      <c r="L2870" t="s">
        <v>156</v>
      </c>
      <c r="M2870" s="6">
        <v>724</v>
      </c>
    </row>
    <row r="2871" spans="1:13" x14ac:dyDescent="0.3">
      <c r="A2871" s="2">
        <v>45989</v>
      </c>
      <c r="B2871" s="3">
        <f t="shared" si="132"/>
        <v>2026</v>
      </c>
      <c r="C2871" t="str">
        <f t="shared" si="133"/>
        <v>2025-2026</v>
      </c>
      <c r="D2871" t="s">
        <v>120</v>
      </c>
      <c r="E2871" t="s">
        <v>107</v>
      </c>
      <c r="F2871" t="str">
        <f t="shared" si="134"/>
        <v>New South Wales</v>
      </c>
      <c r="G2871" t="s">
        <v>10</v>
      </c>
      <c r="H2871">
        <v>2020</v>
      </c>
      <c r="I2871" t="s">
        <v>11</v>
      </c>
      <c r="J2871" t="s">
        <v>126</v>
      </c>
      <c r="K2871" t="s">
        <v>143</v>
      </c>
      <c r="L2871" t="s">
        <v>154</v>
      </c>
      <c r="M2871" s="6">
        <v>51</v>
      </c>
    </row>
    <row r="2872" spans="1:13" x14ac:dyDescent="0.3">
      <c r="A2872" s="2">
        <v>45311</v>
      </c>
      <c r="B2872" s="3">
        <f t="shared" si="132"/>
        <v>2024</v>
      </c>
      <c r="C2872" t="str">
        <f t="shared" si="133"/>
        <v>2023-2024</v>
      </c>
      <c r="D2872" t="s">
        <v>120</v>
      </c>
      <c r="E2872" t="s">
        <v>107</v>
      </c>
      <c r="F2872" t="str">
        <f t="shared" si="134"/>
        <v>New South Wales</v>
      </c>
      <c r="G2872" t="s">
        <v>10</v>
      </c>
      <c r="H2872">
        <v>2020</v>
      </c>
      <c r="I2872" t="s">
        <v>11</v>
      </c>
      <c r="J2872" t="s">
        <v>126</v>
      </c>
      <c r="K2872" t="s">
        <v>148</v>
      </c>
      <c r="L2872" t="s">
        <v>159</v>
      </c>
      <c r="M2872" s="6">
        <v>356</v>
      </c>
    </row>
    <row r="2873" spans="1:13" x14ac:dyDescent="0.3">
      <c r="A2873" s="2">
        <v>45527</v>
      </c>
      <c r="B2873" s="3">
        <f t="shared" si="132"/>
        <v>2025</v>
      </c>
      <c r="C2873" t="str">
        <f t="shared" si="133"/>
        <v>2024-2025</v>
      </c>
      <c r="D2873" t="s">
        <v>119</v>
      </c>
      <c r="E2873" t="s">
        <v>48</v>
      </c>
      <c r="F2873" t="str">
        <f t="shared" si="134"/>
        <v>Western Australia</v>
      </c>
      <c r="G2873" t="s">
        <v>28</v>
      </c>
      <c r="H2873">
        <v>6450</v>
      </c>
      <c r="I2873" t="s">
        <v>11</v>
      </c>
      <c r="J2873" t="s">
        <v>141</v>
      </c>
      <c r="K2873" t="s">
        <v>151</v>
      </c>
      <c r="L2873" t="s">
        <v>152</v>
      </c>
      <c r="M2873" s="6">
        <v>568</v>
      </c>
    </row>
    <row r="2874" spans="1:13" x14ac:dyDescent="0.3">
      <c r="A2874" s="2">
        <v>45913</v>
      </c>
      <c r="B2874" s="3">
        <f t="shared" si="132"/>
        <v>2026</v>
      </c>
      <c r="C2874" t="str">
        <f t="shared" si="133"/>
        <v>2025-2026</v>
      </c>
      <c r="D2874" t="s">
        <v>120</v>
      </c>
      <c r="E2874" t="s">
        <v>91</v>
      </c>
      <c r="F2874" t="str">
        <f t="shared" si="134"/>
        <v>Western Australia</v>
      </c>
      <c r="G2874" t="s">
        <v>28</v>
      </c>
      <c r="H2874">
        <v>6109</v>
      </c>
      <c r="I2874" t="s">
        <v>11</v>
      </c>
      <c r="J2874" t="s">
        <v>135</v>
      </c>
      <c r="K2874" t="s">
        <v>145</v>
      </c>
      <c r="L2874" t="s">
        <v>156</v>
      </c>
      <c r="M2874" s="6">
        <v>311</v>
      </c>
    </row>
    <row r="2875" spans="1:13" x14ac:dyDescent="0.3">
      <c r="A2875" s="2">
        <v>45920</v>
      </c>
      <c r="B2875" s="3">
        <f t="shared" si="132"/>
        <v>2026</v>
      </c>
      <c r="C2875" t="str">
        <f t="shared" si="133"/>
        <v>2025-2026</v>
      </c>
      <c r="D2875" t="s">
        <v>120</v>
      </c>
      <c r="E2875" t="s">
        <v>40</v>
      </c>
      <c r="F2875" t="str">
        <f t="shared" si="134"/>
        <v>South Australia</v>
      </c>
      <c r="G2875" t="s">
        <v>17</v>
      </c>
      <c r="H2875">
        <v>5169</v>
      </c>
      <c r="I2875" t="s">
        <v>11</v>
      </c>
      <c r="J2875" t="s">
        <v>134</v>
      </c>
      <c r="K2875" t="s">
        <v>144</v>
      </c>
      <c r="L2875" t="s">
        <v>155</v>
      </c>
      <c r="M2875" s="6">
        <v>172</v>
      </c>
    </row>
    <row r="2876" spans="1:13" x14ac:dyDescent="0.3">
      <c r="A2876" s="2">
        <v>45707</v>
      </c>
      <c r="B2876" s="3">
        <f t="shared" si="132"/>
        <v>2025</v>
      </c>
      <c r="C2876" t="str">
        <f t="shared" si="133"/>
        <v>2024-2025</v>
      </c>
      <c r="D2876" t="s">
        <v>119</v>
      </c>
      <c r="E2876" t="s">
        <v>97</v>
      </c>
      <c r="F2876" t="str">
        <f t="shared" si="134"/>
        <v>Tasmania</v>
      </c>
      <c r="G2876" t="s">
        <v>43</v>
      </c>
      <c r="H2876">
        <v>7010</v>
      </c>
      <c r="I2876" t="s">
        <v>11</v>
      </c>
      <c r="J2876" t="s">
        <v>130</v>
      </c>
      <c r="K2876" t="s">
        <v>150</v>
      </c>
      <c r="L2876" t="s">
        <v>161</v>
      </c>
      <c r="M2876" s="6">
        <v>435</v>
      </c>
    </row>
    <row r="2877" spans="1:13" x14ac:dyDescent="0.3">
      <c r="A2877" s="2">
        <v>45990</v>
      </c>
      <c r="B2877" s="3">
        <f t="shared" si="132"/>
        <v>2026</v>
      </c>
      <c r="C2877" t="str">
        <f t="shared" si="133"/>
        <v>2025-2026</v>
      </c>
      <c r="D2877" t="s">
        <v>120</v>
      </c>
      <c r="E2877" t="s">
        <v>42</v>
      </c>
      <c r="F2877" t="str">
        <f t="shared" si="134"/>
        <v>Tasmania</v>
      </c>
      <c r="G2877" t="s">
        <v>43</v>
      </c>
      <c r="H2877">
        <v>7018</v>
      </c>
      <c r="I2877" t="s">
        <v>11</v>
      </c>
      <c r="J2877" t="s">
        <v>130</v>
      </c>
      <c r="K2877" t="s">
        <v>145</v>
      </c>
      <c r="L2877" t="s">
        <v>156</v>
      </c>
      <c r="M2877" s="6">
        <v>795</v>
      </c>
    </row>
    <row r="2878" spans="1:13" x14ac:dyDescent="0.3">
      <c r="A2878" s="2">
        <v>45979</v>
      </c>
      <c r="B2878" s="3">
        <f t="shared" si="132"/>
        <v>2026</v>
      </c>
      <c r="C2878" t="str">
        <f t="shared" si="133"/>
        <v>2025-2026</v>
      </c>
      <c r="D2878" t="s">
        <v>119</v>
      </c>
      <c r="E2878" t="s">
        <v>74</v>
      </c>
      <c r="F2878" t="str">
        <f t="shared" si="134"/>
        <v>Victoria</v>
      </c>
      <c r="G2878" t="s">
        <v>26</v>
      </c>
      <c r="H2878">
        <v>3500</v>
      </c>
      <c r="I2878" t="s">
        <v>11</v>
      </c>
      <c r="J2878" t="s">
        <v>129</v>
      </c>
      <c r="K2878" t="s">
        <v>151</v>
      </c>
      <c r="L2878" t="s">
        <v>152</v>
      </c>
      <c r="M2878" s="6">
        <v>368</v>
      </c>
    </row>
    <row r="2879" spans="1:13" x14ac:dyDescent="0.3">
      <c r="A2879" s="2">
        <v>45846</v>
      </c>
      <c r="B2879" s="3">
        <f t="shared" si="132"/>
        <v>2026</v>
      </c>
      <c r="C2879" t="str">
        <f t="shared" si="133"/>
        <v>2025-2026</v>
      </c>
      <c r="D2879" t="s">
        <v>119</v>
      </c>
      <c r="E2879" t="s">
        <v>58</v>
      </c>
      <c r="F2879" t="str">
        <f t="shared" si="134"/>
        <v>New South Wales</v>
      </c>
      <c r="G2879" t="s">
        <v>10</v>
      </c>
      <c r="H2879">
        <v>2790</v>
      </c>
      <c r="I2879" t="s">
        <v>11</v>
      </c>
      <c r="J2879" t="s">
        <v>132</v>
      </c>
      <c r="K2879" t="s">
        <v>145</v>
      </c>
      <c r="L2879" t="s">
        <v>156</v>
      </c>
      <c r="M2879" s="6">
        <v>314</v>
      </c>
    </row>
    <row r="2880" spans="1:13" x14ac:dyDescent="0.3">
      <c r="A2880" s="2">
        <v>45449</v>
      </c>
      <c r="B2880" s="3">
        <f t="shared" si="132"/>
        <v>2024</v>
      </c>
      <c r="C2880" t="str">
        <f t="shared" si="133"/>
        <v>2023-2024</v>
      </c>
      <c r="D2880" t="s">
        <v>120</v>
      </c>
      <c r="E2880" t="s">
        <v>61</v>
      </c>
      <c r="F2880" t="str">
        <f t="shared" si="134"/>
        <v>Victoria</v>
      </c>
      <c r="G2880" t="s">
        <v>26</v>
      </c>
      <c r="H2880">
        <v>3179</v>
      </c>
      <c r="I2880" t="s">
        <v>11</v>
      </c>
      <c r="J2880" t="s">
        <v>127</v>
      </c>
      <c r="K2880" t="s">
        <v>144</v>
      </c>
      <c r="L2880" t="s">
        <v>155</v>
      </c>
      <c r="M2880" s="6">
        <v>720</v>
      </c>
    </row>
    <row r="2881" spans="1:13" x14ac:dyDescent="0.3">
      <c r="A2881" s="2">
        <v>45973</v>
      </c>
      <c r="B2881" s="3">
        <f t="shared" si="132"/>
        <v>2026</v>
      </c>
      <c r="C2881" t="str">
        <f t="shared" si="133"/>
        <v>2025-2026</v>
      </c>
      <c r="D2881" t="s">
        <v>120</v>
      </c>
      <c r="E2881" t="s">
        <v>88</v>
      </c>
      <c r="F2881" t="str">
        <f t="shared" si="134"/>
        <v>Queensland</v>
      </c>
      <c r="G2881" t="s">
        <v>19</v>
      </c>
      <c r="H2881">
        <v>4570</v>
      </c>
      <c r="I2881" t="s">
        <v>11</v>
      </c>
      <c r="J2881" t="s">
        <v>136</v>
      </c>
      <c r="K2881" t="s">
        <v>150</v>
      </c>
      <c r="L2881" t="s">
        <v>161</v>
      </c>
      <c r="M2881" s="6">
        <v>673</v>
      </c>
    </row>
    <row r="2882" spans="1:13" x14ac:dyDescent="0.3">
      <c r="A2882" s="2">
        <v>45751</v>
      </c>
      <c r="B2882" s="3">
        <f t="shared" ref="B2882:B2945" si="135">IF(MONTH(A2882)&gt;=7,YEAR(A2882)+1,YEAR(A2882))</f>
        <v>2025</v>
      </c>
      <c r="C2882" t="str">
        <f t="shared" ref="C2882:C2945" si="136">IF(MONTH(A2882) &gt;= 7, YEAR(A2882) &amp; "-" &amp; YEAR(A2882) + 1, YEAR(A2882) - 1 &amp; "-" &amp; YEAR(A2882))</f>
        <v>2024-2025</v>
      </c>
      <c r="D2882" t="s">
        <v>120</v>
      </c>
      <c r="E2882" t="s">
        <v>88</v>
      </c>
      <c r="F2882" t="str">
        <f t="shared" ref="F2882:F2945" si="137">IF(G2882="WA","Western Australia",
IF(G2882="NSW","New South Wales",
IF(G2882="QLD","Queensland",
IF(G2882="VIC","Victoria",
IF(G2882="TAS","Tasmania",
IF(G2882="SA","South Australia",
IF(G2882="NT","Northern Territory",
IF(G2882="ACT","Australian Capital Territory",G2882))))))))</f>
        <v>Queensland</v>
      </c>
      <c r="G2882" t="s">
        <v>19</v>
      </c>
      <c r="H2882">
        <v>4570</v>
      </c>
      <c r="I2882" t="s">
        <v>11</v>
      </c>
      <c r="J2882" t="s">
        <v>136</v>
      </c>
      <c r="K2882" t="s">
        <v>146</v>
      </c>
      <c r="L2882" t="s">
        <v>157</v>
      </c>
      <c r="M2882" s="6">
        <v>747</v>
      </c>
    </row>
    <row r="2883" spans="1:13" x14ac:dyDescent="0.3">
      <c r="A2883" s="2">
        <v>45327</v>
      </c>
      <c r="B2883" s="3">
        <f t="shared" si="135"/>
        <v>2024</v>
      </c>
      <c r="C2883" t="str">
        <f t="shared" si="136"/>
        <v>2023-2024</v>
      </c>
      <c r="D2883" t="s">
        <v>120</v>
      </c>
      <c r="E2883" t="s">
        <v>67</v>
      </c>
      <c r="F2883" t="str">
        <f t="shared" si="137"/>
        <v>Tasmania</v>
      </c>
      <c r="G2883" t="s">
        <v>43</v>
      </c>
      <c r="H2883">
        <v>7250</v>
      </c>
      <c r="I2883" t="s">
        <v>11</v>
      </c>
      <c r="J2883" t="s">
        <v>130</v>
      </c>
      <c r="K2883" t="s">
        <v>148</v>
      </c>
      <c r="L2883" t="s">
        <v>159</v>
      </c>
      <c r="M2883" s="6">
        <v>164</v>
      </c>
    </row>
    <row r="2884" spans="1:13" x14ac:dyDescent="0.3">
      <c r="A2884" s="2">
        <v>45837</v>
      </c>
      <c r="B2884" s="3">
        <f t="shared" si="135"/>
        <v>2025</v>
      </c>
      <c r="C2884" t="str">
        <f t="shared" si="136"/>
        <v>2024-2025</v>
      </c>
      <c r="D2884" t="s">
        <v>120</v>
      </c>
      <c r="E2884" t="s">
        <v>91</v>
      </c>
      <c r="F2884" t="str">
        <f t="shared" si="137"/>
        <v>Western Australia</v>
      </c>
      <c r="G2884" t="s">
        <v>28</v>
      </c>
      <c r="H2884">
        <v>6109</v>
      </c>
      <c r="I2884" t="s">
        <v>11</v>
      </c>
      <c r="J2884" t="s">
        <v>135</v>
      </c>
      <c r="K2884" t="s">
        <v>146</v>
      </c>
      <c r="L2884" t="s">
        <v>157</v>
      </c>
      <c r="M2884" s="6">
        <v>146</v>
      </c>
    </row>
    <row r="2885" spans="1:13" x14ac:dyDescent="0.3">
      <c r="A2885" s="2">
        <v>45729</v>
      </c>
      <c r="B2885" s="3">
        <f t="shared" si="135"/>
        <v>2025</v>
      </c>
      <c r="C2885" t="str">
        <f t="shared" si="136"/>
        <v>2024-2025</v>
      </c>
      <c r="D2885" t="s">
        <v>120</v>
      </c>
      <c r="E2885" t="s">
        <v>39</v>
      </c>
      <c r="F2885" t="str">
        <f t="shared" si="137"/>
        <v>New South Wales</v>
      </c>
      <c r="G2885" t="s">
        <v>10</v>
      </c>
      <c r="H2885">
        <v>2541</v>
      </c>
      <c r="I2885" t="s">
        <v>11</v>
      </c>
      <c r="J2885" t="s">
        <v>123</v>
      </c>
      <c r="K2885" t="s">
        <v>146</v>
      </c>
      <c r="L2885" t="s">
        <v>157</v>
      </c>
      <c r="M2885" s="6">
        <v>99</v>
      </c>
    </row>
    <row r="2886" spans="1:13" x14ac:dyDescent="0.3">
      <c r="A2886" s="2">
        <v>45628</v>
      </c>
      <c r="B2886" s="3">
        <f t="shared" si="135"/>
        <v>2025</v>
      </c>
      <c r="C2886" t="str">
        <f t="shared" si="136"/>
        <v>2024-2025</v>
      </c>
      <c r="D2886" t="s">
        <v>120</v>
      </c>
      <c r="E2886" t="s">
        <v>49</v>
      </c>
      <c r="F2886" t="str">
        <f t="shared" si="137"/>
        <v>New South Wales</v>
      </c>
      <c r="G2886" t="s">
        <v>10</v>
      </c>
      <c r="H2886">
        <v>2350</v>
      </c>
      <c r="I2886" t="s">
        <v>11</v>
      </c>
      <c r="J2886" t="s">
        <v>122</v>
      </c>
      <c r="K2886" t="s">
        <v>147</v>
      </c>
      <c r="L2886" t="s">
        <v>158</v>
      </c>
      <c r="M2886" s="6">
        <v>36</v>
      </c>
    </row>
    <row r="2887" spans="1:13" x14ac:dyDescent="0.3">
      <c r="A2887" s="2">
        <v>45528</v>
      </c>
      <c r="B2887" s="3">
        <f t="shared" si="135"/>
        <v>2025</v>
      </c>
      <c r="C2887" t="str">
        <f t="shared" si="136"/>
        <v>2024-2025</v>
      </c>
      <c r="D2887" t="s">
        <v>120</v>
      </c>
      <c r="E2887" t="s">
        <v>92</v>
      </c>
      <c r="F2887" t="str">
        <f t="shared" si="137"/>
        <v>New South Wales</v>
      </c>
      <c r="G2887" t="s">
        <v>10</v>
      </c>
      <c r="H2887">
        <v>2015</v>
      </c>
      <c r="I2887" t="s">
        <v>11</v>
      </c>
      <c r="J2887" t="s">
        <v>126</v>
      </c>
      <c r="K2887" t="s">
        <v>147</v>
      </c>
      <c r="L2887" t="s">
        <v>158</v>
      </c>
      <c r="M2887" s="6">
        <v>432</v>
      </c>
    </row>
    <row r="2888" spans="1:13" x14ac:dyDescent="0.3">
      <c r="A2888" s="2">
        <v>45999</v>
      </c>
      <c r="B2888" s="3">
        <f t="shared" si="135"/>
        <v>2026</v>
      </c>
      <c r="C2888" t="str">
        <f t="shared" si="136"/>
        <v>2025-2026</v>
      </c>
      <c r="D2888" t="s">
        <v>119</v>
      </c>
      <c r="E2888" t="s">
        <v>62</v>
      </c>
      <c r="F2888" t="str">
        <f t="shared" si="137"/>
        <v>Victoria</v>
      </c>
      <c r="G2888" t="s">
        <v>26</v>
      </c>
      <c r="H2888">
        <v>3690</v>
      </c>
      <c r="I2888" t="s">
        <v>11</v>
      </c>
      <c r="J2888" t="s">
        <v>137</v>
      </c>
      <c r="K2888" t="s">
        <v>144</v>
      </c>
      <c r="L2888" t="s">
        <v>155</v>
      </c>
      <c r="M2888" s="6">
        <v>59</v>
      </c>
    </row>
    <row r="2889" spans="1:13" x14ac:dyDescent="0.3">
      <c r="A2889" s="2">
        <v>45853</v>
      </c>
      <c r="B2889" s="3">
        <f t="shared" si="135"/>
        <v>2026</v>
      </c>
      <c r="C2889" t="str">
        <f t="shared" si="136"/>
        <v>2025-2026</v>
      </c>
      <c r="D2889" t="s">
        <v>120</v>
      </c>
      <c r="E2889" t="s">
        <v>96</v>
      </c>
      <c r="F2889" t="str">
        <f t="shared" si="137"/>
        <v>Western Australia</v>
      </c>
      <c r="G2889" t="s">
        <v>28</v>
      </c>
      <c r="H2889">
        <v>6027</v>
      </c>
      <c r="I2889" t="s">
        <v>11</v>
      </c>
      <c r="J2889" t="s">
        <v>121</v>
      </c>
      <c r="K2889" t="s">
        <v>144</v>
      </c>
      <c r="L2889" t="s">
        <v>155</v>
      </c>
      <c r="M2889" s="6">
        <v>472</v>
      </c>
    </row>
    <row r="2890" spans="1:13" x14ac:dyDescent="0.3">
      <c r="A2890" s="2">
        <v>45637</v>
      </c>
      <c r="B2890" s="3">
        <f t="shared" si="135"/>
        <v>2025</v>
      </c>
      <c r="C2890" t="str">
        <f t="shared" si="136"/>
        <v>2024-2025</v>
      </c>
      <c r="D2890" t="s">
        <v>120</v>
      </c>
      <c r="E2890" t="s">
        <v>42</v>
      </c>
      <c r="F2890" t="str">
        <f t="shared" si="137"/>
        <v>Tasmania</v>
      </c>
      <c r="G2890" t="s">
        <v>43</v>
      </c>
      <c r="H2890">
        <v>7018</v>
      </c>
      <c r="I2890" t="s">
        <v>11</v>
      </c>
      <c r="J2890" t="s">
        <v>130</v>
      </c>
      <c r="K2890" t="s">
        <v>151</v>
      </c>
      <c r="L2890" t="s">
        <v>152</v>
      </c>
      <c r="M2890" s="6">
        <v>638</v>
      </c>
    </row>
    <row r="2891" spans="1:13" x14ac:dyDescent="0.3">
      <c r="A2891" s="2">
        <v>45383</v>
      </c>
      <c r="B2891" s="3">
        <f t="shared" si="135"/>
        <v>2024</v>
      </c>
      <c r="C2891" t="str">
        <f t="shared" si="136"/>
        <v>2023-2024</v>
      </c>
      <c r="D2891" t="s">
        <v>120</v>
      </c>
      <c r="E2891" t="s">
        <v>64</v>
      </c>
      <c r="F2891" t="str">
        <f t="shared" si="137"/>
        <v>Western Australia</v>
      </c>
      <c r="G2891" t="s">
        <v>28</v>
      </c>
      <c r="H2891">
        <v>6112</v>
      </c>
      <c r="I2891" t="s">
        <v>11</v>
      </c>
      <c r="J2891" t="s">
        <v>135</v>
      </c>
      <c r="K2891" t="s">
        <v>151</v>
      </c>
      <c r="L2891" t="s">
        <v>152</v>
      </c>
      <c r="M2891" s="6">
        <v>160</v>
      </c>
    </row>
    <row r="2892" spans="1:13" x14ac:dyDescent="0.3">
      <c r="A2892" s="2">
        <v>45991</v>
      </c>
      <c r="B2892" s="3">
        <f t="shared" si="135"/>
        <v>2026</v>
      </c>
      <c r="C2892" t="str">
        <f t="shared" si="136"/>
        <v>2025-2026</v>
      </c>
      <c r="D2892" t="s">
        <v>119</v>
      </c>
      <c r="E2892" t="s">
        <v>114</v>
      </c>
      <c r="F2892" t="str">
        <f t="shared" si="137"/>
        <v>Victoria</v>
      </c>
      <c r="G2892" t="s">
        <v>26</v>
      </c>
      <c r="H2892">
        <v>3353</v>
      </c>
      <c r="I2892" t="s">
        <v>11</v>
      </c>
      <c r="J2892" t="s">
        <v>129</v>
      </c>
      <c r="K2892" t="s">
        <v>146</v>
      </c>
      <c r="L2892" t="s">
        <v>157</v>
      </c>
      <c r="M2892" s="6">
        <v>769</v>
      </c>
    </row>
    <row r="2893" spans="1:13" x14ac:dyDescent="0.3">
      <c r="A2893" s="2">
        <v>45706</v>
      </c>
      <c r="B2893" s="3">
        <f t="shared" si="135"/>
        <v>2025</v>
      </c>
      <c r="C2893" t="str">
        <f t="shared" si="136"/>
        <v>2024-2025</v>
      </c>
      <c r="D2893" t="s">
        <v>120</v>
      </c>
      <c r="E2893" t="s">
        <v>86</v>
      </c>
      <c r="F2893" t="str">
        <f t="shared" si="137"/>
        <v>Queensland</v>
      </c>
      <c r="G2893" t="s">
        <v>19</v>
      </c>
      <c r="H2893">
        <v>4119</v>
      </c>
      <c r="I2893" t="s">
        <v>11</v>
      </c>
      <c r="J2893" t="s">
        <v>131</v>
      </c>
      <c r="K2893" t="s">
        <v>143</v>
      </c>
      <c r="L2893" t="s">
        <v>154</v>
      </c>
      <c r="M2893" s="6">
        <v>126</v>
      </c>
    </row>
    <row r="2894" spans="1:13" x14ac:dyDescent="0.3">
      <c r="A2894" s="2">
        <v>45726</v>
      </c>
      <c r="B2894" s="3">
        <f t="shared" si="135"/>
        <v>2025</v>
      </c>
      <c r="C2894" t="str">
        <f t="shared" si="136"/>
        <v>2024-2025</v>
      </c>
      <c r="D2894" t="s">
        <v>119</v>
      </c>
      <c r="E2894" t="s">
        <v>103</v>
      </c>
      <c r="F2894" t="str">
        <f t="shared" si="137"/>
        <v>Victoria</v>
      </c>
      <c r="G2894" t="s">
        <v>26</v>
      </c>
      <c r="H2894">
        <v>3550</v>
      </c>
      <c r="I2894" t="s">
        <v>11</v>
      </c>
      <c r="J2894" t="s">
        <v>129</v>
      </c>
      <c r="K2894" t="s">
        <v>143</v>
      </c>
      <c r="L2894" t="s">
        <v>154</v>
      </c>
      <c r="M2894" s="6">
        <v>394</v>
      </c>
    </row>
    <row r="2895" spans="1:13" x14ac:dyDescent="0.3">
      <c r="A2895" s="2">
        <v>45455</v>
      </c>
      <c r="B2895" s="3">
        <f t="shared" si="135"/>
        <v>2024</v>
      </c>
      <c r="C2895" t="str">
        <f t="shared" si="136"/>
        <v>2023-2024</v>
      </c>
      <c r="D2895" t="s">
        <v>120</v>
      </c>
      <c r="E2895" t="s">
        <v>34</v>
      </c>
      <c r="F2895" t="str">
        <f t="shared" si="137"/>
        <v>New South Wales</v>
      </c>
      <c r="G2895" t="s">
        <v>10</v>
      </c>
      <c r="H2895">
        <v>2560</v>
      </c>
      <c r="I2895" t="s">
        <v>11</v>
      </c>
      <c r="J2895" t="s">
        <v>123</v>
      </c>
      <c r="K2895" t="s">
        <v>146</v>
      </c>
      <c r="L2895" t="s">
        <v>157</v>
      </c>
      <c r="M2895" s="6">
        <v>183</v>
      </c>
    </row>
    <row r="2896" spans="1:13" x14ac:dyDescent="0.3">
      <c r="A2896" s="2">
        <v>45408</v>
      </c>
      <c r="B2896" s="3">
        <f t="shared" si="135"/>
        <v>2024</v>
      </c>
      <c r="C2896" t="str">
        <f t="shared" si="136"/>
        <v>2023-2024</v>
      </c>
      <c r="D2896" t="s">
        <v>120</v>
      </c>
      <c r="E2896" t="s">
        <v>83</v>
      </c>
      <c r="F2896" t="str">
        <f t="shared" si="137"/>
        <v>Victoria</v>
      </c>
      <c r="G2896" t="s">
        <v>26</v>
      </c>
      <c r="H2896">
        <v>3551</v>
      </c>
      <c r="I2896" t="s">
        <v>11</v>
      </c>
      <c r="J2896" t="s">
        <v>129</v>
      </c>
      <c r="K2896" t="s">
        <v>148</v>
      </c>
      <c r="L2896" t="s">
        <v>159</v>
      </c>
      <c r="M2896" s="6">
        <v>245</v>
      </c>
    </row>
    <row r="2897" spans="1:13" x14ac:dyDescent="0.3">
      <c r="A2897" s="2">
        <v>45532</v>
      </c>
      <c r="B2897" s="3">
        <f t="shared" si="135"/>
        <v>2025</v>
      </c>
      <c r="C2897" t="str">
        <f t="shared" si="136"/>
        <v>2024-2025</v>
      </c>
      <c r="D2897" t="s">
        <v>119</v>
      </c>
      <c r="E2897" t="s">
        <v>99</v>
      </c>
      <c r="F2897" t="str">
        <f t="shared" si="137"/>
        <v>Western Australia</v>
      </c>
      <c r="G2897" t="s">
        <v>28</v>
      </c>
      <c r="H2897">
        <v>6530</v>
      </c>
      <c r="I2897" t="s">
        <v>11</v>
      </c>
      <c r="J2897" t="s">
        <v>141</v>
      </c>
      <c r="K2897" t="s">
        <v>148</v>
      </c>
      <c r="L2897" t="s">
        <v>159</v>
      </c>
      <c r="M2897" s="6">
        <v>89</v>
      </c>
    </row>
    <row r="2898" spans="1:13" x14ac:dyDescent="0.3">
      <c r="A2898" s="2">
        <v>45884</v>
      </c>
      <c r="B2898" s="3">
        <f t="shared" si="135"/>
        <v>2026</v>
      </c>
      <c r="C2898" t="str">
        <f t="shared" si="136"/>
        <v>2025-2026</v>
      </c>
      <c r="D2898" t="s">
        <v>119</v>
      </c>
      <c r="E2898" t="s">
        <v>81</v>
      </c>
      <c r="F2898" t="str">
        <f t="shared" si="137"/>
        <v>Victoria</v>
      </c>
      <c r="G2898" t="s">
        <v>26</v>
      </c>
      <c r="H2898">
        <v>3076</v>
      </c>
      <c r="I2898" t="s">
        <v>11</v>
      </c>
      <c r="J2898" t="s">
        <v>128</v>
      </c>
      <c r="K2898" t="s">
        <v>144</v>
      </c>
      <c r="L2898" t="s">
        <v>155</v>
      </c>
      <c r="M2898" s="6">
        <v>684</v>
      </c>
    </row>
    <row r="2899" spans="1:13" x14ac:dyDescent="0.3">
      <c r="A2899" s="2">
        <v>45341</v>
      </c>
      <c r="B2899" s="3">
        <f t="shared" si="135"/>
        <v>2024</v>
      </c>
      <c r="C2899" t="str">
        <f t="shared" si="136"/>
        <v>2023-2024</v>
      </c>
      <c r="D2899" t="s">
        <v>119</v>
      </c>
      <c r="E2899" t="s">
        <v>59</v>
      </c>
      <c r="F2899" t="str">
        <f t="shared" si="137"/>
        <v>South Australia</v>
      </c>
      <c r="G2899" t="s">
        <v>17</v>
      </c>
      <c r="H2899">
        <v>5011</v>
      </c>
      <c r="I2899" t="s">
        <v>11</v>
      </c>
      <c r="J2899" t="s">
        <v>134</v>
      </c>
      <c r="K2899" t="s">
        <v>151</v>
      </c>
      <c r="L2899" t="s">
        <v>152</v>
      </c>
      <c r="M2899" s="6">
        <v>46</v>
      </c>
    </row>
    <row r="2900" spans="1:13" x14ac:dyDescent="0.3">
      <c r="A2900" s="2">
        <v>45907</v>
      </c>
      <c r="B2900" s="3">
        <f t="shared" si="135"/>
        <v>2026</v>
      </c>
      <c r="C2900" t="str">
        <f t="shared" si="136"/>
        <v>2025-2026</v>
      </c>
      <c r="D2900" t="s">
        <v>120</v>
      </c>
      <c r="E2900" t="s">
        <v>77</v>
      </c>
      <c r="F2900" t="str">
        <f t="shared" si="137"/>
        <v>Victoria</v>
      </c>
      <c r="G2900" t="s">
        <v>26</v>
      </c>
      <c r="H2900">
        <v>3018</v>
      </c>
      <c r="I2900" t="s">
        <v>11</v>
      </c>
      <c r="J2900" t="s">
        <v>128</v>
      </c>
      <c r="K2900" t="s">
        <v>142</v>
      </c>
      <c r="L2900" t="s">
        <v>153</v>
      </c>
      <c r="M2900" s="6">
        <v>583</v>
      </c>
    </row>
    <row r="2901" spans="1:13" x14ac:dyDescent="0.3">
      <c r="A2901" s="2">
        <v>45985</v>
      </c>
      <c r="B2901" s="3">
        <f t="shared" si="135"/>
        <v>2026</v>
      </c>
      <c r="C2901" t="str">
        <f t="shared" si="136"/>
        <v>2025-2026</v>
      </c>
      <c r="D2901" t="s">
        <v>120</v>
      </c>
      <c r="E2901" t="s">
        <v>86</v>
      </c>
      <c r="F2901" t="str">
        <f t="shared" si="137"/>
        <v>Queensland</v>
      </c>
      <c r="G2901" t="s">
        <v>19</v>
      </c>
      <c r="H2901">
        <v>4119</v>
      </c>
      <c r="I2901" t="s">
        <v>11</v>
      </c>
      <c r="J2901" t="s">
        <v>131</v>
      </c>
      <c r="K2901" t="s">
        <v>142</v>
      </c>
      <c r="L2901" t="s">
        <v>153</v>
      </c>
      <c r="M2901" s="6">
        <v>500</v>
      </c>
    </row>
    <row r="2902" spans="1:13" x14ac:dyDescent="0.3">
      <c r="A2902" s="2">
        <v>45545</v>
      </c>
      <c r="B2902" s="3">
        <f t="shared" si="135"/>
        <v>2025</v>
      </c>
      <c r="C2902" t="str">
        <f t="shared" si="136"/>
        <v>2024-2025</v>
      </c>
      <c r="D2902" t="s">
        <v>120</v>
      </c>
      <c r="E2902" t="s">
        <v>33</v>
      </c>
      <c r="F2902" t="str">
        <f t="shared" si="137"/>
        <v>Northern Territory</v>
      </c>
      <c r="G2902" t="s">
        <v>15</v>
      </c>
      <c r="H2902">
        <v>870</v>
      </c>
      <c r="I2902" t="s">
        <v>11</v>
      </c>
      <c r="J2902" t="s">
        <v>140</v>
      </c>
      <c r="K2902" t="s">
        <v>151</v>
      </c>
      <c r="L2902" t="s">
        <v>152</v>
      </c>
      <c r="M2902" s="6">
        <v>228</v>
      </c>
    </row>
    <row r="2903" spans="1:13" x14ac:dyDescent="0.3">
      <c r="A2903" s="2">
        <v>45949</v>
      </c>
      <c r="B2903" s="3">
        <f t="shared" si="135"/>
        <v>2026</v>
      </c>
      <c r="C2903" t="str">
        <f t="shared" si="136"/>
        <v>2025-2026</v>
      </c>
      <c r="D2903" t="s">
        <v>119</v>
      </c>
      <c r="E2903" t="s">
        <v>81</v>
      </c>
      <c r="F2903" t="str">
        <f t="shared" si="137"/>
        <v>Victoria</v>
      </c>
      <c r="G2903" t="s">
        <v>26</v>
      </c>
      <c r="H2903">
        <v>3076</v>
      </c>
      <c r="I2903" t="s">
        <v>11</v>
      </c>
      <c r="J2903" t="s">
        <v>128</v>
      </c>
      <c r="K2903" t="s">
        <v>144</v>
      </c>
      <c r="L2903" t="s">
        <v>155</v>
      </c>
      <c r="M2903" s="6">
        <v>147</v>
      </c>
    </row>
    <row r="2904" spans="1:13" x14ac:dyDescent="0.3">
      <c r="A2904" s="2">
        <v>45600</v>
      </c>
      <c r="B2904" s="3">
        <f t="shared" si="135"/>
        <v>2025</v>
      </c>
      <c r="C2904" t="str">
        <f t="shared" si="136"/>
        <v>2024-2025</v>
      </c>
      <c r="D2904" t="s">
        <v>120</v>
      </c>
      <c r="E2904" t="s">
        <v>92</v>
      </c>
      <c r="F2904" t="str">
        <f t="shared" si="137"/>
        <v>New South Wales</v>
      </c>
      <c r="G2904" t="s">
        <v>10</v>
      </c>
      <c r="H2904">
        <v>2015</v>
      </c>
      <c r="I2904" t="s">
        <v>11</v>
      </c>
      <c r="J2904" t="s">
        <v>126</v>
      </c>
      <c r="K2904" t="s">
        <v>144</v>
      </c>
      <c r="L2904" t="s">
        <v>155</v>
      </c>
      <c r="M2904" s="6">
        <v>519</v>
      </c>
    </row>
    <row r="2905" spans="1:13" x14ac:dyDescent="0.3">
      <c r="A2905" s="2">
        <v>45658</v>
      </c>
      <c r="B2905" s="3">
        <f t="shared" si="135"/>
        <v>2025</v>
      </c>
      <c r="C2905" t="str">
        <f t="shared" si="136"/>
        <v>2024-2025</v>
      </c>
      <c r="D2905" t="s">
        <v>119</v>
      </c>
      <c r="E2905" t="s">
        <v>97</v>
      </c>
      <c r="F2905" t="str">
        <f t="shared" si="137"/>
        <v>Tasmania</v>
      </c>
      <c r="G2905" t="s">
        <v>43</v>
      </c>
      <c r="H2905">
        <v>7010</v>
      </c>
      <c r="I2905" t="s">
        <v>11</v>
      </c>
      <c r="J2905" t="s">
        <v>130</v>
      </c>
      <c r="K2905" t="s">
        <v>143</v>
      </c>
      <c r="L2905" t="s">
        <v>154</v>
      </c>
      <c r="M2905" s="6">
        <v>480</v>
      </c>
    </row>
    <row r="2906" spans="1:13" x14ac:dyDescent="0.3">
      <c r="A2906" s="2">
        <v>45657</v>
      </c>
      <c r="B2906" s="3">
        <f t="shared" si="135"/>
        <v>2025</v>
      </c>
      <c r="C2906" t="str">
        <f t="shared" si="136"/>
        <v>2024-2025</v>
      </c>
      <c r="D2906" t="s">
        <v>120</v>
      </c>
      <c r="E2906" t="s">
        <v>24</v>
      </c>
      <c r="F2906" t="str">
        <f t="shared" si="137"/>
        <v>Queensland</v>
      </c>
      <c r="G2906" t="s">
        <v>19</v>
      </c>
      <c r="H2906">
        <v>4053</v>
      </c>
      <c r="I2906" t="s">
        <v>11</v>
      </c>
      <c r="J2906" t="s">
        <v>131</v>
      </c>
      <c r="K2906" t="s">
        <v>144</v>
      </c>
      <c r="L2906" t="s">
        <v>155</v>
      </c>
      <c r="M2906" s="6">
        <v>307</v>
      </c>
    </row>
    <row r="2907" spans="1:13" x14ac:dyDescent="0.3">
      <c r="A2907" s="2">
        <v>45388</v>
      </c>
      <c r="B2907" s="3">
        <f t="shared" si="135"/>
        <v>2024</v>
      </c>
      <c r="C2907" t="str">
        <f t="shared" si="136"/>
        <v>2023-2024</v>
      </c>
      <c r="D2907" t="s">
        <v>120</v>
      </c>
      <c r="E2907" t="s">
        <v>42</v>
      </c>
      <c r="F2907" t="str">
        <f t="shared" si="137"/>
        <v>Tasmania</v>
      </c>
      <c r="G2907" t="s">
        <v>43</v>
      </c>
      <c r="H2907">
        <v>7018</v>
      </c>
      <c r="I2907" t="s">
        <v>11</v>
      </c>
      <c r="J2907" t="s">
        <v>130</v>
      </c>
      <c r="K2907" t="s">
        <v>146</v>
      </c>
      <c r="L2907" t="s">
        <v>157</v>
      </c>
      <c r="M2907" s="6">
        <v>510</v>
      </c>
    </row>
    <row r="2908" spans="1:13" x14ac:dyDescent="0.3">
      <c r="A2908" s="2">
        <v>45356</v>
      </c>
      <c r="B2908" s="3">
        <f t="shared" si="135"/>
        <v>2024</v>
      </c>
      <c r="C2908" t="str">
        <f t="shared" si="136"/>
        <v>2023-2024</v>
      </c>
      <c r="D2908" t="s">
        <v>120</v>
      </c>
      <c r="E2908" t="s">
        <v>61</v>
      </c>
      <c r="F2908" t="str">
        <f t="shared" si="137"/>
        <v>Victoria</v>
      </c>
      <c r="G2908" t="s">
        <v>26</v>
      </c>
      <c r="H2908">
        <v>3179</v>
      </c>
      <c r="I2908" t="s">
        <v>11</v>
      </c>
      <c r="J2908" t="s">
        <v>127</v>
      </c>
      <c r="K2908" t="s">
        <v>142</v>
      </c>
      <c r="L2908" t="s">
        <v>153</v>
      </c>
      <c r="M2908" s="6">
        <v>569</v>
      </c>
    </row>
    <row r="2909" spans="1:13" x14ac:dyDescent="0.3">
      <c r="A2909" s="2">
        <v>45386</v>
      </c>
      <c r="B2909" s="3">
        <f t="shared" si="135"/>
        <v>2024</v>
      </c>
      <c r="C2909" t="str">
        <f t="shared" si="136"/>
        <v>2023-2024</v>
      </c>
      <c r="D2909" t="s">
        <v>120</v>
      </c>
      <c r="E2909" t="s">
        <v>73</v>
      </c>
      <c r="F2909" t="str">
        <f t="shared" si="137"/>
        <v>Queensland</v>
      </c>
      <c r="G2909" t="s">
        <v>19</v>
      </c>
      <c r="H2909">
        <v>4509</v>
      </c>
      <c r="I2909" t="s">
        <v>11</v>
      </c>
      <c r="J2909" t="s">
        <v>124</v>
      </c>
      <c r="K2909" t="s">
        <v>151</v>
      </c>
      <c r="L2909" t="s">
        <v>152</v>
      </c>
      <c r="M2909" s="6">
        <v>216</v>
      </c>
    </row>
    <row r="2910" spans="1:13" x14ac:dyDescent="0.3">
      <c r="A2910" s="2">
        <v>45412</v>
      </c>
      <c r="B2910" s="3">
        <f t="shared" si="135"/>
        <v>2024</v>
      </c>
      <c r="C2910" t="str">
        <f t="shared" si="136"/>
        <v>2023-2024</v>
      </c>
      <c r="D2910" t="s">
        <v>120</v>
      </c>
      <c r="E2910" t="s">
        <v>77</v>
      </c>
      <c r="F2910" t="str">
        <f t="shared" si="137"/>
        <v>Victoria</v>
      </c>
      <c r="G2910" t="s">
        <v>26</v>
      </c>
      <c r="H2910">
        <v>3018</v>
      </c>
      <c r="I2910" t="s">
        <v>11</v>
      </c>
      <c r="J2910" t="s">
        <v>128</v>
      </c>
      <c r="K2910" t="s">
        <v>148</v>
      </c>
      <c r="L2910" t="s">
        <v>159</v>
      </c>
      <c r="M2910" s="6">
        <v>365</v>
      </c>
    </row>
    <row r="2911" spans="1:13" x14ac:dyDescent="0.3">
      <c r="A2911" s="2">
        <v>45835</v>
      </c>
      <c r="B2911" s="3">
        <f t="shared" si="135"/>
        <v>2025</v>
      </c>
      <c r="C2911" t="str">
        <f t="shared" si="136"/>
        <v>2024-2025</v>
      </c>
      <c r="D2911" t="s">
        <v>120</v>
      </c>
      <c r="E2911" t="s">
        <v>38</v>
      </c>
      <c r="F2911" t="str">
        <f t="shared" si="137"/>
        <v>Victoria</v>
      </c>
      <c r="G2911" t="s">
        <v>26</v>
      </c>
      <c r="H2911">
        <v>3199</v>
      </c>
      <c r="I2911" t="s">
        <v>11</v>
      </c>
      <c r="J2911" t="s">
        <v>127</v>
      </c>
      <c r="K2911" t="s">
        <v>147</v>
      </c>
      <c r="L2911" t="s">
        <v>158</v>
      </c>
      <c r="M2911" s="6">
        <v>753</v>
      </c>
    </row>
    <row r="2912" spans="1:13" x14ac:dyDescent="0.3">
      <c r="A2912" s="2">
        <v>45892</v>
      </c>
      <c r="B2912" s="3">
        <f t="shared" si="135"/>
        <v>2026</v>
      </c>
      <c r="C2912" t="str">
        <f t="shared" si="136"/>
        <v>2025-2026</v>
      </c>
      <c r="D2912" t="s">
        <v>120</v>
      </c>
      <c r="E2912" t="s">
        <v>22</v>
      </c>
      <c r="F2912" t="str">
        <f t="shared" si="137"/>
        <v>New South Wales</v>
      </c>
      <c r="G2912" t="s">
        <v>10</v>
      </c>
      <c r="H2912">
        <v>2116</v>
      </c>
      <c r="I2912" t="s">
        <v>11</v>
      </c>
      <c r="J2912" t="s">
        <v>125</v>
      </c>
      <c r="K2912" t="s">
        <v>143</v>
      </c>
      <c r="L2912" t="s">
        <v>154</v>
      </c>
      <c r="M2912" s="6">
        <v>509</v>
      </c>
    </row>
    <row r="2913" spans="1:13" x14ac:dyDescent="0.3">
      <c r="A2913" s="2">
        <v>45687</v>
      </c>
      <c r="B2913" s="3">
        <f t="shared" si="135"/>
        <v>2025</v>
      </c>
      <c r="C2913" t="str">
        <f t="shared" si="136"/>
        <v>2024-2025</v>
      </c>
      <c r="D2913" t="s">
        <v>120</v>
      </c>
      <c r="E2913" t="s">
        <v>98</v>
      </c>
      <c r="F2913" t="str">
        <f t="shared" si="137"/>
        <v>South Australia</v>
      </c>
      <c r="G2913" t="s">
        <v>17</v>
      </c>
      <c r="H2913">
        <v>5290</v>
      </c>
      <c r="I2913" t="s">
        <v>11</v>
      </c>
      <c r="J2913" t="s">
        <v>139</v>
      </c>
      <c r="K2913" t="s">
        <v>142</v>
      </c>
      <c r="L2913" t="s">
        <v>153</v>
      </c>
      <c r="M2913" s="6">
        <v>389</v>
      </c>
    </row>
    <row r="2914" spans="1:13" x14ac:dyDescent="0.3">
      <c r="A2914" s="2">
        <v>45707</v>
      </c>
      <c r="B2914" s="3">
        <f t="shared" si="135"/>
        <v>2025</v>
      </c>
      <c r="C2914" t="str">
        <f t="shared" si="136"/>
        <v>2024-2025</v>
      </c>
      <c r="D2914" t="s">
        <v>119</v>
      </c>
      <c r="E2914" t="s">
        <v>87</v>
      </c>
      <c r="F2914" t="str">
        <f t="shared" si="137"/>
        <v>New South Wales</v>
      </c>
      <c r="G2914" t="s">
        <v>10</v>
      </c>
      <c r="H2914">
        <v>2158</v>
      </c>
      <c r="I2914" t="s">
        <v>11</v>
      </c>
      <c r="J2914" t="s">
        <v>125</v>
      </c>
      <c r="K2914" t="s">
        <v>148</v>
      </c>
      <c r="L2914" t="s">
        <v>159</v>
      </c>
      <c r="M2914" s="6">
        <v>245</v>
      </c>
    </row>
    <row r="2915" spans="1:13" x14ac:dyDescent="0.3">
      <c r="A2915" s="2">
        <v>45703</v>
      </c>
      <c r="B2915" s="3">
        <f t="shared" si="135"/>
        <v>2025</v>
      </c>
      <c r="C2915" t="str">
        <f t="shared" si="136"/>
        <v>2024-2025</v>
      </c>
      <c r="D2915" t="s">
        <v>120</v>
      </c>
      <c r="E2915" t="s">
        <v>112</v>
      </c>
      <c r="F2915" t="str">
        <f t="shared" si="137"/>
        <v>Queensland</v>
      </c>
      <c r="G2915" t="s">
        <v>19</v>
      </c>
      <c r="H2915">
        <v>4566</v>
      </c>
      <c r="I2915" t="s">
        <v>11</v>
      </c>
      <c r="J2915" t="s">
        <v>136</v>
      </c>
      <c r="K2915" t="s">
        <v>142</v>
      </c>
      <c r="L2915" t="s">
        <v>153</v>
      </c>
      <c r="M2915" s="6">
        <v>610</v>
      </c>
    </row>
    <row r="2916" spans="1:13" x14ac:dyDescent="0.3">
      <c r="A2916" s="2">
        <v>45421</v>
      </c>
      <c r="B2916" s="3">
        <f t="shared" si="135"/>
        <v>2024</v>
      </c>
      <c r="C2916" t="str">
        <f t="shared" si="136"/>
        <v>2023-2024</v>
      </c>
      <c r="D2916" t="s">
        <v>120</v>
      </c>
      <c r="E2916" t="s">
        <v>64</v>
      </c>
      <c r="F2916" t="str">
        <f t="shared" si="137"/>
        <v>Western Australia</v>
      </c>
      <c r="G2916" t="s">
        <v>28</v>
      </c>
      <c r="H2916">
        <v>6112</v>
      </c>
      <c r="I2916" t="s">
        <v>11</v>
      </c>
      <c r="J2916" t="s">
        <v>135</v>
      </c>
      <c r="K2916" t="s">
        <v>148</v>
      </c>
      <c r="L2916" t="s">
        <v>159</v>
      </c>
      <c r="M2916" s="6">
        <v>735</v>
      </c>
    </row>
    <row r="2917" spans="1:13" x14ac:dyDescent="0.3">
      <c r="A2917" s="2">
        <v>45320</v>
      </c>
      <c r="B2917" s="3">
        <f t="shared" si="135"/>
        <v>2024</v>
      </c>
      <c r="C2917" t="str">
        <f t="shared" si="136"/>
        <v>2023-2024</v>
      </c>
      <c r="D2917" t="s">
        <v>120</v>
      </c>
      <c r="E2917" t="s">
        <v>27</v>
      </c>
      <c r="F2917" t="str">
        <f t="shared" si="137"/>
        <v>Western Australia</v>
      </c>
      <c r="G2917" t="s">
        <v>28</v>
      </c>
      <c r="H2917">
        <v>6030</v>
      </c>
      <c r="I2917" t="s">
        <v>11</v>
      </c>
      <c r="J2917" t="s">
        <v>121</v>
      </c>
      <c r="K2917" t="s">
        <v>151</v>
      </c>
      <c r="L2917" t="s">
        <v>152</v>
      </c>
      <c r="M2917" s="6">
        <v>425</v>
      </c>
    </row>
    <row r="2918" spans="1:13" x14ac:dyDescent="0.3">
      <c r="A2918" s="2">
        <v>45905</v>
      </c>
      <c r="B2918" s="3">
        <f t="shared" si="135"/>
        <v>2026</v>
      </c>
      <c r="C2918" t="str">
        <f t="shared" si="136"/>
        <v>2025-2026</v>
      </c>
      <c r="D2918" t="s">
        <v>120</v>
      </c>
      <c r="E2918" t="s">
        <v>9</v>
      </c>
      <c r="F2918" t="str">
        <f t="shared" si="137"/>
        <v>New South Wales</v>
      </c>
      <c r="G2918" t="s">
        <v>10</v>
      </c>
      <c r="H2918">
        <v>2067</v>
      </c>
      <c r="I2918" t="s">
        <v>11</v>
      </c>
      <c r="J2918" t="s">
        <v>126</v>
      </c>
      <c r="K2918" t="s">
        <v>145</v>
      </c>
      <c r="L2918" t="s">
        <v>156</v>
      </c>
      <c r="M2918" s="6">
        <v>391</v>
      </c>
    </row>
    <row r="2919" spans="1:13" x14ac:dyDescent="0.3">
      <c r="A2919" s="2">
        <v>45449</v>
      </c>
      <c r="B2919" s="3">
        <f t="shared" si="135"/>
        <v>2024</v>
      </c>
      <c r="C2919" t="str">
        <f t="shared" si="136"/>
        <v>2023-2024</v>
      </c>
      <c r="D2919" t="s">
        <v>119</v>
      </c>
      <c r="E2919" t="s">
        <v>62</v>
      </c>
      <c r="F2919" t="str">
        <f t="shared" si="137"/>
        <v>Victoria</v>
      </c>
      <c r="G2919" t="s">
        <v>26</v>
      </c>
      <c r="H2919">
        <v>3690</v>
      </c>
      <c r="I2919" t="s">
        <v>11</v>
      </c>
      <c r="J2919" t="s">
        <v>137</v>
      </c>
      <c r="K2919" t="s">
        <v>151</v>
      </c>
      <c r="L2919" t="s">
        <v>152</v>
      </c>
      <c r="M2919" s="6">
        <v>544</v>
      </c>
    </row>
    <row r="2920" spans="1:13" x14ac:dyDescent="0.3">
      <c r="A2920" s="2">
        <v>45732</v>
      </c>
      <c r="B2920" s="3">
        <f t="shared" si="135"/>
        <v>2025</v>
      </c>
      <c r="C2920" t="str">
        <f t="shared" si="136"/>
        <v>2024-2025</v>
      </c>
      <c r="D2920" t="s">
        <v>119</v>
      </c>
      <c r="E2920" t="s">
        <v>103</v>
      </c>
      <c r="F2920" t="str">
        <f t="shared" si="137"/>
        <v>Victoria</v>
      </c>
      <c r="G2920" t="s">
        <v>26</v>
      </c>
      <c r="H2920">
        <v>3550</v>
      </c>
      <c r="I2920" t="s">
        <v>11</v>
      </c>
      <c r="J2920" t="s">
        <v>129</v>
      </c>
      <c r="K2920" t="s">
        <v>147</v>
      </c>
      <c r="L2920" t="s">
        <v>158</v>
      </c>
      <c r="M2920" s="6">
        <v>511</v>
      </c>
    </row>
    <row r="2921" spans="1:13" x14ac:dyDescent="0.3">
      <c r="A2921" s="2">
        <v>45587</v>
      </c>
      <c r="B2921" s="3">
        <f t="shared" si="135"/>
        <v>2025</v>
      </c>
      <c r="C2921" t="str">
        <f t="shared" si="136"/>
        <v>2024-2025</v>
      </c>
      <c r="D2921" t="s">
        <v>120</v>
      </c>
      <c r="E2921" t="s">
        <v>71</v>
      </c>
      <c r="F2921" t="str">
        <f t="shared" si="137"/>
        <v>Victoria</v>
      </c>
      <c r="G2921" t="s">
        <v>26</v>
      </c>
      <c r="H2921">
        <v>3131</v>
      </c>
      <c r="I2921" t="s">
        <v>11</v>
      </c>
      <c r="J2921" t="s">
        <v>127</v>
      </c>
      <c r="K2921" t="s">
        <v>150</v>
      </c>
      <c r="L2921" t="s">
        <v>161</v>
      </c>
      <c r="M2921" s="6">
        <v>245</v>
      </c>
    </row>
    <row r="2922" spans="1:13" x14ac:dyDescent="0.3">
      <c r="A2922" s="2">
        <v>45594</v>
      </c>
      <c r="B2922" s="3">
        <f t="shared" si="135"/>
        <v>2025</v>
      </c>
      <c r="C2922" t="str">
        <f t="shared" si="136"/>
        <v>2024-2025</v>
      </c>
      <c r="D2922" t="s">
        <v>120</v>
      </c>
      <c r="E2922" t="s">
        <v>106</v>
      </c>
      <c r="F2922" t="str">
        <f t="shared" si="137"/>
        <v>Queensland</v>
      </c>
      <c r="G2922" t="s">
        <v>19</v>
      </c>
      <c r="H2922">
        <v>4558</v>
      </c>
      <c r="I2922" t="s">
        <v>11</v>
      </c>
      <c r="J2922" t="s">
        <v>136</v>
      </c>
      <c r="K2922" t="s">
        <v>147</v>
      </c>
      <c r="L2922" t="s">
        <v>158</v>
      </c>
      <c r="M2922" s="6">
        <v>20</v>
      </c>
    </row>
    <row r="2923" spans="1:13" x14ac:dyDescent="0.3">
      <c r="A2923" s="2">
        <v>45616</v>
      </c>
      <c r="B2923" s="3">
        <f t="shared" si="135"/>
        <v>2025</v>
      </c>
      <c r="C2923" t="str">
        <f t="shared" si="136"/>
        <v>2024-2025</v>
      </c>
      <c r="D2923" t="s">
        <v>120</v>
      </c>
      <c r="E2923" t="s">
        <v>83</v>
      </c>
      <c r="F2923" t="str">
        <f t="shared" si="137"/>
        <v>Victoria</v>
      </c>
      <c r="G2923" t="s">
        <v>26</v>
      </c>
      <c r="H2923">
        <v>3551</v>
      </c>
      <c r="I2923" t="s">
        <v>11</v>
      </c>
      <c r="J2923" t="s">
        <v>129</v>
      </c>
      <c r="K2923" t="s">
        <v>144</v>
      </c>
      <c r="L2923" t="s">
        <v>155</v>
      </c>
      <c r="M2923" s="6">
        <v>431</v>
      </c>
    </row>
    <row r="2924" spans="1:13" x14ac:dyDescent="0.3">
      <c r="A2924" s="2">
        <v>45429</v>
      </c>
      <c r="B2924" s="3">
        <f t="shared" si="135"/>
        <v>2024</v>
      </c>
      <c r="C2924" t="str">
        <f t="shared" si="136"/>
        <v>2023-2024</v>
      </c>
      <c r="D2924" t="s">
        <v>120</v>
      </c>
      <c r="E2924" t="s">
        <v>63</v>
      </c>
      <c r="F2924" t="str">
        <f t="shared" si="137"/>
        <v>Queensland</v>
      </c>
      <c r="G2924" t="s">
        <v>19</v>
      </c>
      <c r="H2924">
        <v>4068</v>
      </c>
      <c r="I2924" t="s">
        <v>11</v>
      </c>
      <c r="J2924" t="s">
        <v>131</v>
      </c>
      <c r="K2924" t="s">
        <v>142</v>
      </c>
      <c r="L2924" t="s">
        <v>153</v>
      </c>
      <c r="M2924" s="6">
        <v>319</v>
      </c>
    </row>
    <row r="2925" spans="1:13" x14ac:dyDescent="0.3">
      <c r="A2925" s="2">
        <v>45751</v>
      </c>
      <c r="B2925" s="3">
        <f t="shared" si="135"/>
        <v>2025</v>
      </c>
      <c r="C2925" t="str">
        <f t="shared" si="136"/>
        <v>2024-2025</v>
      </c>
      <c r="D2925" t="s">
        <v>120</v>
      </c>
      <c r="E2925" t="s">
        <v>25</v>
      </c>
      <c r="F2925" t="str">
        <f t="shared" si="137"/>
        <v>Victoria</v>
      </c>
      <c r="G2925" t="s">
        <v>26</v>
      </c>
      <c r="H2925">
        <v>3066</v>
      </c>
      <c r="I2925" t="s">
        <v>11</v>
      </c>
      <c r="J2925" t="s">
        <v>128</v>
      </c>
      <c r="K2925" t="s">
        <v>144</v>
      </c>
      <c r="L2925" t="s">
        <v>155</v>
      </c>
      <c r="M2925" s="6">
        <v>575</v>
      </c>
    </row>
    <row r="2926" spans="1:13" x14ac:dyDescent="0.3">
      <c r="A2926" s="2">
        <v>46013</v>
      </c>
      <c r="B2926" s="3">
        <f t="shared" si="135"/>
        <v>2026</v>
      </c>
      <c r="C2926" t="str">
        <f t="shared" si="136"/>
        <v>2025-2026</v>
      </c>
      <c r="D2926" t="s">
        <v>119</v>
      </c>
      <c r="E2926" t="s">
        <v>79</v>
      </c>
      <c r="F2926" t="str">
        <f t="shared" si="137"/>
        <v>Queensland</v>
      </c>
      <c r="G2926" t="s">
        <v>19</v>
      </c>
      <c r="H2926">
        <v>4680</v>
      </c>
      <c r="I2926" t="s">
        <v>11</v>
      </c>
      <c r="J2926" t="s">
        <v>138</v>
      </c>
      <c r="K2926" t="s">
        <v>143</v>
      </c>
      <c r="L2926" t="s">
        <v>154</v>
      </c>
      <c r="M2926" s="6">
        <v>420</v>
      </c>
    </row>
    <row r="2927" spans="1:13" x14ac:dyDescent="0.3">
      <c r="A2927" s="2">
        <v>45858</v>
      </c>
      <c r="B2927" s="3">
        <f t="shared" si="135"/>
        <v>2026</v>
      </c>
      <c r="C2927" t="str">
        <f t="shared" si="136"/>
        <v>2025-2026</v>
      </c>
      <c r="D2927" t="s">
        <v>120</v>
      </c>
      <c r="E2927" t="s">
        <v>54</v>
      </c>
      <c r="F2927" t="str">
        <f t="shared" si="137"/>
        <v>New South Wales</v>
      </c>
      <c r="G2927" t="s">
        <v>10</v>
      </c>
      <c r="H2927">
        <v>2750</v>
      </c>
      <c r="I2927" t="s">
        <v>11</v>
      </c>
      <c r="J2927" t="s">
        <v>132</v>
      </c>
      <c r="K2927" t="s">
        <v>148</v>
      </c>
      <c r="L2927" t="s">
        <v>159</v>
      </c>
      <c r="M2927" s="6">
        <v>547</v>
      </c>
    </row>
    <row r="2928" spans="1:13" x14ac:dyDescent="0.3">
      <c r="A2928" s="2">
        <v>45812</v>
      </c>
      <c r="B2928" s="3">
        <f t="shared" si="135"/>
        <v>2025</v>
      </c>
      <c r="C2928" t="str">
        <f t="shared" si="136"/>
        <v>2024-2025</v>
      </c>
      <c r="D2928" t="s">
        <v>120</v>
      </c>
      <c r="E2928" t="s">
        <v>107</v>
      </c>
      <c r="F2928" t="str">
        <f t="shared" si="137"/>
        <v>New South Wales</v>
      </c>
      <c r="G2928" t="s">
        <v>10</v>
      </c>
      <c r="H2928">
        <v>2020</v>
      </c>
      <c r="I2928" t="s">
        <v>11</v>
      </c>
      <c r="J2928" t="s">
        <v>126</v>
      </c>
      <c r="K2928" t="s">
        <v>144</v>
      </c>
      <c r="L2928" t="s">
        <v>155</v>
      </c>
      <c r="M2928" s="6">
        <v>704</v>
      </c>
    </row>
    <row r="2929" spans="1:13" x14ac:dyDescent="0.3">
      <c r="A2929" s="2">
        <v>45988</v>
      </c>
      <c r="B2929" s="3">
        <f t="shared" si="135"/>
        <v>2026</v>
      </c>
      <c r="C2929" t="str">
        <f t="shared" si="136"/>
        <v>2025-2026</v>
      </c>
      <c r="D2929" t="s">
        <v>120</v>
      </c>
      <c r="E2929" t="s">
        <v>106</v>
      </c>
      <c r="F2929" t="str">
        <f t="shared" si="137"/>
        <v>Queensland</v>
      </c>
      <c r="G2929" t="s">
        <v>19</v>
      </c>
      <c r="H2929">
        <v>4558</v>
      </c>
      <c r="I2929" t="s">
        <v>11</v>
      </c>
      <c r="J2929" t="s">
        <v>136</v>
      </c>
      <c r="K2929" t="s">
        <v>142</v>
      </c>
      <c r="L2929" t="s">
        <v>153</v>
      </c>
      <c r="M2929" s="6">
        <v>98</v>
      </c>
    </row>
    <row r="2930" spans="1:13" x14ac:dyDescent="0.3">
      <c r="A2930" s="2">
        <v>45754</v>
      </c>
      <c r="B2930" s="3">
        <f t="shared" si="135"/>
        <v>2025</v>
      </c>
      <c r="C2930" t="str">
        <f t="shared" si="136"/>
        <v>2024-2025</v>
      </c>
      <c r="D2930" t="s">
        <v>119</v>
      </c>
      <c r="E2930" t="s">
        <v>79</v>
      </c>
      <c r="F2930" t="str">
        <f t="shared" si="137"/>
        <v>Queensland</v>
      </c>
      <c r="G2930" t="s">
        <v>19</v>
      </c>
      <c r="H2930">
        <v>4680</v>
      </c>
      <c r="I2930" t="s">
        <v>11</v>
      </c>
      <c r="J2930" t="s">
        <v>138</v>
      </c>
      <c r="K2930" t="s">
        <v>148</v>
      </c>
      <c r="L2930" t="s">
        <v>159</v>
      </c>
      <c r="M2930" s="6">
        <v>781</v>
      </c>
    </row>
    <row r="2931" spans="1:13" x14ac:dyDescent="0.3">
      <c r="A2931" s="2">
        <v>45412</v>
      </c>
      <c r="B2931" s="3">
        <f t="shared" si="135"/>
        <v>2024</v>
      </c>
      <c r="C2931" t="str">
        <f t="shared" si="136"/>
        <v>2023-2024</v>
      </c>
      <c r="D2931" t="s">
        <v>120</v>
      </c>
      <c r="E2931" t="s">
        <v>83</v>
      </c>
      <c r="F2931" t="str">
        <f t="shared" si="137"/>
        <v>Victoria</v>
      </c>
      <c r="G2931" t="s">
        <v>26</v>
      </c>
      <c r="H2931">
        <v>3551</v>
      </c>
      <c r="I2931" t="s">
        <v>11</v>
      </c>
      <c r="J2931" t="s">
        <v>129</v>
      </c>
      <c r="K2931" t="s">
        <v>145</v>
      </c>
      <c r="L2931" t="s">
        <v>156</v>
      </c>
      <c r="M2931" s="6">
        <v>398</v>
      </c>
    </row>
    <row r="2932" spans="1:13" x14ac:dyDescent="0.3">
      <c r="A2932" s="2">
        <v>45987</v>
      </c>
      <c r="B2932" s="3">
        <f t="shared" si="135"/>
        <v>2026</v>
      </c>
      <c r="C2932" t="str">
        <f t="shared" si="136"/>
        <v>2025-2026</v>
      </c>
      <c r="D2932" t="s">
        <v>120</v>
      </c>
      <c r="E2932" t="s">
        <v>12</v>
      </c>
      <c r="F2932" t="str">
        <f t="shared" si="137"/>
        <v>New South Wales</v>
      </c>
      <c r="G2932" t="s">
        <v>10</v>
      </c>
      <c r="H2932">
        <v>2795</v>
      </c>
      <c r="I2932" t="s">
        <v>11</v>
      </c>
      <c r="J2932" t="s">
        <v>132</v>
      </c>
      <c r="K2932" t="s">
        <v>143</v>
      </c>
      <c r="L2932" t="s">
        <v>154</v>
      </c>
      <c r="M2932" s="6">
        <v>276</v>
      </c>
    </row>
    <row r="2933" spans="1:13" x14ac:dyDescent="0.3">
      <c r="A2933" s="2">
        <v>45496</v>
      </c>
      <c r="B2933" s="3">
        <f t="shared" si="135"/>
        <v>2025</v>
      </c>
      <c r="C2933" t="str">
        <f t="shared" si="136"/>
        <v>2024-2025</v>
      </c>
      <c r="D2933" t="s">
        <v>119</v>
      </c>
      <c r="E2933" t="s">
        <v>59</v>
      </c>
      <c r="F2933" t="str">
        <f t="shared" si="137"/>
        <v>South Australia</v>
      </c>
      <c r="G2933" t="s">
        <v>17</v>
      </c>
      <c r="H2933">
        <v>5011</v>
      </c>
      <c r="I2933" t="s">
        <v>11</v>
      </c>
      <c r="J2933" t="s">
        <v>134</v>
      </c>
      <c r="K2933" t="s">
        <v>146</v>
      </c>
      <c r="L2933" t="s">
        <v>157</v>
      </c>
      <c r="M2933" s="6">
        <v>412</v>
      </c>
    </row>
    <row r="2934" spans="1:13" x14ac:dyDescent="0.3">
      <c r="A2934" s="2">
        <v>45478</v>
      </c>
      <c r="B2934" s="3">
        <f t="shared" si="135"/>
        <v>2025</v>
      </c>
      <c r="C2934" t="str">
        <f t="shared" si="136"/>
        <v>2024-2025</v>
      </c>
      <c r="D2934" t="s">
        <v>120</v>
      </c>
      <c r="E2934" t="s">
        <v>23</v>
      </c>
      <c r="F2934" t="str">
        <f t="shared" si="137"/>
        <v>New South Wales</v>
      </c>
      <c r="G2934" t="s">
        <v>10</v>
      </c>
      <c r="H2934">
        <v>2830</v>
      </c>
      <c r="I2934" t="s">
        <v>11</v>
      </c>
      <c r="J2934" t="s">
        <v>132</v>
      </c>
      <c r="K2934" t="s">
        <v>142</v>
      </c>
      <c r="L2934" t="s">
        <v>153</v>
      </c>
      <c r="M2934" s="6">
        <v>644</v>
      </c>
    </row>
    <row r="2935" spans="1:13" x14ac:dyDescent="0.3">
      <c r="A2935" s="2">
        <v>45453</v>
      </c>
      <c r="B2935" s="3">
        <f t="shared" si="135"/>
        <v>2024</v>
      </c>
      <c r="C2935" t="str">
        <f t="shared" si="136"/>
        <v>2023-2024</v>
      </c>
      <c r="D2935" t="s">
        <v>119</v>
      </c>
      <c r="E2935" t="s">
        <v>29</v>
      </c>
      <c r="F2935" t="str">
        <f t="shared" si="137"/>
        <v>Queensland</v>
      </c>
      <c r="G2935" t="s">
        <v>19</v>
      </c>
      <c r="H2935">
        <v>4703</v>
      </c>
      <c r="I2935" t="s">
        <v>11</v>
      </c>
      <c r="J2935" t="s">
        <v>138</v>
      </c>
      <c r="K2935" t="s">
        <v>145</v>
      </c>
      <c r="L2935" t="s">
        <v>156</v>
      </c>
      <c r="M2935" s="6">
        <v>319</v>
      </c>
    </row>
    <row r="2936" spans="1:13" x14ac:dyDescent="0.3">
      <c r="A2936" s="2">
        <v>45306</v>
      </c>
      <c r="B2936" s="3">
        <f t="shared" si="135"/>
        <v>2024</v>
      </c>
      <c r="C2936" t="str">
        <f t="shared" si="136"/>
        <v>2023-2024</v>
      </c>
      <c r="D2936" t="s">
        <v>120</v>
      </c>
      <c r="E2936" t="s">
        <v>76</v>
      </c>
      <c r="F2936" t="str">
        <f t="shared" si="137"/>
        <v>Queensland</v>
      </c>
      <c r="G2936" t="s">
        <v>19</v>
      </c>
      <c r="H2936">
        <v>4220</v>
      </c>
      <c r="I2936" t="s">
        <v>11</v>
      </c>
      <c r="J2936" t="s">
        <v>124</v>
      </c>
      <c r="K2936" t="s">
        <v>145</v>
      </c>
      <c r="L2936" t="s">
        <v>156</v>
      </c>
      <c r="M2936" s="6">
        <v>54</v>
      </c>
    </row>
    <row r="2937" spans="1:13" x14ac:dyDescent="0.3">
      <c r="A2937" s="2">
        <v>45866</v>
      </c>
      <c r="B2937" s="3">
        <f t="shared" si="135"/>
        <v>2026</v>
      </c>
      <c r="C2937" t="str">
        <f t="shared" si="136"/>
        <v>2025-2026</v>
      </c>
      <c r="D2937" t="s">
        <v>120</v>
      </c>
      <c r="E2937" t="s">
        <v>44</v>
      </c>
      <c r="F2937" t="str">
        <f t="shared" si="137"/>
        <v>Western Australia</v>
      </c>
      <c r="G2937" t="s">
        <v>28</v>
      </c>
      <c r="H2937">
        <v>6010</v>
      </c>
      <c r="I2937" t="s">
        <v>11</v>
      </c>
      <c r="J2937" t="s">
        <v>121</v>
      </c>
      <c r="K2937" t="s">
        <v>148</v>
      </c>
      <c r="L2937" t="s">
        <v>159</v>
      </c>
      <c r="M2937" s="6">
        <v>294</v>
      </c>
    </row>
    <row r="2938" spans="1:13" x14ac:dyDescent="0.3">
      <c r="A2938" s="2">
        <v>45409</v>
      </c>
      <c r="B2938" s="3">
        <f t="shared" si="135"/>
        <v>2024</v>
      </c>
      <c r="C2938" t="str">
        <f t="shared" si="136"/>
        <v>2023-2024</v>
      </c>
      <c r="D2938" t="s">
        <v>119</v>
      </c>
      <c r="E2938" t="s">
        <v>60</v>
      </c>
      <c r="F2938" t="str">
        <f t="shared" si="137"/>
        <v>Queensland</v>
      </c>
      <c r="G2938" t="s">
        <v>19</v>
      </c>
      <c r="H2938">
        <v>4655</v>
      </c>
      <c r="I2938" t="s">
        <v>11</v>
      </c>
      <c r="J2938" t="s">
        <v>138</v>
      </c>
      <c r="K2938" t="s">
        <v>148</v>
      </c>
      <c r="L2938" t="s">
        <v>159</v>
      </c>
      <c r="M2938" s="6">
        <v>725</v>
      </c>
    </row>
    <row r="2939" spans="1:13" x14ac:dyDescent="0.3">
      <c r="A2939" s="2">
        <v>45330</v>
      </c>
      <c r="B2939" s="3">
        <f t="shared" si="135"/>
        <v>2024</v>
      </c>
      <c r="C2939" t="str">
        <f t="shared" si="136"/>
        <v>2023-2024</v>
      </c>
      <c r="D2939" t="s">
        <v>120</v>
      </c>
      <c r="E2939" t="s">
        <v>35</v>
      </c>
      <c r="F2939" t="str">
        <f t="shared" si="137"/>
        <v>Victoria</v>
      </c>
      <c r="G2939" t="s">
        <v>26</v>
      </c>
      <c r="H2939">
        <v>3280</v>
      </c>
      <c r="I2939" t="s">
        <v>11</v>
      </c>
      <c r="J2939" t="s">
        <v>129</v>
      </c>
      <c r="K2939" t="s">
        <v>146</v>
      </c>
      <c r="L2939" t="s">
        <v>157</v>
      </c>
      <c r="M2939" s="6">
        <v>746</v>
      </c>
    </row>
    <row r="2940" spans="1:13" x14ac:dyDescent="0.3">
      <c r="A2940" s="2">
        <v>45485</v>
      </c>
      <c r="B2940" s="3">
        <f t="shared" si="135"/>
        <v>2025</v>
      </c>
      <c r="C2940" t="str">
        <f t="shared" si="136"/>
        <v>2024-2025</v>
      </c>
      <c r="D2940" t="s">
        <v>120</v>
      </c>
      <c r="E2940" t="s">
        <v>90</v>
      </c>
      <c r="F2940" t="str">
        <f t="shared" si="137"/>
        <v>New South Wales</v>
      </c>
      <c r="G2940" t="s">
        <v>10</v>
      </c>
      <c r="H2940">
        <v>2650</v>
      </c>
      <c r="I2940" t="s">
        <v>11</v>
      </c>
      <c r="J2940" t="s">
        <v>132</v>
      </c>
      <c r="K2940" t="s">
        <v>150</v>
      </c>
      <c r="L2940" t="s">
        <v>161</v>
      </c>
      <c r="M2940" s="6">
        <v>759</v>
      </c>
    </row>
    <row r="2941" spans="1:13" x14ac:dyDescent="0.3">
      <c r="A2941" s="2">
        <v>45526</v>
      </c>
      <c r="B2941" s="3">
        <f t="shared" si="135"/>
        <v>2025</v>
      </c>
      <c r="C2941" t="str">
        <f t="shared" si="136"/>
        <v>2024-2025</v>
      </c>
      <c r="D2941" t="s">
        <v>120</v>
      </c>
      <c r="E2941" t="s">
        <v>44</v>
      </c>
      <c r="F2941" t="str">
        <f t="shared" si="137"/>
        <v>Western Australia</v>
      </c>
      <c r="G2941" t="s">
        <v>28</v>
      </c>
      <c r="H2941">
        <v>6010</v>
      </c>
      <c r="I2941" t="s">
        <v>11</v>
      </c>
      <c r="J2941" t="s">
        <v>121</v>
      </c>
      <c r="K2941" t="s">
        <v>145</v>
      </c>
      <c r="L2941" t="s">
        <v>156</v>
      </c>
      <c r="M2941" s="6">
        <v>757</v>
      </c>
    </row>
    <row r="2942" spans="1:13" x14ac:dyDescent="0.3">
      <c r="A2942" s="2">
        <v>45615</v>
      </c>
      <c r="B2942" s="3">
        <f t="shared" si="135"/>
        <v>2025</v>
      </c>
      <c r="C2942" t="str">
        <f t="shared" si="136"/>
        <v>2024-2025</v>
      </c>
      <c r="D2942" t="s">
        <v>120</v>
      </c>
      <c r="E2942" t="s">
        <v>63</v>
      </c>
      <c r="F2942" t="str">
        <f t="shared" si="137"/>
        <v>Queensland</v>
      </c>
      <c r="G2942" t="s">
        <v>19</v>
      </c>
      <c r="H2942">
        <v>4068</v>
      </c>
      <c r="I2942" t="s">
        <v>11</v>
      </c>
      <c r="J2942" t="s">
        <v>131</v>
      </c>
      <c r="K2942" t="s">
        <v>146</v>
      </c>
      <c r="L2942" t="s">
        <v>157</v>
      </c>
      <c r="M2942" s="6">
        <v>327</v>
      </c>
    </row>
    <row r="2943" spans="1:13" x14ac:dyDescent="0.3">
      <c r="A2943" s="2">
        <v>45345</v>
      </c>
      <c r="B2943" s="3">
        <f t="shared" si="135"/>
        <v>2024</v>
      </c>
      <c r="C2943" t="str">
        <f t="shared" si="136"/>
        <v>2023-2024</v>
      </c>
      <c r="D2943" t="s">
        <v>120</v>
      </c>
      <c r="E2943" t="s">
        <v>105</v>
      </c>
      <c r="F2943" t="str">
        <f t="shared" si="137"/>
        <v>New South Wales</v>
      </c>
      <c r="G2943" t="s">
        <v>10</v>
      </c>
      <c r="H2943">
        <v>2031</v>
      </c>
      <c r="I2943" t="s">
        <v>11</v>
      </c>
      <c r="J2943" t="s">
        <v>126</v>
      </c>
      <c r="K2943" t="s">
        <v>148</v>
      </c>
      <c r="L2943" t="s">
        <v>159</v>
      </c>
      <c r="M2943" s="6">
        <v>596</v>
      </c>
    </row>
    <row r="2944" spans="1:13" x14ac:dyDescent="0.3">
      <c r="A2944" s="2">
        <v>45315</v>
      </c>
      <c r="B2944" s="3">
        <f t="shared" si="135"/>
        <v>2024</v>
      </c>
      <c r="C2944" t="str">
        <f t="shared" si="136"/>
        <v>2023-2024</v>
      </c>
      <c r="D2944" t="s">
        <v>120</v>
      </c>
      <c r="E2944" t="s">
        <v>78</v>
      </c>
      <c r="F2944" t="str">
        <f t="shared" si="137"/>
        <v>New South Wales</v>
      </c>
      <c r="G2944" t="s">
        <v>10</v>
      </c>
      <c r="H2944">
        <v>2480</v>
      </c>
      <c r="I2944" t="s">
        <v>11</v>
      </c>
      <c r="J2944" t="s">
        <v>122</v>
      </c>
      <c r="K2944" t="s">
        <v>144</v>
      </c>
      <c r="L2944" t="s">
        <v>155</v>
      </c>
      <c r="M2944" s="6">
        <v>403</v>
      </c>
    </row>
    <row r="2945" spans="1:13" x14ac:dyDescent="0.3">
      <c r="A2945" s="2">
        <v>45396</v>
      </c>
      <c r="B2945" s="3">
        <f t="shared" si="135"/>
        <v>2024</v>
      </c>
      <c r="C2945" t="str">
        <f t="shared" si="136"/>
        <v>2023-2024</v>
      </c>
      <c r="D2945" t="s">
        <v>120</v>
      </c>
      <c r="E2945" t="s">
        <v>25</v>
      </c>
      <c r="F2945" t="str">
        <f t="shared" si="137"/>
        <v>Victoria</v>
      </c>
      <c r="G2945" t="s">
        <v>26</v>
      </c>
      <c r="H2945">
        <v>3066</v>
      </c>
      <c r="I2945" t="s">
        <v>11</v>
      </c>
      <c r="J2945" t="s">
        <v>128</v>
      </c>
      <c r="K2945" t="s">
        <v>149</v>
      </c>
      <c r="L2945" t="s">
        <v>160</v>
      </c>
      <c r="M2945" s="6">
        <v>558</v>
      </c>
    </row>
    <row r="2946" spans="1:13" x14ac:dyDescent="0.3">
      <c r="A2946" s="2">
        <v>45997</v>
      </c>
      <c r="B2946" s="3">
        <f t="shared" ref="B2946:B3009" si="138">IF(MONTH(A2946)&gt;=7,YEAR(A2946)+1,YEAR(A2946))</f>
        <v>2026</v>
      </c>
      <c r="C2946" t="str">
        <f t="shared" ref="C2946:C3009" si="139">IF(MONTH(A2946) &gt;= 7, YEAR(A2946) &amp; "-" &amp; YEAR(A2946) + 1, YEAR(A2946) - 1 &amp; "-" &amp; YEAR(A2946))</f>
        <v>2025-2026</v>
      </c>
      <c r="D2946" t="s">
        <v>120</v>
      </c>
      <c r="E2946" t="s">
        <v>67</v>
      </c>
      <c r="F2946" t="str">
        <f t="shared" ref="F2946:F3009" si="140">IF(G2946="WA","Western Australia",
IF(G2946="NSW","New South Wales",
IF(G2946="QLD","Queensland",
IF(G2946="VIC","Victoria",
IF(G2946="TAS","Tasmania",
IF(G2946="SA","South Australia",
IF(G2946="NT","Northern Territory",
IF(G2946="ACT","Australian Capital Territory",G2946))))))))</f>
        <v>Tasmania</v>
      </c>
      <c r="G2946" t="s">
        <v>43</v>
      </c>
      <c r="H2946">
        <v>7250</v>
      </c>
      <c r="I2946" t="s">
        <v>11</v>
      </c>
      <c r="J2946" t="s">
        <v>130</v>
      </c>
      <c r="K2946" t="s">
        <v>144</v>
      </c>
      <c r="L2946" t="s">
        <v>155</v>
      </c>
      <c r="M2946" s="6">
        <v>454</v>
      </c>
    </row>
    <row r="2947" spans="1:13" x14ac:dyDescent="0.3">
      <c r="A2947" s="2">
        <v>45361</v>
      </c>
      <c r="B2947" s="3">
        <f t="shared" si="138"/>
        <v>2024</v>
      </c>
      <c r="C2947" t="str">
        <f t="shared" si="139"/>
        <v>2023-2024</v>
      </c>
      <c r="D2947" t="s">
        <v>120</v>
      </c>
      <c r="E2947" t="s">
        <v>101</v>
      </c>
      <c r="F2947" t="str">
        <f t="shared" si="140"/>
        <v>Queensland</v>
      </c>
      <c r="G2947" t="s">
        <v>19</v>
      </c>
      <c r="H2947">
        <v>4305</v>
      </c>
      <c r="I2947" t="s">
        <v>11</v>
      </c>
      <c r="J2947" t="s">
        <v>124</v>
      </c>
      <c r="K2947" t="s">
        <v>146</v>
      </c>
      <c r="L2947" t="s">
        <v>157</v>
      </c>
      <c r="M2947" s="6">
        <v>558</v>
      </c>
    </row>
    <row r="2948" spans="1:13" x14ac:dyDescent="0.3">
      <c r="A2948" s="2">
        <v>45445</v>
      </c>
      <c r="B2948" s="3">
        <f t="shared" si="138"/>
        <v>2024</v>
      </c>
      <c r="C2948" t="str">
        <f t="shared" si="139"/>
        <v>2023-2024</v>
      </c>
      <c r="D2948" t="s">
        <v>119</v>
      </c>
      <c r="E2948" t="s">
        <v>14</v>
      </c>
      <c r="F2948" t="str">
        <f t="shared" si="140"/>
        <v>Northern Territory</v>
      </c>
      <c r="G2948" t="s">
        <v>15</v>
      </c>
      <c r="H2948">
        <v>800</v>
      </c>
      <c r="I2948" t="s">
        <v>11</v>
      </c>
      <c r="J2948" t="s">
        <v>140</v>
      </c>
      <c r="K2948" t="s">
        <v>142</v>
      </c>
      <c r="L2948" t="s">
        <v>153</v>
      </c>
      <c r="M2948" s="6">
        <v>465</v>
      </c>
    </row>
    <row r="2949" spans="1:13" x14ac:dyDescent="0.3">
      <c r="A2949" s="2">
        <v>45882</v>
      </c>
      <c r="B2949" s="3">
        <f t="shared" si="138"/>
        <v>2026</v>
      </c>
      <c r="C2949" t="str">
        <f t="shared" si="139"/>
        <v>2025-2026</v>
      </c>
      <c r="D2949" t="s">
        <v>120</v>
      </c>
      <c r="E2949" t="s">
        <v>13</v>
      </c>
      <c r="F2949" t="str">
        <f t="shared" si="140"/>
        <v>New South Wales</v>
      </c>
      <c r="G2949" t="s">
        <v>10</v>
      </c>
      <c r="H2949">
        <v>2141</v>
      </c>
      <c r="I2949" t="s">
        <v>11</v>
      </c>
      <c r="J2949" t="s">
        <v>125</v>
      </c>
      <c r="K2949" t="s">
        <v>143</v>
      </c>
      <c r="L2949" t="s">
        <v>154</v>
      </c>
      <c r="M2949" s="6">
        <v>247</v>
      </c>
    </row>
    <row r="2950" spans="1:13" x14ac:dyDescent="0.3">
      <c r="A2950" s="2">
        <v>45519</v>
      </c>
      <c r="B2950" s="3">
        <f t="shared" si="138"/>
        <v>2025</v>
      </c>
      <c r="C2950" t="str">
        <f t="shared" si="139"/>
        <v>2024-2025</v>
      </c>
      <c r="D2950" t="s">
        <v>120</v>
      </c>
      <c r="E2950" t="s">
        <v>37</v>
      </c>
      <c r="F2950" t="str">
        <f t="shared" si="140"/>
        <v>Victoria</v>
      </c>
      <c r="G2950" t="s">
        <v>26</v>
      </c>
      <c r="H2950">
        <v>3134</v>
      </c>
      <c r="I2950" t="s">
        <v>11</v>
      </c>
      <c r="J2950" t="s">
        <v>127</v>
      </c>
      <c r="K2950" t="s">
        <v>145</v>
      </c>
      <c r="L2950" t="s">
        <v>156</v>
      </c>
      <c r="M2950" s="6">
        <v>275</v>
      </c>
    </row>
    <row r="2951" spans="1:13" x14ac:dyDescent="0.3">
      <c r="A2951" s="2">
        <v>45642</v>
      </c>
      <c r="B2951" s="3">
        <f t="shared" si="138"/>
        <v>2025</v>
      </c>
      <c r="C2951" t="str">
        <f t="shared" si="139"/>
        <v>2024-2025</v>
      </c>
      <c r="D2951" t="s">
        <v>120</v>
      </c>
      <c r="E2951" t="s">
        <v>64</v>
      </c>
      <c r="F2951" t="str">
        <f t="shared" si="140"/>
        <v>Western Australia</v>
      </c>
      <c r="G2951" t="s">
        <v>28</v>
      </c>
      <c r="H2951">
        <v>6112</v>
      </c>
      <c r="I2951" t="s">
        <v>11</v>
      </c>
      <c r="J2951" t="s">
        <v>135</v>
      </c>
      <c r="K2951" t="s">
        <v>150</v>
      </c>
      <c r="L2951" t="s">
        <v>161</v>
      </c>
      <c r="M2951" s="6">
        <v>345</v>
      </c>
    </row>
    <row r="2952" spans="1:13" x14ac:dyDescent="0.3">
      <c r="A2952" s="2">
        <v>45443</v>
      </c>
      <c r="B2952" s="3">
        <f t="shared" si="138"/>
        <v>2024</v>
      </c>
      <c r="C2952" t="str">
        <f t="shared" si="139"/>
        <v>2023-2024</v>
      </c>
      <c r="D2952" t="s">
        <v>120</v>
      </c>
      <c r="E2952" t="s">
        <v>91</v>
      </c>
      <c r="F2952" t="str">
        <f t="shared" si="140"/>
        <v>Western Australia</v>
      </c>
      <c r="G2952" t="s">
        <v>28</v>
      </c>
      <c r="H2952">
        <v>6109</v>
      </c>
      <c r="I2952" t="s">
        <v>11</v>
      </c>
      <c r="J2952" t="s">
        <v>135</v>
      </c>
      <c r="K2952" t="s">
        <v>142</v>
      </c>
      <c r="L2952" t="s">
        <v>153</v>
      </c>
      <c r="M2952" s="6">
        <v>313</v>
      </c>
    </row>
    <row r="2953" spans="1:13" x14ac:dyDescent="0.3">
      <c r="A2953" s="2">
        <v>45406</v>
      </c>
      <c r="B2953" s="3">
        <f t="shared" si="138"/>
        <v>2024</v>
      </c>
      <c r="C2953" t="str">
        <f t="shared" si="139"/>
        <v>2023-2024</v>
      </c>
      <c r="D2953" t="s">
        <v>120</v>
      </c>
      <c r="E2953" t="s">
        <v>13</v>
      </c>
      <c r="F2953" t="str">
        <f t="shared" si="140"/>
        <v>New South Wales</v>
      </c>
      <c r="G2953" t="s">
        <v>10</v>
      </c>
      <c r="H2953">
        <v>2141</v>
      </c>
      <c r="I2953" t="s">
        <v>11</v>
      </c>
      <c r="J2953" t="s">
        <v>125</v>
      </c>
      <c r="K2953" t="s">
        <v>146</v>
      </c>
      <c r="L2953" t="s">
        <v>157</v>
      </c>
      <c r="M2953" s="6">
        <v>436</v>
      </c>
    </row>
    <row r="2954" spans="1:13" x14ac:dyDescent="0.3">
      <c r="A2954" s="2">
        <v>46012</v>
      </c>
      <c r="B2954" s="3">
        <f t="shared" si="138"/>
        <v>2026</v>
      </c>
      <c r="C2954" t="str">
        <f t="shared" si="139"/>
        <v>2025-2026</v>
      </c>
      <c r="D2954" t="s">
        <v>120</v>
      </c>
      <c r="E2954" t="s">
        <v>107</v>
      </c>
      <c r="F2954" t="str">
        <f t="shared" si="140"/>
        <v>New South Wales</v>
      </c>
      <c r="G2954" t="s">
        <v>10</v>
      </c>
      <c r="H2954">
        <v>2020</v>
      </c>
      <c r="I2954" t="s">
        <v>11</v>
      </c>
      <c r="J2954" t="s">
        <v>126</v>
      </c>
      <c r="K2954" t="s">
        <v>144</v>
      </c>
      <c r="L2954" t="s">
        <v>155</v>
      </c>
      <c r="M2954" s="6">
        <v>431</v>
      </c>
    </row>
    <row r="2955" spans="1:13" x14ac:dyDescent="0.3">
      <c r="A2955" s="2">
        <v>45587</v>
      </c>
      <c r="B2955" s="3">
        <f t="shared" si="138"/>
        <v>2025</v>
      </c>
      <c r="C2955" t="str">
        <f t="shared" si="139"/>
        <v>2024-2025</v>
      </c>
      <c r="D2955" t="s">
        <v>120</v>
      </c>
      <c r="E2955" t="s">
        <v>72</v>
      </c>
      <c r="F2955" t="str">
        <f t="shared" si="140"/>
        <v>Queensland</v>
      </c>
      <c r="G2955" t="s">
        <v>19</v>
      </c>
      <c r="H2955">
        <v>4870</v>
      </c>
      <c r="I2955" t="s">
        <v>11</v>
      </c>
      <c r="J2955" t="s">
        <v>133</v>
      </c>
      <c r="K2955" t="s">
        <v>142</v>
      </c>
      <c r="L2955" t="s">
        <v>153</v>
      </c>
      <c r="M2955" s="6">
        <v>118</v>
      </c>
    </row>
    <row r="2956" spans="1:13" x14ac:dyDescent="0.3">
      <c r="A2956" s="2">
        <v>45866</v>
      </c>
      <c r="B2956" s="3">
        <f t="shared" si="138"/>
        <v>2026</v>
      </c>
      <c r="C2956" t="str">
        <f t="shared" si="139"/>
        <v>2025-2026</v>
      </c>
      <c r="D2956" t="s">
        <v>120</v>
      </c>
      <c r="E2956" t="s">
        <v>38</v>
      </c>
      <c r="F2956" t="str">
        <f t="shared" si="140"/>
        <v>Victoria</v>
      </c>
      <c r="G2956" t="s">
        <v>26</v>
      </c>
      <c r="H2956">
        <v>3199</v>
      </c>
      <c r="I2956" t="s">
        <v>11</v>
      </c>
      <c r="J2956" t="s">
        <v>127</v>
      </c>
      <c r="K2956" t="s">
        <v>142</v>
      </c>
      <c r="L2956" t="s">
        <v>153</v>
      </c>
      <c r="M2956" s="6">
        <v>419</v>
      </c>
    </row>
    <row r="2957" spans="1:13" x14ac:dyDescent="0.3">
      <c r="A2957" s="2">
        <v>45877</v>
      </c>
      <c r="B2957" s="3">
        <f t="shared" si="138"/>
        <v>2026</v>
      </c>
      <c r="C2957" t="str">
        <f t="shared" si="139"/>
        <v>2025-2026</v>
      </c>
      <c r="D2957" t="s">
        <v>120</v>
      </c>
      <c r="E2957" t="s">
        <v>66</v>
      </c>
      <c r="F2957" t="str">
        <f t="shared" si="140"/>
        <v>Western Australia</v>
      </c>
      <c r="G2957" t="s">
        <v>28</v>
      </c>
      <c r="H2957">
        <v>6330</v>
      </c>
      <c r="I2957" t="s">
        <v>11</v>
      </c>
      <c r="J2957" t="s">
        <v>135</v>
      </c>
      <c r="K2957" t="s">
        <v>147</v>
      </c>
      <c r="L2957" t="s">
        <v>158</v>
      </c>
      <c r="M2957" s="6">
        <v>398</v>
      </c>
    </row>
    <row r="2958" spans="1:13" x14ac:dyDescent="0.3">
      <c r="A2958" s="2">
        <v>45373</v>
      </c>
      <c r="B2958" s="3">
        <f t="shared" si="138"/>
        <v>2024</v>
      </c>
      <c r="C2958" t="str">
        <f t="shared" si="139"/>
        <v>2023-2024</v>
      </c>
      <c r="D2958" t="s">
        <v>120</v>
      </c>
      <c r="E2958" t="s">
        <v>22</v>
      </c>
      <c r="F2958" t="str">
        <f t="shared" si="140"/>
        <v>New South Wales</v>
      </c>
      <c r="G2958" t="s">
        <v>10</v>
      </c>
      <c r="H2958">
        <v>2116</v>
      </c>
      <c r="I2958" t="s">
        <v>11</v>
      </c>
      <c r="J2958" t="s">
        <v>125</v>
      </c>
      <c r="K2958" t="s">
        <v>151</v>
      </c>
      <c r="L2958" t="s">
        <v>152</v>
      </c>
      <c r="M2958" s="6">
        <v>355</v>
      </c>
    </row>
    <row r="2959" spans="1:13" x14ac:dyDescent="0.3">
      <c r="A2959" s="2">
        <v>45919</v>
      </c>
      <c r="B2959" s="3">
        <f t="shared" si="138"/>
        <v>2026</v>
      </c>
      <c r="C2959" t="str">
        <f t="shared" si="139"/>
        <v>2025-2026</v>
      </c>
      <c r="D2959" t="s">
        <v>119</v>
      </c>
      <c r="E2959" t="s">
        <v>87</v>
      </c>
      <c r="F2959" t="str">
        <f t="shared" si="140"/>
        <v>New South Wales</v>
      </c>
      <c r="G2959" t="s">
        <v>10</v>
      </c>
      <c r="H2959">
        <v>2158</v>
      </c>
      <c r="I2959" t="s">
        <v>11</v>
      </c>
      <c r="J2959" t="s">
        <v>125</v>
      </c>
      <c r="K2959" t="s">
        <v>151</v>
      </c>
      <c r="L2959" t="s">
        <v>152</v>
      </c>
      <c r="M2959" s="6">
        <v>407</v>
      </c>
    </row>
    <row r="2960" spans="1:13" x14ac:dyDescent="0.3">
      <c r="A2960" s="2">
        <v>45313</v>
      </c>
      <c r="B2960" s="3">
        <f t="shared" si="138"/>
        <v>2024</v>
      </c>
      <c r="C2960" t="str">
        <f t="shared" si="139"/>
        <v>2023-2024</v>
      </c>
      <c r="D2960" t="s">
        <v>120</v>
      </c>
      <c r="E2960" t="s">
        <v>92</v>
      </c>
      <c r="F2960" t="str">
        <f t="shared" si="140"/>
        <v>New South Wales</v>
      </c>
      <c r="G2960" t="s">
        <v>10</v>
      </c>
      <c r="H2960">
        <v>2015</v>
      </c>
      <c r="I2960" t="s">
        <v>11</v>
      </c>
      <c r="J2960" t="s">
        <v>126</v>
      </c>
      <c r="K2960" t="s">
        <v>151</v>
      </c>
      <c r="L2960" t="s">
        <v>152</v>
      </c>
      <c r="M2960" s="6">
        <v>638</v>
      </c>
    </row>
    <row r="2961" spans="1:13" x14ac:dyDescent="0.3">
      <c r="A2961" s="2">
        <v>45644</v>
      </c>
      <c r="B2961" s="3">
        <f t="shared" si="138"/>
        <v>2025</v>
      </c>
      <c r="C2961" t="str">
        <f t="shared" si="139"/>
        <v>2024-2025</v>
      </c>
      <c r="D2961" t="s">
        <v>119</v>
      </c>
      <c r="E2961" t="s">
        <v>45</v>
      </c>
      <c r="F2961" t="str">
        <f t="shared" si="140"/>
        <v>Victoria</v>
      </c>
      <c r="G2961" t="s">
        <v>26</v>
      </c>
      <c r="H2961">
        <v>3136</v>
      </c>
      <c r="I2961" t="s">
        <v>11</v>
      </c>
      <c r="J2961" t="s">
        <v>127</v>
      </c>
      <c r="K2961" t="s">
        <v>142</v>
      </c>
      <c r="L2961" t="s">
        <v>153</v>
      </c>
      <c r="M2961" s="6">
        <v>792</v>
      </c>
    </row>
    <row r="2962" spans="1:13" x14ac:dyDescent="0.3">
      <c r="A2962" s="2">
        <v>45835</v>
      </c>
      <c r="B2962" s="3">
        <f t="shared" si="138"/>
        <v>2025</v>
      </c>
      <c r="C2962" t="str">
        <f t="shared" si="139"/>
        <v>2024-2025</v>
      </c>
      <c r="D2962" t="s">
        <v>120</v>
      </c>
      <c r="E2962" t="s">
        <v>106</v>
      </c>
      <c r="F2962" t="str">
        <f t="shared" si="140"/>
        <v>Queensland</v>
      </c>
      <c r="G2962" t="s">
        <v>19</v>
      </c>
      <c r="H2962">
        <v>4558</v>
      </c>
      <c r="I2962" t="s">
        <v>11</v>
      </c>
      <c r="J2962" t="s">
        <v>136</v>
      </c>
      <c r="K2962" t="s">
        <v>143</v>
      </c>
      <c r="L2962" t="s">
        <v>154</v>
      </c>
      <c r="M2962" s="6">
        <v>610</v>
      </c>
    </row>
    <row r="2963" spans="1:13" x14ac:dyDescent="0.3">
      <c r="A2963" s="2">
        <v>45617</v>
      </c>
      <c r="B2963" s="3">
        <f t="shared" si="138"/>
        <v>2025</v>
      </c>
      <c r="C2963" t="str">
        <f t="shared" si="139"/>
        <v>2024-2025</v>
      </c>
      <c r="D2963" t="s">
        <v>120</v>
      </c>
      <c r="E2963" t="s">
        <v>22</v>
      </c>
      <c r="F2963" t="str">
        <f t="shared" si="140"/>
        <v>New South Wales</v>
      </c>
      <c r="G2963" t="s">
        <v>10</v>
      </c>
      <c r="H2963">
        <v>2116</v>
      </c>
      <c r="I2963" t="s">
        <v>11</v>
      </c>
      <c r="J2963" t="s">
        <v>125</v>
      </c>
      <c r="K2963" t="s">
        <v>144</v>
      </c>
      <c r="L2963" t="s">
        <v>155</v>
      </c>
      <c r="M2963" s="6">
        <v>793</v>
      </c>
    </row>
    <row r="2964" spans="1:13" x14ac:dyDescent="0.3">
      <c r="A2964" s="2">
        <v>45823</v>
      </c>
      <c r="B2964" s="3">
        <f t="shared" si="138"/>
        <v>2025</v>
      </c>
      <c r="C2964" t="str">
        <f t="shared" si="139"/>
        <v>2024-2025</v>
      </c>
      <c r="D2964" t="s">
        <v>119</v>
      </c>
      <c r="E2964" t="s">
        <v>103</v>
      </c>
      <c r="F2964" t="str">
        <f t="shared" si="140"/>
        <v>Victoria</v>
      </c>
      <c r="G2964" t="s">
        <v>26</v>
      </c>
      <c r="H2964">
        <v>3550</v>
      </c>
      <c r="I2964" t="s">
        <v>11</v>
      </c>
      <c r="J2964" t="s">
        <v>129</v>
      </c>
      <c r="K2964" t="s">
        <v>144</v>
      </c>
      <c r="L2964" t="s">
        <v>155</v>
      </c>
      <c r="M2964" s="6">
        <v>213</v>
      </c>
    </row>
    <row r="2965" spans="1:13" x14ac:dyDescent="0.3">
      <c r="A2965" s="2">
        <v>45863</v>
      </c>
      <c r="B2965" s="3">
        <f t="shared" si="138"/>
        <v>2026</v>
      </c>
      <c r="C2965" t="str">
        <f t="shared" si="139"/>
        <v>2025-2026</v>
      </c>
      <c r="D2965" t="s">
        <v>119</v>
      </c>
      <c r="E2965" t="s">
        <v>79</v>
      </c>
      <c r="F2965" t="str">
        <f t="shared" si="140"/>
        <v>Queensland</v>
      </c>
      <c r="G2965" t="s">
        <v>19</v>
      </c>
      <c r="H2965">
        <v>4680</v>
      </c>
      <c r="I2965" t="s">
        <v>11</v>
      </c>
      <c r="J2965" t="s">
        <v>138</v>
      </c>
      <c r="K2965" t="s">
        <v>145</v>
      </c>
      <c r="L2965" t="s">
        <v>156</v>
      </c>
      <c r="M2965" s="6">
        <v>50</v>
      </c>
    </row>
    <row r="2966" spans="1:13" x14ac:dyDescent="0.3">
      <c r="A2966" s="2">
        <v>45666</v>
      </c>
      <c r="B2966" s="3">
        <f t="shared" si="138"/>
        <v>2025</v>
      </c>
      <c r="C2966" t="str">
        <f t="shared" si="139"/>
        <v>2024-2025</v>
      </c>
      <c r="D2966" t="s">
        <v>120</v>
      </c>
      <c r="E2966" t="s">
        <v>110</v>
      </c>
      <c r="F2966" t="str">
        <f t="shared" si="140"/>
        <v>Australian Capital Territory</v>
      </c>
      <c r="G2966" t="s">
        <v>51</v>
      </c>
      <c r="H2966">
        <v>2609</v>
      </c>
      <c r="I2966" t="s">
        <v>11</v>
      </c>
      <c r="J2966" t="s">
        <v>123</v>
      </c>
      <c r="K2966" t="s">
        <v>148</v>
      </c>
      <c r="L2966" t="s">
        <v>159</v>
      </c>
      <c r="M2966" s="6">
        <v>798</v>
      </c>
    </row>
    <row r="2967" spans="1:13" x14ac:dyDescent="0.3">
      <c r="A2967" s="2">
        <v>45342</v>
      </c>
      <c r="B2967" s="3">
        <f t="shared" si="138"/>
        <v>2024</v>
      </c>
      <c r="C2967" t="str">
        <f t="shared" si="139"/>
        <v>2023-2024</v>
      </c>
      <c r="D2967" t="s">
        <v>120</v>
      </c>
      <c r="E2967" t="s">
        <v>98</v>
      </c>
      <c r="F2967" t="str">
        <f t="shared" si="140"/>
        <v>South Australia</v>
      </c>
      <c r="G2967" t="s">
        <v>17</v>
      </c>
      <c r="H2967">
        <v>5290</v>
      </c>
      <c r="I2967" t="s">
        <v>11</v>
      </c>
      <c r="J2967" t="s">
        <v>139</v>
      </c>
      <c r="K2967" t="s">
        <v>142</v>
      </c>
      <c r="L2967" t="s">
        <v>153</v>
      </c>
      <c r="M2967" s="6">
        <v>619</v>
      </c>
    </row>
    <row r="2968" spans="1:13" x14ac:dyDescent="0.3">
      <c r="A2968" s="2">
        <v>45324</v>
      </c>
      <c r="B2968" s="3">
        <f t="shared" si="138"/>
        <v>2024</v>
      </c>
      <c r="C2968" t="str">
        <f t="shared" si="139"/>
        <v>2023-2024</v>
      </c>
      <c r="D2968" t="s">
        <v>120</v>
      </c>
      <c r="E2968" t="s">
        <v>63</v>
      </c>
      <c r="F2968" t="str">
        <f t="shared" si="140"/>
        <v>Queensland</v>
      </c>
      <c r="G2968" t="s">
        <v>19</v>
      </c>
      <c r="H2968">
        <v>4068</v>
      </c>
      <c r="I2968" t="s">
        <v>11</v>
      </c>
      <c r="J2968" t="s">
        <v>131</v>
      </c>
      <c r="K2968" t="s">
        <v>143</v>
      </c>
      <c r="L2968" t="s">
        <v>154</v>
      </c>
      <c r="M2968" s="6">
        <v>519</v>
      </c>
    </row>
    <row r="2969" spans="1:13" x14ac:dyDescent="0.3">
      <c r="A2969" s="2">
        <v>45442</v>
      </c>
      <c r="B2969" s="3">
        <f t="shared" si="138"/>
        <v>2024</v>
      </c>
      <c r="C2969" t="str">
        <f t="shared" si="139"/>
        <v>2023-2024</v>
      </c>
      <c r="D2969" t="s">
        <v>120</v>
      </c>
      <c r="E2969" t="s">
        <v>67</v>
      </c>
      <c r="F2969" t="str">
        <f t="shared" si="140"/>
        <v>Tasmania</v>
      </c>
      <c r="G2969" t="s">
        <v>43</v>
      </c>
      <c r="H2969">
        <v>7250</v>
      </c>
      <c r="I2969" t="s">
        <v>11</v>
      </c>
      <c r="J2969" t="s">
        <v>130</v>
      </c>
      <c r="K2969" t="s">
        <v>147</v>
      </c>
      <c r="L2969" t="s">
        <v>158</v>
      </c>
      <c r="M2969" s="6">
        <v>653</v>
      </c>
    </row>
    <row r="2970" spans="1:13" x14ac:dyDescent="0.3">
      <c r="A2970" s="2">
        <v>45879</v>
      </c>
      <c r="B2970" s="3">
        <f t="shared" si="138"/>
        <v>2026</v>
      </c>
      <c r="C2970" t="str">
        <f t="shared" si="139"/>
        <v>2025-2026</v>
      </c>
      <c r="D2970" t="s">
        <v>120</v>
      </c>
      <c r="E2970" t="s">
        <v>107</v>
      </c>
      <c r="F2970" t="str">
        <f t="shared" si="140"/>
        <v>New South Wales</v>
      </c>
      <c r="G2970" t="s">
        <v>10</v>
      </c>
      <c r="H2970">
        <v>2020</v>
      </c>
      <c r="I2970" t="s">
        <v>11</v>
      </c>
      <c r="J2970" t="s">
        <v>126</v>
      </c>
      <c r="K2970" t="s">
        <v>146</v>
      </c>
      <c r="L2970" t="s">
        <v>157</v>
      </c>
      <c r="M2970" s="6">
        <v>725</v>
      </c>
    </row>
    <row r="2971" spans="1:13" x14ac:dyDescent="0.3">
      <c r="A2971" s="2">
        <v>45520</v>
      </c>
      <c r="B2971" s="3">
        <f t="shared" si="138"/>
        <v>2025</v>
      </c>
      <c r="C2971" t="str">
        <f t="shared" si="139"/>
        <v>2024-2025</v>
      </c>
      <c r="D2971" t="s">
        <v>119</v>
      </c>
      <c r="E2971" t="s">
        <v>97</v>
      </c>
      <c r="F2971" t="str">
        <f t="shared" si="140"/>
        <v>Tasmania</v>
      </c>
      <c r="G2971" t="s">
        <v>43</v>
      </c>
      <c r="H2971">
        <v>7010</v>
      </c>
      <c r="I2971" t="s">
        <v>11</v>
      </c>
      <c r="J2971" t="s">
        <v>130</v>
      </c>
      <c r="K2971" t="s">
        <v>148</v>
      </c>
      <c r="L2971" t="s">
        <v>159</v>
      </c>
      <c r="M2971" s="6">
        <v>168</v>
      </c>
    </row>
    <row r="2972" spans="1:13" x14ac:dyDescent="0.3">
      <c r="A2972" s="2">
        <v>45603</v>
      </c>
      <c r="B2972" s="3">
        <f t="shared" si="138"/>
        <v>2025</v>
      </c>
      <c r="C2972" t="str">
        <f t="shared" si="139"/>
        <v>2024-2025</v>
      </c>
      <c r="D2972" t="s">
        <v>120</v>
      </c>
      <c r="E2972" t="s">
        <v>108</v>
      </c>
      <c r="F2972" t="str">
        <f t="shared" si="140"/>
        <v>Tasmania</v>
      </c>
      <c r="G2972" t="s">
        <v>43</v>
      </c>
      <c r="H2972">
        <v>7320</v>
      </c>
      <c r="I2972" t="s">
        <v>11</v>
      </c>
      <c r="J2972" t="s">
        <v>130</v>
      </c>
      <c r="K2972" t="s">
        <v>145</v>
      </c>
      <c r="L2972" t="s">
        <v>156</v>
      </c>
      <c r="M2972" s="6">
        <v>778</v>
      </c>
    </row>
    <row r="2973" spans="1:13" x14ac:dyDescent="0.3">
      <c r="A2973" s="2">
        <v>45667</v>
      </c>
      <c r="B2973" s="3">
        <f t="shared" si="138"/>
        <v>2025</v>
      </c>
      <c r="C2973" t="str">
        <f t="shared" si="139"/>
        <v>2024-2025</v>
      </c>
      <c r="D2973" t="s">
        <v>120</v>
      </c>
      <c r="E2973" t="s">
        <v>98</v>
      </c>
      <c r="F2973" t="str">
        <f t="shared" si="140"/>
        <v>South Australia</v>
      </c>
      <c r="G2973" t="s">
        <v>17</v>
      </c>
      <c r="H2973">
        <v>5290</v>
      </c>
      <c r="I2973" t="s">
        <v>11</v>
      </c>
      <c r="J2973" t="s">
        <v>139</v>
      </c>
      <c r="K2973" t="s">
        <v>151</v>
      </c>
      <c r="L2973" t="s">
        <v>152</v>
      </c>
      <c r="M2973" s="6">
        <v>460</v>
      </c>
    </row>
    <row r="2974" spans="1:13" x14ac:dyDescent="0.3">
      <c r="A2974" s="2">
        <v>45708</v>
      </c>
      <c r="B2974" s="3">
        <f t="shared" si="138"/>
        <v>2025</v>
      </c>
      <c r="C2974" t="str">
        <f t="shared" si="139"/>
        <v>2024-2025</v>
      </c>
      <c r="D2974" t="s">
        <v>120</v>
      </c>
      <c r="E2974" t="s">
        <v>94</v>
      </c>
      <c r="F2974" t="str">
        <f t="shared" si="140"/>
        <v>Queensland</v>
      </c>
      <c r="G2974" t="s">
        <v>19</v>
      </c>
      <c r="H2974">
        <v>4551</v>
      </c>
      <c r="I2974" t="s">
        <v>11</v>
      </c>
      <c r="J2974" t="s">
        <v>136</v>
      </c>
      <c r="K2974" t="s">
        <v>146</v>
      </c>
      <c r="L2974" t="s">
        <v>157</v>
      </c>
      <c r="M2974" s="6">
        <v>658</v>
      </c>
    </row>
    <row r="2975" spans="1:13" x14ac:dyDescent="0.3">
      <c r="A2975" s="2">
        <v>45562</v>
      </c>
      <c r="B2975" s="3">
        <f t="shared" si="138"/>
        <v>2025</v>
      </c>
      <c r="C2975" t="str">
        <f t="shared" si="139"/>
        <v>2024-2025</v>
      </c>
      <c r="D2975" t="s">
        <v>120</v>
      </c>
      <c r="E2975" t="s">
        <v>67</v>
      </c>
      <c r="F2975" t="str">
        <f t="shared" si="140"/>
        <v>Tasmania</v>
      </c>
      <c r="G2975" t="s">
        <v>43</v>
      </c>
      <c r="H2975">
        <v>7250</v>
      </c>
      <c r="I2975" t="s">
        <v>11</v>
      </c>
      <c r="J2975" t="s">
        <v>130</v>
      </c>
      <c r="K2975" t="s">
        <v>145</v>
      </c>
      <c r="L2975" t="s">
        <v>156</v>
      </c>
      <c r="M2975" s="6">
        <v>602</v>
      </c>
    </row>
    <row r="2976" spans="1:13" x14ac:dyDescent="0.3">
      <c r="A2976" s="2">
        <v>45395</v>
      </c>
      <c r="B2976" s="3">
        <f t="shared" si="138"/>
        <v>2024</v>
      </c>
      <c r="C2976" t="str">
        <f t="shared" si="139"/>
        <v>2023-2024</v>
      </c>
      <c r="D2976" t="s">
        <v>120</v>
      </c>
      <c r="E2976" t="s">
        <v>41</v>
      </c>
      <c r="F2976" t="str">
        <f t="shared" si="140"/>
        <v>New South Wales</v>
      </c>
      <c r="G2976" t="s">
        <v>10</v>
      </c>
      <c r="H2976">
        <v>2478</v>
      </c>
      <c r="I2976" t="s">
        <v>11</v>
      </c>
      <c r="J2976" t="s">
        <v>122</v>
      </c>
      <c r="K2976" t="s">
        <v>144</v>
      </c>
      <c r="L2976" t="s">
        <v>155</v>
      </c>
      <c r="M2976" s="6">
        <v>509</v>
      </c>
    </row>
    <row r="2977" spans="1:13" x14ac:dyDescent="0.3">
      <c r="A2977" s="2">
        <v>45457</v>
      </c>
      <c r="B2977" s="3">
        <f t="shared" si="138"/>
        <v>2024</v>
      </c>
      <c r="C2977" t="str">
        <f t="shared" si="139"/>
        <v>2023-2024</v>
      </c>
      <c r="D2977" t="s">
        <v>120</v>
      </c>
      <c r="E2977" t="s">
        <v>81</v>
      </c>
      <c r="F2977" t="str">
        <f t="shared" si="140"/>
        <v>Victoria</v>
      </c>
      <c r="G2977" t="s">
        <v>26</v>
      </c>
      <c r="H2977">
        <v>3076</v>
      </c>
      <c r="I2977" t="s">
        <v>11</v>
      </c>
      <c r="J2977" t="s">
        <v>128</v>
      </c>
      <c r="K2977" t="s">
        <v>143</v>
      </c>
      <c r="L2977" t="s">
        <v>154</v>
      </c>
      <c r="M2977" s="6">
        <v>754</v>
      </c>
    </row>
    <row r="2978" spans="1:13" x14ac:dyDescent="0.3">
      <c r="A2978" s="2">
        <v>45914</v>
      </c>
      <c r="B2978" s="3">
        <f t="shared" si="138"/>
        <v>2026</v>
      </c>
      <c r="C2978" t="str">
        <f t="shared" si="139"/>
        <v>2025-2026</v>
      </c>
      <c r="D2978" t="s">
        <v>120</v>
      </c>
      <c r="E2978" t="s">
        <v>82</v>
      </c>
      <c r="F2978" t="str">
        <f t="shared" si="140"/>
        <v>Queensland</v>
      </c>
      <c r="G2978" t="s">
        <v>19</v>
      </c>
      <c r="H2978">
        <v>4215</v>
      </c>
      <c r="I2978" t="s">
        <v>11</v>
      </c>
      <c r="J2978" t="s">
        <v>124</v>
      </c>
      <c r="K2978" t="s">
        <v>144</v>
      </c>
      <c r="L2978" t="s">
        <v>155</v>
      </c>
      <c r="M2978" s="6">
        <v>542</v>
      </c>
    </row>
    <row r="2979" spans="1:13" x14ac:dyDescent="0.3">
      <c r="A2979" s="2">
        <v>45761</v>
      </c>
      <c r="B2979" s="3">
        <f t="shared" si="138"/>
        <v>2025</v>
      </c>
      <c r="C2979" t="str">
        <f t="shared" si="139"/>
        <v>2024-2025</v>
      </c>
      <c r="D2979" t="s">
        <v>120</v>
      </c>
      <c r="E2979" t="s">
        <v>67</v>
      </c>
      <c r="F2979" t="str">
        <f t="shared" si="140"/>
        <v>Tasmania</v>
      </c>
      <c r="G2979" t="s">
        <v>43</v>
      </c>
      <c r="H2979">
        <v>7250</v>
      </c>
      <c r="I2979" t="s">
        <v>11</v>
      </c>
      <c r="J2979" t="s">
        <v>130</v>
      </c>
      <c r="K2979" t="s">
        <v>150</v>
      </c>
      <c r="L2979" t="s">
        <v>161</v>
      </c>
      <c r="M2979" s="6">
        <v>571</v>
      </c>
    </row>
    <row r="2980" spans="1:13" x14ac:dyDescent="0.3">
      <c r="A2980" s="2">
        <v>45978</v>
      </c>
      <c r="B2980" s="3">
        <f t="shared" si="138"/>
        <v>2026</v>
      </c>
      <c r="C2980" t="str">
        <f t="shared" si="139"/>
        <v>2025-2026</v>
      </c>
      <c r="D2980" t="s">
        <v>119</v>
      </c>
      <c r="E2980" t="s">
        <v>45</v>
      </c>
      <c r="F2980" t="str">
        <f t="shared" si="140"/>
        <v>Victoria</v>
      </c>
      <c r="G2980" t="s">
        <v>26</v>
      </c>
      <c r="H2980">
        <v>3136</v>
      </c>
      <c r="I2980" t="s">
        <v>11</v>
      </c>
      <c r="J2980" t="s">
        <v>127</v>
      </c>
      <c r="K2980" t="s">
        <v>144</v>
      </c>
      <c r="L2980" t="s">
        <v>155</v>
      </c>
      <c r="M2980" s="6">
        <v>223</v>
      </c>
    </row>
    <row r="2981" spans="1:13" x14ac:dyDescent="0.3">
      <c r="A2981" s="2">
        <v>45953</v>
      </c>
      <c r="B2981" s="3">
        <f t="shared" si="138"/>
        <v>2026</v>
      </c>
      <c r="C2981" t="str">
        <f t="shared" si="139"/>
        <v>2025-2026</v>
      </c>
      <c r="D2981" t="s">
        <v>120</v>
      </c>
      <c r="E2981" t="s">
        <v>112</v>
      </c>
      <c r="F2981" t="str">
        <f t="shared" si="140"/>
        <v>Queensland</v>
      </c>
      <c r="G2981" t="s">
        <v>19</v>
      </c>
      <c r="H2981">
        <v>4566</v>
      </c>
      <c r="I2981" t="s">
        <v>11</v>
      </c>
      <c r="J2981" t="s">
        <v>136</v>
      </c>
      <c r="K2981" t="s">
        <v>145</v>
      </c>
      <c r="L2981" t="s">
        <v>156</v>
      </c>
      <c r="M2981" s="6">
        <v>788</v>
      </c>
    </row>
    <row r="2982" spans="1:13" x14ac:dyDescent="0.3">
      <c r="A2982" s="2">
        <v>45500</v>
      </c>
      <c r="B2982" s="3">
        <f t="shared" si="138"/>
        <v>2025</v>
      </c>
      <c r="C2982" t="str">
        <f t="shared" si="139"/>
        <v>2024-2025</v>
      </c>
      <c r="D2982" t="s">
        <v>119</v>
      </c>
      <c r="E2982" t="s">
        <v>75</v>
      </c>
      <c r="F2982" t="str">
        <f t="shared" si="140"/>
        <v>Victoria</v>
      </c>
      <c r="G2982" t="s">
        <v>26</v>
      </c>
      <c r="H2982">
        <v>3915</v>
      </c>
      <c r="I2982" t="s">
        <v>11</v>
      </c>
      <c r="J2982" t="s">
        <v>137</v>
      </c>
      <c r="K2982" t="s">
        <v>145</v>
      </c>
      <c r="L2982" t="s">
        <v>156</v>
      </c>
      <c r="M2982" s="6">
        <v>144</v>
      </c>
    </row>
    <row r="2983" spans="1:13" x14ac:dyDescent="0.3">
      <c r="A2983" s="2">
        <v>45592</v>
      </c>
      <c r="B2983" s="3">
        <f t="shared" si="138"/>
        <v>2025</v>
      </c>
      <c r="C2983" t="str">
        <f t="shared" si="139"/>
        <v>2024-2025</v>
      </c>
      <c r="D2983" t="s">
        <v>120</v>
      </c>
      <c r="E2983" t="s">
        <v>101</v>
      </c>
      <c r="F2983" t="str">
        <f t="shared" si="140"/>
        <v>Queensland</v>
      </c>
      <c r="G2983" t="s">
        <v>19</v>
      </c>
      <c r="H2983">
        <v>4305</v>
      </c>
      <c r="I2983" t="s">
        <v>11</v>
      </c>
      <c r="J2983" t="s">
        <v>124</v>
      </c>
      <c r="K2983" t="s">
        <v>150</v>
      </c>
      <c r="L2983" t="s">
        <v>161</v>
      </c>
      <c r="M2983" s="6">
        <v>188</v>
      </c>
    </row>
    <row r="2984" spans="1:13" x14ac:dyDescent="0.3">
      <c r="A2984" s="2">
        <v>45867</v>
      </c>
      <c r="B2984" s="3">
        <f t="shared" si="138"/>
        <v>2026</v>
      </c>
      <c r="C2984" t="str">
        <f t="shared" si="139"/>
        <v>2025-2026</v>
      </c>
      <c r="D2984" t="s">
        <v>120</v>
      </c>
      <c r="E2984" t="s">
        <v>111</v>
      </c>
      <c r="F2984" t="str">
        <f t="shared" si="140"/>
        <v>New South Wales</v>
      </c>
      <c r="G2984" t="s">
        <v>10</v>
      </c>
      <c r="H2984">
        <v>2154</v>
      </c>
      <c r="I2984" t="s">
        <v>11</v>
      </c>
      <c r="J2984" t="s">
        <v>125</v>
      </c>
      <c r="K2984" t="s">
        <v>144</v>
      </c>
      <c r="L2984" t="s">
        <v>155</v>
      </c>
      <c r="M2984" s="6">
        <v>46</v>
      </c>
    </row>
    <row r="2985" spans="1:13" x14ac:dyDescent="0.3">
      <c r="A2985" s="2">
        <v>45837</v>
      </c>
      <c r="B2985" s="3">
        <f t="shared" si="138"/>
        <v>2025</v>
      </c>
      <c r="C2985" t="str">
        <f t="shared" si="139"/>
        <v>2024-2025</v>
      </c>
      <c r="D2985" t="s">
        <v>120</v>
      </c>
      <c r="E2985" t="s">
        <v>68</v>
      </c>
      <c r="F2985" t="str">
        <f t="shared" si="140"/>
        <v>Victoria</v>
      </c>
      <c r="G2985" t="s">
        <v>26</v>
      </c>
      <c r="H2985">
        <v>3429</v>
      </c>
      <c r="I2985" t="s">
        <v>11</v>
      </c>
      <c r="J2985" t="s">
        <v>129</v>
      </c>
      <c r="K2985" t="s">
        <v>143</v>
      </c>
      <c r="L2985" t="s">
        <v>154</v>
      </c>
      <c r="M2985" s="6">
        <v>378</v>
      </c>
    </row>
    <row r="2986" spans="1:13" x14ac:dyDescent="0.3">
      <c r="A2986" s="2">
        <v>45998</v>
      </c>
      <c r="B2986" s="3">
        <f t="shared" si="138"/>
        <v>2026</v>
      </c>
      <c r="C2986" t="str">
        <f t="shared" si="139"/>
        <v>2025-2026</v>
      </c>
      <c r="D2986" t="s">
        <v>119</v>
      </c>
      <c r="E2986" t="s">
        <v>74</v>
      </c>
      <c r="F2986" t="str">
        <f t="shared" si="140"/>
        <v>Victoria</v>
      </c>
      <c r="G2986" t="s">
        <v>26</v>
      </c>
      <c r="H2986">
        <v>3500</v>
      </c>
      <c r="I2986" t="s">
        <v>11</v>
      </c>
      <c r="J2986" t="s">
        <v>129</v>
      </c>
      <c r="K2986" t="s">
        <v>148</v>
      </c>
      <c r="L2986" t="s">
        <v>159</v>
      </c>
      <c r="M2986" s="6">
        <v>674</v>
      </c>
    </row>
    <row r="2987" spans="1:13" x14ac:dyDescent="0.3">
      <c r="A2987" s="2">
        <v>45384</v>
      </c>
      <c r="B2987" s="3">
        <f t="shared" si="138"/>
        <v>2024</v>
      </c>
      <c r="C2987" t="str">
        <f t="shared" si="139"/>
        <v>2023-2024</v>
      </c>
      <c r="D2987" t="s">
        <v>120</v>
      </c>
      <c r="E2987" t="s">
        <v>16</v>
      </c>
      <c r="F2987" t="str">
        <f t="shared" si="140"/>
        <v>South Australia</v>
      </c>
      <c r="G2987" t="s">
        <v>17</v>
      </c>
      <c r="H2987">
        <v>5168</v>
      </c>
      <c r="I2987" t="s">
        <v>11</v>
      </c>
      <c r="J2987" t="s">
        <v>134</v>
      </c>
      <c r="K2987" t="s">
        <v>151</v>
      </c>
      <c r="L2987" t="s">
        <v>152</v>
      </c>
      <c r="M2987" s="6">
        <v>38</v>
      </c>
    </row>
    <row r="2988" spans="1:13" x14ac:dyDescent="0.3">
      <c r="A2988" s="2">
        <v>45792</v>
      </c>
      <c r="B2988" s="3">
        <f t="shared" si="138"/>
        <v>2025</v>
      </c>
      <c r="C2988" t="str">
        <f t="shared" si="139"/>
        <v>2024-2025</v>
      </c>
      <c r="D2988" t="s">
        <v>120</v>
      </c>
      <c r="E2988" t="s">
        <v>81</v>
      </c>
      <c r="F2988" t="str">
        <f t="shared" si="140"/>
        <v>Victoria</v>
      </c>
      <c r="G2988" t="s">
        <v>26</v>
      </c>
      <c r="H2988">
        <v>3076</v>
      </c>
      <c r="I2988" t="s">
        <v>11</v>
      </c>
      <c r="J2988" t="s">
        <v>128</v>
      </c>
      <c r="K2988" t="s">
        <v>147</v>
      </c>
      <c r="L2988" t="s">
        <v>158</v>
      </c>
      <c r="M2988" s="6">
        <v>419</v>
      </c>
    </row>
    <row r="2989" spans="1:13" x14ac:dyDescent="0.3">
      <c r="A2989" s="2">
        <v>45995</v>
      </c>
      <c r="B2989" s="3">
        <f t="shared" si="138"/>
        <v>2026</v>
      </c>
      <c r="C2989" t="str">
        <f t="shared" si="139"/>
        <v>2025-2026</v>
      </c>
      <c r="D2989" t="s">
        <v>119</v>
      </c>
      <c r="E2989" t="s">
        <v>95</v>
      </c>
      <c r="F2989" t="str">
        <f t="shared" si="140"/>
        <v>New South Wales</v>
      </c>
      <c r="G2989" t="s">
        <v>10</v>
      </c>
      <c r="H2989">
        <v>2131</v>
      </c>
      <c r="I2989" t="s">
        <v>11</v>
      </c>
      <c r="J2989" t="s">
        <v>125</v>
      </c>
      <c r="K2989" t="s">
        <v>150</v>
      </c>
      <c r="L2989" t="s">
        <v>161</v>
      </c>
      <c r="M2989" s="6">
        <v>377</v>
      </c>
    </row>
    <row r="2990" spans="1:13" x14ac:dyDescent="0.3">
      <c r="A2990" s="2">
        <v>45902</v>
      </c>
      <c r="B2990" s="3">
        <f t="shared" si="138"/>
        <v>2026</v>
      </c>
      <c r="C2990" t="str">
        <f t="shared" si="139"/>
        <v>2025-2026</v>
      </c>
      <c r="D2990" t="s">
        <v>119</v>
      </c>
      <c r="E2990" t="s">
        <v>103</v>
      </c>
      <c r="F2990" t="str">
        <f t="shared" si="140"/>
        <v>Victoria</v>
      </c>
      <c r="G2990" t="s">
        <v>26</v>
      </c>
      <c r="H2990">
        <v>3550</v>
      </c>
      <c r="I2990" t="s">
        <v>11</v>
      </c>
      <c r="J2990" t="s">
        <v>129</v>
      </c>
      <c r="K2990" t="s">
        <v>146</v>
      </c>
      <c r="L2990" t="s">
        <v>157</v>
      </c>
      <c r="M2990" s="6">
        <v>725</v>
      </c>
    </row>
    <row r="2991" spans="1:13" x14ac:dyDescent="0.3">
      <c r="A2991" s="2">
        <v>45299</v>
      </c>
      <c r="B2991" s="3">
        <f t="shared" si="138"/>
        <v>2024</v>
      </c>
      <c r="C2991" t="str">
        <f t="shared" si="139"/>
        <v>2023-2024</v>
      </c>
      <c r="D2991" t="s">
        <v>120</v>
      </c>
      <c r="E2991" t="s">
        <v>112</v>
      </c>
      <c r="F2991" t="str">
        <f t="shared" si="140"/>
        <v>Queensland</v>
      </c>
      <c r="G2991" t="s">
        <v>19</v>
      </c>
      <c r="H2991">
        <v>4566</v>
      </c>
      <c r="I2991" t="s">
        <v>11</v>
      </c>
      <c r="J2991" t="s">
        <v>136</v>
      </c>
      <c r="K2991" t="s">
        <v>148</v>
      </c>
      <c r="L2991" t="s">
        <v>159</v>
      </c>
      <c r="M2991" s="6">
        <v>439</v>
      </c>
    </row>
    <row r="2992" spans="1:13" x14ac:dyDescent="0.3">
      <c r="A2992" s="2">
        <v>45376</v>
      </c>
      <c r="B2992" s="3">
        <f t="shared" si="138"/>
        <v>2024</v>
      </c>
      <c r="C2992" t="str">
        <f t="shared" si="139"/>
        <v>2023-2024</v>
      </c>
      <c r="D2992" t="s">
        <v>119</v>
      </c>
      <c r="E2992" t="s">
        <v>58</v>
      </c>
      <c r="F2992" t="str">
        <f t="shared" si="140"/>
        <v>New South Wales</v>
      </c>
      <c r="G2992" t="s">
        <v>10</v>
      </c>
      <c r="H2992">
        <v>2790</v>
      </c>
      <c r="I2992" t="s">
        <v>11</v>
      </c>
      <c r="J2992" t="s">
        <v>132</v>
      </c>
      <c r="K2992" t="s">
        <v>145</v>
      </c>
      <c r="L2992" t="s">
        <v>156</v>
      </c>
      <c r="M2992" s="6">
        <v>101</v>
      </c>
    </row>
    <row r="2993" spans="1:13" x14ac:dyDescent="0.3">
      <c r="A2993" s="2">
        <v>45920</v>
      </c>
      <c r="B2993" s="3">
        <f t="shared" si="138"/>
        <v>2026</v>
      </c>
      <c r="C2993" t="str">
        <f t="shared" si="139"/>
        <v>2025-2026</v>
      </c>
      <c r="D2993" t="s">
        <v>120</v>
      </c>
      <c r="E2993" t="s">
        <v>104</v>
      </c>
      <c r="F2993" t="str">
        <f t="shared" si="140"/>
        <v>Victoria</v>
      </c>
      <c r="G2993" t="s">
        <v>26</v>
      </c>
      <c r="H2993">
        <v>3175</v>
      </c>
      <c r="I2993" t="s">
        <v>11</v>
      </c>
      <c r="J2993" t="s">
        <v>127</v>
      </c>
      <c r="K2993" t="s">
        <v>147</v>
      </c>
      <c r="L2993" t="s">
        <v>158</v>
      </c>
      <c r="M2993" s="6">
        <v>182</v>
      </c>
    </row>
    <row r="2994" spans="1:13" x14ac:dyDescent="0.3">
      <c r="A2994" s="2">
        <v>45445</v>
      </c>
      <c r="B2994" s="3">
        <f t="shared" si="138"/>
        <v>2024</v>
      </c>
      <c r="C2994" t="str">
        <f t="shared" si="139"/>
        <v>2023-2024</v>
      </c>
      <c r="D2994" t="s">
        <v>120</v>
      </c>
      <c r="E2994" t="s">
        <v>92</v>
      </c>
      <c r="F2994" t="str">
        <f t="shared" si="140"/>
        <v>New South Wales</v>
      </c>
      <c r="G2994" t="s">
        <v>10</v>
      </c>
      <c r="H2994">
        <v>2015</v>
      </c>
      <c r="I2994" t="s">
        <v>11</v>
      </c>
      <c r="J2994" t="s">
        <v>126</v>
      </c>
      <c r="K2994" t="s">
        <v>143</v>
      </c>
      <c r="L2994" t="s">
        <v>154</v>
      </c>
      <c r="M2994" s="6">
        <v>604</v>
      </c>
    </row>
    <row r="2995" spans="1:13" x14ac:dyDescent="0.3">
      <c r="A2995" s="2">
        <v>45405</v>
      </c>
      <c r="B2995" s="3">
        <f t="shared" si="138"/>
        <v>2024</v>
      </c>
      <c r="C2995" t="str">
        <f t="shared" si="139"/>
        <v>2023-2024</v>
      </c>
      <c r="D2995" t="s">
        <v>120</v>
      </c>
      <c r="E2995" t="s">
        <v>112</v>
      </c>
      <c r="F2995" t="str">
        <f t="shared" si="140"/>
        <v>Queensland</v>
      </c>
      <c r="G2995" t="s">
        <v>19</v>
      </c>
      <c r="H2995">
        <v>4566</v>
      </c>
      <c r="I2995" t="s">
        <v>11</v>
      </c>
      <c r="J2995" t="s">
        <v>136</v>
      </c>
      <c r="K2995" t="s">
        <v>150</v>
      </c>
      <c r="L2995" t="s">
        <v>161</v>
      </c>
      <c r="M2995" s="6">
        <v>22</v>
      </c>
    </row>
    <row r="2996" spans="1:13" x14ac:dyDescent="0.3">
      <c r="A2996" s="2">
        <v>45340</v>
      </c>
      <c r="B2996" s="3">
        <f t="shared" si="138"/>
        <v>2024</v>
      </c>
      <c r="C2996" t="str">
        <f t="shared" si="139"/>
        <v>2023-2024</v>
      </c>
      <c r="D2996" t="s">
        <v>120</v>
      </c>
      <c r="E2996" t="s">
        <v>100</v>
      </c>
      <c r="F2996" t="str">
        <f t="shared" si="140"/>
        <v>New South Wales</v>
      </c>
      <c r="G2996" t="s">
        <v>10</v>
      </c>
      <c r="H2996">
        <v>2800</v>
      </c>
      <c r="I2996" t="s">
        <v>11</v>
      </c>
      <c r="J2996" t="s">
        <v>132</v>
      </c>
      <c r="K2996" t="s">
        <v>151</v>
      </c>
      <c r="L2996" t="s">
        <v>152</v>
      </c>
      <c r="M2996" s="6">
        <v>396</v>
      </c>
    </row>
    <row r="2997" spans="1:13" x14ac:dyDescent="0.3">
      <c r="A2997" s="2">
        <v>45449</v>
      </c>
      <c r="B2997" s="3">
        <f t="shared" si="138"/>
        <v>2024</v>
      </c>
      <c r="C2997" t="str">
        <f t="shared" si="139"/>
        <v>2023-2024</v>
      </c>
      <c r="D2997" t="s">
        <v>120</v>
      </c>
      <c r="E2997" t="s">
        <v>85</v>
      </c>
      <c r="F2997" t="str">
        <f t="shared" si="140"/>
        <v>Western Australia</v>
      </c>
      <c r="G2997" t="s">
        <v>28</v>
      </c>
      <c r="H2997">
        <v>6725</v>
      </c>
      <c r="I2997" t="s">
        <v>11</v>
      </c>
      <c r="J2997" t="s">
        <v>141</v>
      </c>
      <c r="K2997" t="s">
        <v>145</v>
      </c>
      <c r="L2997" t="s">
        <v>156</v>
      </c>
      <c r="M2997" s="6">
        <v>774</v>
      </c>
    </row>
    <row r="2998" spans="1:13" x14ac:dyDescent="0.3">
      <c r="A2998" s="2">
        <v>45907</v>
      </c>
      <c r="B2998" s="3">
        <f t="shared" si="138"/>
        <v>2026</v>
      </c>
      <c r="C2998" t="str">
        <f t="shared" si="139"/>
        <v>2025-2026</v>
      </c>
      <c r="D2998" t="s">
        <v>120</v>
      </c>
      <c r="E2998" t="s">
        <v>25</v>
      </c>
      <c r="F2998" t="str">
        <f t="shared" si="140"/>
        <v>Victoria</v>
      </c>
      <c r="G2998" t="s">
        <v>26</v>
      </c>
      <c r="H2998">
        <v>3066</v>
      </c>
      <c r="I2998" t="s">
        <v>11</v>
      </c>
      <c r="J2998" t="s">
        <v>128</v>
      </c>
      <c r="K2998" t="s">
        <v>145</v>
      </c>
      <c r="L2998" t="s">
        <v>156</v>
      </c>
      <c r="M2998" s="6">
        <v>476</v>
      </c>
    </row>
    <row r="2999" spans="1:13" x14ac:dyDescent="0.3">
      <c r="A2999" s="2">
        <v>45671</v>
      </c>
      <c r="B2999" s="3">
        <f t="shared" si="138"/>
        <v>2025</v>
      </c>
      <c r="C2999" t="str">
        <f t="shared" si="139"/>
        <v>2024-2025</v>
      </c>
      <c r="D2999" t="s">
        <v>119</v>
      </c>
      <c r="E2999" t="s">
        <v>79</v>
      </c>
      <c r="F2999" t="str">
        <f t="shared" si="140"/>
        <v>Queensland</v>
      </c>
      <c r="G2999" t="s">
        <v>19</v>
      </c>
      <c r="H2999">
        <v>4680</v>
      </c>
      <c r="I2999" t="s">
        <v>11</v>
      </c>
      <c r="J2999" t="s">
        <v>138</v>
      </c>
      <c r="K2999" t="s">
        <v>145</v>
      </c>
      <c r="L2999" t="s">
        <v>156</v>
      </c>
      <c r="M2999" s="6">
        <v>361</v>
      </c>
    </row>
    <row r="3000" spans="1:13" x14ac:dyDescent="0.3">
      <c r="A3000" s="2">
        <v>45323</v>
      </c>
      <c r="B3000" s="3">
        <f t="shared" si="138"/>
        <v>2024</v>
      </c>
      <c r="C3000" t="str">
        <f t="shared" si="139"/>
        <v>2023-2024</v>
      </c>
      <c r="D3000" t="s">
        <v>119</v>
      </c>
      <c r="E3000" t="s">
        <v>58</v>
      </c>
      <c r="F3000" t="str">
        <f t="shared" si="140"/>
        <v>New South Wales</v>
      </c>
      <c r="G3000" t="s">
        <v>10</v>
      </c>
      <c r="H3000">
        <v>2790</v>
      </c>
      <c r="I3000" t="s">
        <v>11</v>
      </c>
      <c r="J3000" t="s">
        <v>132</v>
      </c>
      <c r="K3000" t="s">
        <v>150</v>
      </c>
      <c r="L3000" t="s">
        <v>161</v>
      </c>
      <c r="M3000" s="6">
        <v>146</v>
      </c>
    </row>
    <row r="3001" spans="1:13" x14ac:dyDescent="0.3">
      <c r="A3001" s="2">
        <v>45434</v>
      </c>
      <c r="B3001" s="3">
        <f t="shared" si="138"/>
        <v>2024</v>
      </c>
      <c r="C3001" t="str">
        <f t="shared" si="139"/>
        <v>2023-2024</v>
      </c>
      <c r="D3001" t="s">
        <v>120</v>
      </c>
      <c r="E3001" t="s">
        <v>100</v>
      </c>
      <c r="F3001" t="str">
        <f t="shared" si="140"/>
        <v>New South Wales</v>
      </c>
      <c r="G3001" t="s">
        <v>10</v>
      </c>
      <c r="H3001">
        <v>2800</v>
      </c>
      <c r="I3001" t="s">
        <v>11</v>
      </c>
      <c r="J3001" t="s">
        <v>132</v>
      </c>
      <c r="K3001" t="s">
        <v>144</v>
      </c>
      <c r="L3001" t="s">
        <v>155</v>
      </c>
      <c r="M3001" s="6">
        <v>443</v>
      </c>
    </row>
    <row r="3002" spans="1:13" x14ac:dyDescent="0.3">
      <c r="A3002" s="2">
        <v>45702</v>
      </c>
      <c r="B3002" s="3">
        <f t="shared" si="138"/>
        <v>2025</v>
      </c>
      <c r="C3002" t="str">
        <f t="shared" si="139"/>
        <v>2024-2025</v>
      </c>
      <c r="D3002" t="s">
        <v>120</v>
      </c>
      <c r="E3002" t="s">
        <v>13</v>
      </c>
      <c r="F3002" t="str">
        <f t="shared" si="140"/>
        <v>New South Wales</v>
      </c>
      <c r="G3002" t="s">
        <v>10</v>
      </c>
      <c r="H3002">
        <v>2141</v>
      </c>
      <c r="I3002" t="s">
        <v>11</v>
      </c>
      <c r="J3002" t="s">
        <v>125</v>
      </c>
      <c r="K3002" t="s">
        <v>144</v>
      </c>
      <c r="L3002" t="s">
        <v>155</v>
      </c>
      <c r="M3002" s="6">
        <v>116</v>
      </c>
    </row>
    <row r="3003" spans="1:13" x14ac:dyDescent="0.3">
      <c r="A3003" s="2">
        <v>45665</v>
      </c>
      <c r="B3003" s="3">
        <f t="shared" si="138"/>
        <v>2025</v>
      </c>
      <c r="C3003" t="str">
        <f t="shared" si="139"/>
        <v>2024-2025</v>
      </c>
      <c r="D3003" t="s">
        <v>120</v>
      </c>
      <c r="E3003" t="s">
        <v>49</v>
      </c>
      <c r="F3003" t="str">
        <f t="shared" si="140"/>
        <v>New South Wales</v>
      </c>
      <c r="G3003" t="s">
        <v>10</v>
      </c>
      <c r="H3003">
        <v>2350</v>
      </c>
      <c r="I3003" t="s">
        <v>11</v>
      </c>
      <c r="J3003" t="s">
        <v>122</v>
      </c>
      <c r="K3003" t="s">
        <v>142</v>
      </c>
      <c r="L3003" t="s">
        <v>153</v>
      </c>
      <c r="M3003" s="6">
        <v>201</v>
      </c>
    </row>
    <row r="3004" spans="1:13" x14ac:dyDescent="0.3">
      <c r="A3004" s="2">
        <v>45542</v>
      </c>
      <c r="B3004" s="3">
        <f t="shared" si="138"/>
        <v>2025</v>
      </c>
      <c r="C3004" t="str">
        <f t="shared" si="139"/>
        <v>2024-2025</v>
      </c>
      <c r="D3004" t="s">
        <v>120</v>
      </c>
      <c r="E3004" t="s">
        <v>110</v>
      </c>
      <c r="F3004" t="str">
        <f t="shared" si="140"/>
        <v>Australian Capital Territory</v>
      </c>
      <c r="G3004" t="s">
        <v>51</v>
      </c>
      <c r="H3004">
        <v>2609</v>
      </c>
      <c r="I3004" t="s">
        <v>11</v>
      </c>
      <c r="J3004" t="s">
        <v>123</v>
      </c>
      <c r="K3004" t="s">
        <v>144</v>
      </c>
      <c r="L3004" t="s">
        <v>155</v>
      </c>
      <c r="M3004" s="6">
        <v>672</v>
      </c>
    </row>
    <row r="3005" spans="1:13" x14ac:dyDescent="0.3">
      <c r="A3005" s="2">
        <v>45483</v>
      </c>
      <c r="B3005" s="3">
        <f t="shared" si="138"/>
        <v>2025</v>
      </c>
      <c r="C3005" t="str">
        <f t="shared" si="139"/>
        <v>2024-2025</v>
      </c>
      <c r="D3005" t="s">
        <v>120</v>
      </c>
      <c r="E3005" t="s">
        <v>105</v>
      </c>
      <c r="F3005" t="str">
        <f t="shared" si="140"/>
        <v>New South Wales</v>
      </c>
      <c r="G3005" t="s">
        <v>10</v>
      </c>
      <c r="H3005">
        <v>2031</v>
      </c>
      <c r="I3005" t="s">
        <v>11</v>
      </c>
      <c r="J3005" t="s">
        <v>126</v>
      </c>
      <c r="K3005" t="s">
        <v>146</v>
      </c>
      <c r="L3005" t="s">
        <v>157</v>
      </c>
      <c r="M3005" s="6">
        <v>271</v>
      </c>
    </row>
    <row r="3006" spans="1:13" x14ac:dyDescent="0.3">
      <c r="A3006" s="2">
        <v>45405</v>
      </c>
      <c r="B3006" s="3">
        <f t="shared" si="138"/>
        <v>2024</v>
      </c>
      <c r="C3006" t="str">
        <f t="shared" si="139"/>
        <v>2023-2024</v>
      </c>
      <c r="D3006" t="s">
        <v>119</v>
      </c>
      <c r="E3006" t="s">
        <v>79</v>
      </c>
      <c r="F3006" t="str">
        <f t="shared" si="140"/>
        <v>Queensland</v>
      </c>
      <c r="G3006" t="s">
        <v>19</v>
      </c>
      <c r="H3006">
        <v>4680</v>
      </c>
      <c r="I3006" t="s">
        <v>11</v>
      </c>
      <c r="J3006" t="s">
        <v>138</v>
      </c>
      <c r="K3006" t="s">
        <v>147</v>
      </c>
      <c r="L3006" t="s">
        <v>158</v>
      </c>
      <c r="M3006" s="6">
        <v>683</v>
      </c>
    </row>
    <row r="3007" spans="1:13" x14ac:dyDescent="0.3">
      <c r="A3007" s="2">
        <v>45843</v>
      </c>
      <c r="B3007" s="3">
        <f t="shared" si="138"/>
        <v>2026</v>
      </c>
      <c r="C3007" t="str">
        <f t="shared" si="139"/>
        <v>2025-2026</v>
      </c>
      <c r="D3007" t="s">
        <v>120</v>
      </c>
      <c r="E3007" t="s">
        <v>86</v>
      </c>
      <c r="F3007" t="str">
        <f t="shared" si="140"/>
        <v>Queensland</v>
      </c>
      <c r="G3007" t="s">
        <v>19</v>
      </c>
      <c r="H3007">
        <v>4119</v>
      </c>
      <c r="I3007" t="s">
        <v>11</v>
      </c>
      <c r="J3007" t="s">
        <v>131</v>
      </c>
      <c r="K3007" t="s">
        <v>148</v>
      </c>
      <c r="L3007" t="s">
        <v>159</v>
      </c>
      <c r="M3007" s="6">
        <v>26</v>
      </c>
    </row>
    <row r="3008" spans="1:13" x14ac:dyDescent="0.3">
      <c r="A3008" s="2">
        <v>45955</v>
      </c>
      <c r="B3008" s="3">
        <f t="shared" si="138"/>
        <v>2026</v>
      </c>
      <c r="C3008" t="str">
        <f t="shared" si="139"/>
        <v>2025-2026</v>
      </c>
      <c r="D3008" t="s">
        <v>120</v>
      </c>
      <c r="E3008" t="s">
        <v>71</v>
      </c>
      <c r="F3008" t="str">
        <f t="shared" si="140"/>
        <v>Victoria</v>
      </c>
      <c r="G3008" t="s">
        <v>26</v>
      </c>
      <c r="H3008">
        <v>3131</v>
      </c>
      <c r="I3008" t="s">
        <v>11</v>
      </c>
      <c r="J3008" t="s">
        <v>127</v>
      </c>
      <c r="K3008" t="s">
        <v>142</v>
      </c>
      <c r="L3008" t="s">
        <v>153</v>
      </c>
      <c r="M3008" s="6">
        <v>507</v>
      </c>
    </row>
    <row r="3009" spans="1:13" x14ac:dyDescent="0.3">
      <c r="A3009" s="2">
        <v>45805</v>
      </c>
      <c r="B3009" s="3">
        <f t="shared" si="138"/>
        <v>2025</v>
      </c>
      <c r="C3009" t="str">
        <f t="shared" si="139"/>
        <v>2024-2025</v>
      </c>
      <c r="D3009" t="s">
        <v>120</v>
      </c>
      <c r="E3009" t="s">
        <v>67</v>
      </c>
      <c r="F3009" t="str">
        <f t="shared" si="140"/>
        <v>Tasmania</v>
      </c>
      <c r="G3009" t="s">
        <v>43</v>
      </c>
      <c r="H3009">
        <v>7250</v>
      </c>
      <c r="I3009" t="s">
        <v>11</v>
      </c>
      <c r="J3009" t="s">
        <v>130</v>
      </c>
      <c r="K3009" t="s">
        <v>150</v>
      </c>
      <c r="L3009" t="s">
        <v>161</v>
      </c>
      <c r="M3009" s="6">
        <v>77</v>
      </c>
    </row>
    <row r="3010" spans="1:13" x14ac:dyDescent="0.3">
      <c r="A3010" s="2">
        <v>46020</v>
      </c>
      <c r="B3010" s="3">
        <f t="shared" ref="B3010:B3073" si="141">IF(MONTH(A3010)&gt;=7,YEAR(A3010)+1,YEAR(A3010))</f>
        <v>2026</v>
      </c>
      <c r="C3010" t="str">
        <f t="shared" ref="C3010:C3073" si="142">IF(MONTH(A3010) &gt;= 7, YEAR(A3010) &amp; "-" &amp; YEAR(A3010) + 1, YEAR(A3010) - 1 &amp; "-" &amp; YEAR(A3010))</f>
        <v>2025-2026</v>
      </c>
      <c r="D3010" t="s">
        <v>119</v>
      </c>
      <c r="E3010" t="s">
        <v>14</v>
      </c>
      <c r="F3010" t="str">
        <f t="shared" ref="F3010:F3073" si="143">IF(G3010="WA","Western Australia",
IF(G3010="NSW","New South Wales",
IF(G3010="QLD","Queensland",
IF(G3010="VIC","Victoria",
IF(G3010="TAS","Tasmania",
IF(G3010="SA","South Australia",
IF(G3010="NT","Northern Territory",
IF(G3010="ACT","Australian Capital Territory",G3010))))))))</f>
        <v>Northern Territory</v>
      </c>
      <c r="G3010" t="s">
        <v>15</v>
      </c>
      <c r="H3010">
        <v>800</v>
      </c>
      <c r="I3010" t="s">
        <v>11</v>
      </c>
      <c r="J3010" t="s">
        <v>140</v>
      </c>
      <c r="K3010" t="s">
        <v>147</v>
      </c>
      <c r="L3010" t="s">
        <v>158</v>
      </c>
      <c r="M3010" s="6">
        <v>355</v>
      </c>
    </row>
    <row r="3011" spans="1:13" x14ac:dyDescent="0.3">
      <c r="A3011" s="2">
        <v>45323</v>
      </c>
      <c r="B3011" s="3">
        <f t="shared" si="141"/>
        <v>2024</v>
      </c>
      <c r="C3011" t="str">
        <f t="shared" si="142"/>
        <v>2023-2024</v>
      </c>
      <c r="D3011" t="s">
        <v>119</v>
      </c>
      <c r="E3011" t="s">
        <v>18</v>
      </c>
      <c r="F3011" t="str">
        <f t="shared" si="143"/>
        <v>Queensland</v>
      </c>
      <c r="G3011" t="s">
        <v>19</v>
      </c>
      <c r="H3011">
        <v>4802</v>
      </c>
      <c r="I3011" t="s">
        <v>11</v>
      </c>
      <c r="J3011" t="s">
        <v>133</v>
      </c>
      <c r="K3011" t="s">
        <v>150</v>
      </c>
      <c r="L3011" t="s">
        <v>161</v>
      </c>
      <c r="M3011" s="6">
        <v>301</v>
      </c>
    </row>
    <row r="3012" spans="1:13" x14ac:dyDescent="0.3">
      <c r="A3012" s="2">
        <v>45327</v>
      </c>
      <c r="B3012" s="3">
        <f t="shared" si="141"/>
        <v>2024</v>
      </c>
      <c r="C3012" t="str">
        <f t="shared" si="142"/>
        <v>2023-2024</v>
      </c>
      <c r="D3012" t="s">
        <v>120</v>
      </c>
      <c r="E3012" t="s">
        <v>65</v>
      </c>
      <c r="F3012" t="str">
        <f t="shared" si="143"/>
        <v>Victoria</v>
      </c>
      <c r="G3012" t="s">
        <v>26</v>
      </c>
      <c r="H3012">
        <v>3931</v>
      </c>
      <c r="I3012" t="s">
        <v>11</v>
      </c>
      <c r="J3012" t="s">
        <v>137</v>
      </c>
      <c r="K3012" t="s">
        <v>145</v>
      </c>
      <c r="L3012" t="s">
        <v>156</v>
      </c>
      <c r="M3012" s="6">
        <v>250</v>
      </c>
    </row>
    <row r="3013" spans="1:13" x14ac:dyDescent="0.3">
      <c r="A3013" s="2">
        <v>45955</v>
      </c>
      <c r="B3013" s="3">
        <f t="shared" si="141"/>
        <v>2026</v>
      </c>
      <c r="C3013" t="str">
        <f t="shared" si="142"/>
        <v>2025-2026</v>
      </c>
      <c r="D3013" t="s">
        <v>120</v>
      </c>
      <c r="E3013" t="s">
        <v>31</v>
      </c>
      <c r="F3013" t="str">
        <f t="shared" si="143"/>
        <v>South Australia</v>
      </c>
      <c r="G3013" t="s">
        <v>17</v>
      </c>
      <c r="H3013">
        <v>5082</v>
      </c>
      <c r="I3013" t="s">
        <v>11</v>
      </c>
      <c r="J3013" t="s">
        <v>134</v>
      </c>
      <c r="K3013" t="s">
        <v>148</v>
      </c>
      <c r="L3013" t="s">
        <v>159</v>
      </c>
      <c r="M3013" s="6">
        <v>351</v>
      </c>
    </row>
    <row r="3014" spans="1:13" x14ac:dyDescent="0.3">
      <c r="A3014" s="2">
        <v>45438</v>
      </c>
      <c r="B3014" s="3">
        <f t="shared" si="141"/>
        <v>2024</v>
      </c>
      <c r="C3014" t="str">
        <f t="shared" si="142"/>
        <v>2023-2024</v>
      </c>
      <c r="D3014" t="s">
        <v>120</v>
      </c>
      <c r="E3014" t="s">
        <v>60</v>
      </c>
      <c r="F3014" t="str">
        <f t="shared" si="143"/>
        <v>Queensland</v>
      </c>
      <c r="G3014" t="s">
        <v>19</v>
      </c>
      <c r="H3014">
        <v>4655</v>
      </c>
      <c r="I3014" t="s">
        <v>11</v>
      </c>
      <c r="J3014" t="s">
        <v>138</v>
      </c>
      <c r="K3014" t="s">
        <v>143</v>
      </c>
      <c r="L3014" t="s">
        <v>154</v>
      </c>
      <c r="M3014" s="6">
        <v>508</v>
      </c>
    </row>
    <row r="3015" spans="1:13" x14ac:dyDescent="0.3">
      <c r="A3015" s="2">
        <v>45579</v>
      </c>
      <c r="B3015" s="3">
        <f t="shared" si="141"/>
        <v>2025</v>
      </c>
      <c r="C3015" t="str">
        <f t="shared" si="142"/>
        <v>2024-2025</v>
      </c>
      <c r="D3015" t="s">
        <v>120</v>
      </c>
      <c r="E3015" t="s">
        <v>49</v>
      </c>
      <c r="F3015" t="str">
        <f t="shared" si="143"/>
        <v>New South Wales</v>
      </c>
      <c r="G3015" t="s">
        <v>10</v>
      </c>
      <c r="H3015">
        <v>2350</v>
      </c>
      <c r="I3015" t="s">
        <v>11</v>
      </c>
      <c r="J3015" t="s">
        <v>122</v>
      </c>
      <c r="K3015" t="s">
        <v>142</v>
      </c>
      <c r="L3015" t="s">
        <v>153</v>
      </c>
      <c r="M3015" s="6">
        <v>438</v>
      </c>
    </row>
    <row r="3016" spans="1:13" x14ac:dyDescent="0.3">
      <c r="A3016" s="2">
        <v>45657</v>
      </c>
      <c r="B3016" s="3">
        <f t="shared" si="141"/>
        <v>2025</v>
      </c>
      <c r="C3016" t="str">
        <f t="shared" si="142"/>
        <v>2024-2025</v>
      </c>
      <c r="D3016" t="s">
        <v>120</v>
      </c>
      <c r="E3016" t="s">
        <v>42</v>
      </c>
      <c r="F3016" t="str">
        <f t="shared" si="143"/>
        <v>Tasmania</v>
      </c>
      <c r="G3016" t="s">
        <v>43</v>
      </c>
      <c r="H3016">
        <v>7018</v>
      </c>
      <c r="I3016" t="s">
        <v>11</v>
      </c>
      <c r="J3016" t="s">
        <v>130</v>
      </c>
      <c r="K3016" t="s">
        <v>148</v>
      </c>
      <c r="L3016" t="s">
        <v>159</v>
      </c>
      <c r="M3016" s="6">
        <v>773</v>
      </c>
    </row>
    <row r="3017" spans="1:13" x14ac:dyDescent="0.3">
      <c r="A3017" s="2">
        <v>45402</v>
      </c>
      <c r="B3017" s="3">
        <f t="shared" si="141"/>
        <v>2024</v>
      </c>
      <c r="C3017" t="str">
        <f t="shared" si="142"/>
        <v>2023-2024</v>
      </c>
      <c r="D3017" t="s">
        <v>119</v>
      </c>
      <c r="E3017" t="s">
        <v>23</v>
      </c>
      <c r="F3017" t="str">
        <f t="shared" si="143"/>
        <v>New South Wales</v>
      </c>
      <c r="G3017" t="s">
        <v>10</v>
      </c>
      <c r="H3017">
        <v>2830</v>
      </c>
      <c r="I3017" t="s">
        <v>11</v>
      </c>
      <c r="J3017" t="s">
        <v>132</v>
      </c>
      <c r="K3017" t="s">
        <v>148</v>
      </c>
      <c r="L3017" t="s">
        <v>159</v>
      </c>
      <c r="M3017" s="6">
        <v>308</v>
      </c>
    </row>
    <row r="3018" spans="1:13" x14ac:dyDescent="0.3">
      <c r="A3018" s="2">
        <v>45617</v>
      </c>
      <c r="B3018" s="3">
        <f t="shared" si="141"/>
        <v>2025</v>
      </c>
      <c r="C3018" t="str">
        <f t="shared" si="142"/>
        <v>2024-2025</v>
      </c>
      <c r="D3018" t="s">
        <v>119</v>
      </c>
      <c r="E3018" t="s">
        <v>71</v>
      </c>
      <c r="F3018" t="str">
        <f t="shared" si="143"/>
        <v>Victoria</v>
      </c>
      <c r="G3018" t="s">
        <v>26</v>
      </c>
      <c r="H3018">
        <v>3131</v>
      </c>
      <c r="I3018" t="s">
        <v>11</v>
      </c>
      <c r="J3018" t="s">
        <v>127</v>
      </c>
      <c r="K3018" t="s">
        <v>150</v>
      </c>
      <c r="L3018" t="s">
        <v>161</v>
      </c>
      <c r="M3018" s="6">
        <v>40</v>
      </c>
    </row>
    <row r="3019" spans="1:13" x14ac:dyDescent="0.3">
      <c r="A3019" s="2">
        <v>45585</v>
      </c>
      <c r="B3019" s="3">
        <f t="shared" si="141"/>
        <v>2025</v>
      </c>
      <c r="C3019" t="str">
        <f t="shared" si="142"/>
        <v>2024-2025</v>
      </c>
      <c r="D3019" t="s">
        <v>120</v>
      </c>
      <c r="E3019" t="s">
        <v>54</v>
      </c>
      <c r="F3019" t="str">
        <f t="shared" si="143"/>
        <v>New South Wales</v>
      </c>
      <c r="G3019" t="s">
        <v>10</v>
      </c>
      <c r="H3019">
        <v>2750</v>
      </c>
      <c r="I3019" t="s">
        <v>11</v>
      </c>
      <c r="J3019" t="s">
        <v>132</v>
      </c>
      <c r="K3019" t="s">
        <v>151</v>
      </c>
      <c r="L3019" t="s">
        <v>152</v>
      </c>
      <c r="M3019" s="6">
        <v>589</v>
      </c>
    </row>
    <row r="3020" spans="1:13" x14ac:dyDescent="0.3">
      <c r="A3020" s="2">
        <v>46010</v>
      </c>
      <c r="B3020" s="3">
        <f t="shared" si="141"/>
        <v>2026</v>
      </c>
      <c r="C3020" t="str">
        <f t="shared" si="142"/>
        <v>2025-2026</v>
      </c>
      <c r="D3020" t="s">
        <v>119</v>
      </c>
      <c r="E3020" t="s">
        <v>103</v>
      </c>
      <c r="F3020" t="str">
        <f t="shared" si="143"/>
        <v>Victoria</v>
      </c>
      <c r="G3020" t="s">
        <v>26</v>
      </c>
      <c r="H3020">
        <v>3550</v>
      </c>
      <c r="I3020" t="s">
        <v>11</v>
      </c>
      <c r="J3020" t="s">
        <v>129</v>
      </c>
      <c r="K3020" t="s">
        <v>151</v>
      </c>
      <c r="L3020" t="s">
        <v>152</v>
      </c>
      <c r="M3020" s="6">
        <v>697</v>
      </c>
    </row>
    <row r="3021" spans="1:13" x14ac:dyDescent="0.3">
      <c r="A3021" s="2">
        <v>45715</v>
      </c>
      <c r="B3021" s="3">
        <f t="shared" si="141"/>
        <v>2025</v>
      </c>
      <c r="C3021" t="str">
        <f t="shared" si="142"/>
        <v>2024-2025</v>
      </c>
      <c r="D3021" t="s">
        <v>120</v>
      </c>
      <c r="E3021" t="s">
        <v>63</v>
      </c>
      <c r="F3021" t="str">
        <f t="shared" si="143"/>
        <v>Queensland</v>
      </c>
      <c r="G3021" t="s">
        <v>19</v>
      </c>
      <c r="H3021">
        <v>4068</v>
      </c>
      <c r="I3021" t="s">
        <v>11</v>
      </c>
      <c r="J3021" t="s">
        <v>131</v>
      </c>
      <c r="K3021" t="s">
        <v>144</v>
      </c>
      <c r="L3021" t="s">
        <v>155</v>
      </c>
      <c r="M3021" s="6">
        <v>182</v>
      </c>
    </row>
    <row r="3022" spans="1:13" x14ac:dyDescent="0.3">
      <c r="A3022" s="2">
        <v>45730</v>
      </c>
      <c r="B3022" s="3">
        <f t="shared" si="141"/>
        <v>2025</v>
      </c>
      <c r="C3022" t="str">
        <f t="shared" si="142"/>
        <v>2024-2025</v>
      </c>
      <c r="D3022" t="s">
        <v>120</v>
      </c>
      <c r="E3022" t="s">
        <v>76</v>
      </c>
      <c r="F3022" t="str">
        <f t="shared" si="143"/>
        <v>Queensland</v>
      </c>
      <c r="G3022" t="s">
        <v>19</v>
      </c>
      <c r="H3022">
        <v>4220</v>
      </c>
      <c r="I3022" t="s">
        <v>11</v>
      </c>
      <c r="J3022" t="s">
        <v>124</v>
      </c>
      <c r="K3022" t="s">
        <v>145</v>
      </c>
      <c r="L3022" t="s">
        <v>156</v>
      </c>
      <c r="M3022" s="6">
        <v>678</v>
      </c>
    </row>
    <row r="3023" spans="1:13" x14ac:dyDescent="0.3">
      <c r="A3023" s="2">
        <v>45381</v>
      </c>
      <c r="B3023" s="3">
        <f t="shared" si="141"/>
        <v>2024</v>
      </c>
      <c r="C3023" t="str">
        <f t="shared" si="142"/>
        <v>2023-2024</v>
      </c>
      <c r="D3023" t="s">
        <v>120</v>
      </c>
      <c r="E3023" t="s">
        <v>90</v>
      </c>
      <c r="F3023" t="str">
        <f t="shared" si="143"/>
        <v>New South Wales</v>
      </c>
      <c r="G3023" t="s">
        <v>10</v>
      </c>
      <c r="H3023">
        <v>2650</v>
      </c>
      <c r="I3023" t="s">
        <v>11</v>
      </c>
      <c r="J3023" t="s">
        <v>132</v>
      </c>
      <c r="K3023" t="s">
        <v>146</v>
      </c>
      <c r="L3023" t="s">
        <v>157</v>
      </c>
      <c r="M3023" s="6">
        <v>122</v>
      </c>
    </row>
    <row r="3024" spans="1:13" x14ac:dyDescent="0.3">
      <c r="A3024" s="2">
        <v>45390</v>
      </c>
      <c r="B3024" s="3">
        <f t="shared" si="141"/>
        <v>2024</v>
      </c>
      <c r="C3024" t="str">
        <f t="shared" si="142"/>
        <v>2023-2024</v>
      </c>
      <c r="D3024" t="s">
        <v>120</v>
      </c>
      <c r="E3024" t="s">
        <v>37</v>
      </c>
      <c r="F3024" t="str">
        <f t="shared" si="143"/>
        <v>Victoria</v>
      </c>
      <c r="G3024" t="s">
        <v>26</v>
      </c>
      <c r="H3024">
        <v>3134</v>
      </c>
      <c r="I3024" t="s">
        <v>11</v>
      </c>
      <c r="J3024" t="s">
        <v>127</v>
      </c>
      <c r="K3024" t="s">
        <v>144</v>
      </c>
      <c r="L3024" t="s">
        <v>155</v>
      </c>
      <c r="M3024" s="6">
        <v>356</v>
      </c>
    </row>
    <row r="3025" spans="1:13" x14ac:dyDescent="0.3">
      <c r="A3025" s="2">
        <v>45498</v>
      </c>
      <c r="B3025" s="3">
        <f t="shared" si="141"/>
        <v>2025</v>
      </c>
      <c r="C3025" t="str">
        <f t="shared" si="142"/>
        <v>2024-2025</v>
      </c>
      <c r="D3025" t="s">
        <v>120</v>
      </c>
      <c r="E3025" t="s">
        <v>22</v>
      </c>
      <c r="F3025" t="str">
        <f t="shared" si="143"/>
        <v>New South Wales</v>
      </c>
      <c r="G3025" t="s">
        <v>10</v>
      </c>
      <c r="H3025">
        <v>2116</v>
      </c>
      <c r="I3025" t="s">
        <v>11</v>
      </c>
      <c r="J3025" t="s">
        <v>125</v>
      </c>
      <c r="K3025" t="s">
        <v>143</v>
      </c>
      <c r="L3025" t="s">
        <v>154</v>
      </c>
      <c r="M3025" s="6">
        <v>312</v>
      </c>
    </row>
    <row r="3026" spans="1:13" x14ac:dyDescent="0.3">
      <c r="A3026" s="2">
        <v>45471</v>
      </c>
      <c r="B3026" s="3">
        <f t="shared" si="141"/>
        <v>2024</v>
      </c>
      <c r="C3026" t="str">
        <f t="shared" si="142"/>
        <v>2023-2024</v>
      </c>
      <c r="D3026" t="s">
        <v>120</v>
      </c>
      <c r="E3026" t="s">
        <v>114</v>
      </c>
      <c r="F3026" t="str">
        <f t="shared" si="143"/>
        <v>Victoria</v>
      </c>
      <c r="G3026" t="s">
        <v>26</v>
      </c>
      <c r="H3026">
        <v>3353</v>
      </c>
      <c r="I3026" t="s">
        <v>11</v>
      </c>
      <c r="J3026" t="s">
        <v>129</v>
      </c>
      <c r="K3026" t="s">
        <v>144</v>
      </c>
      <c r="L3026" t="s">
        <v>155</v>
      </c>
      <c r="M3026" s="6">
        <v>567</v>
      </c>
    </row>
    <row r="3027" spans="1:13" x14ac:dyDescent="0.3">
      <c r="A3027" s="2">
        <v>45744</v>
      </c>
      <c r="B3027" s="3">
        <f t="shared" si="141"/>
        <v>2025</v>
      </c>
      <c r="C3027" t="str">
        <f t="shared" si="142"/>
        <v>2024-2025</v>
      </c>
      <c r="D3027" t="s">
        <v>120</v>
      </c>
      <c r="E3027" t="s">
        <v>105</v>
      </c>
      <c r="F3027" t="str">
        <f t="shared" si="143"/>
        <v>New South Wales</v>
      </c>
      <c r="G3027" t="s">
        <v>10</v>
      </c>
      <c r="H3027">
        <v>2031</v>
      </c>
      <c r="I3027" t="s">
        <v>11</v>
      </c>
      <c r="J3027" t="s">
        <v>126</v>
      </c>
      <c r="K3027" t="s">
        <v>144</v>
      </c>
      <c r="L3027" t="s">
        <v>155</v>
      </c>
      <c r="M3027" s="6">
        <v>401</v>
      </c>
    </row>
    <row r="3028" spans="1:13" x14ac:dyDescent="0.3">
      <c r="A3028" s="2">
        <v>45820</v>
      </c>
      <c r="B3028" s="3">
        <f t="shared" si="141"/>
        <v>2025</v>
      </c>
      <c r="C3028" t="str">
        <f t="shared" si="142"/>
        <v>2024-2025</v>
      </c>
      <c r="D3028" t="s">
        <v>120</v>
      </c>
      <c r="E3028" t="s">
        <v>86</v>
      </c>
      <c r="F3028" t="str">
        <f t="shared" si="143"/>
        <v>Queensland</v>
      </c>
      <c r="G3028" t="s">
        <v>19</v>
      </c>
      <c r="H3028">
        <v>4119</v>
      </c>
      <c r="I3028" t="s">
        <v>11</v>
      </c>
      <c r="J3028" t="s">
        <v>131</v>
      </c>
      <c r="K3028" t="s">
        <v>144</v>
      </c>
      <c r="L3028" t="s">
        <v>155</v>
      </c>
      <c r="M3028" s="6">
        <v>381</v>
      </c>
    </row>
    <row r="3029" spans="1:13" x14ac:dyDescent="0.3">
      <c r="A3029" s="2">
        <v>45681</v>
      </c>
      <c r="B3029" s="3">
        <f t="shared" si="141"/>
        <v>2025</v>
      </c>
      <c r="C3029" t="str">
        <f t="shared" si="142"/>
        <v>2024-2025</v>
      </c>
      <c r="D3029" t="s">
        <v>119</v>
      </c>
      <c r="E3029" t="s">
        <v>36</v>
      </c>
      <c r="F3029" t="str">
        <f t="shared" si="143"/>
        <v>New South Wales</v>
      </c>
      <c r="G3029" t="s">
        <v>10</v>
      </c>
      <c r="H3029">
        <v>2539</v>
      </c>
      <c r="I3029" t="s">
        <v>11</v>
      </c>
      <c r="J3029" t="s">
        <v>123</v>
      </c>
      <c r="K3029" t="s">
        <v>151</v>
      </c>
      <c r="L3029" t="s">
        <v>152</v>
      </c>
      <c r="M3029" s="6">
        <v>341</v>
      </c>
    </row>
    <row r="3030" spans="1:13" x14ac:dyDescent="0.3">
      <c r="A3030" s="2">
        <v>45912</v>
      </c>
      <c r="B3030" s="3">
        <f t="shared" si="141"/>
        <v>2026</v>
      </c>
      <c r="C3030" t="str">
        <f t="shared" si="142"/>
        <v>2025-2026</v>
      </c>
      <c r="D3030" t="s">
        <v>120</v>
      </c>
      <c r="E3030" t="s">
        <v>101</v>
      </c>
      <c r="F3030" t="str">
        <f t="shared" si="143"/>
        <v>Queensland</v>
      </c>
      <c r="G3030" t="s">
        <v>19</v>
      </c>
      <c r="H3030">
        <v>4305</v>
      </c>
      <c r="I3030" t="s">
        <v>11</v>
      </c>
      <c r="J3030" t="s">
        <v>124</v>
      </c>
      <c r="K3030" t="s">
        <v>145</v>
      </c>
      <c r="L3030" t="s">
        <v>156</v>
      </c>
      <c r="M3030" s="6">
        <v>800</v>
      </c>
    </row>
    <row r="3031" spans="1:13" x14ac:dyDescent="0.3">
      <c r="A3031" s="2">
        <v>45895</v>
      </c>
      <c r="B3031" s="3">
        <f t="shared" si="141"/>
        <v>2026</v>
      </c>
      <c r="C3031" t="str">
        <f t="shared" si="142"/>
        <v>2025-2026</v>
      </c>
      <c r="D3031" t="s">
        <v>120</v>
      </c>
      <c r="E3031" t="s">
        <v>69</v>
      </c>
      <c r="F3031" t="str">
        <f t="shared" si="143"/>
        <v>Victoria</v>
      </c>
      <c r="G3031" t="s">
        <v>26</v>
      </c>
      <c r="H3031">
        <v>3148</v>
      </c>
      <c r="I3031" t="s">
        <v>11</v>
      </c>
      <c r="J3031" t="s">
        <v>127</v>
      </c>
      <c r="K3031" t="s">
        <v>146</v>
      </c>
      <c r="L3031" t="s">
        <v>157</v>
      </c>
      <c r="M3031" s="6">
        <v>159</v>
      </c>
    </row>
    <row r="3032" spans="1:13" x14ac:dyDescent="0.3">
      <c r="A3032" s="2">
        <v>45411</v>
      </c>
      <c r="B3032" s="3">
        <f t="shared" si="141"/>
        <v>2024</v>
      </c>
      <c r="C3032" t="str">
        <f t="shared" si="142"/>
        <v>2023-2024</v>
      </c>
      <c r="D3032" t="s">
        <v>120</v>
      </c>
      <c r="E3032" t="s">
        <v>61</v>
      </c>
      <c r="F3032" t="str">
        <f t="shared" si="143"/>
        <v>Victoria</v>
      </c>
      <c r="G3032" t="s">
        <v>26</v>
      </c>
      <c r="H3032">
        <v>3179</v>
      </c>
      <c r="I3032" t="s">
        <v>11</v>
      </c>
      <c r="J3032" t="s">
        <v>127</v>
      </c>
      <c r="K3032" t="s">
        <v>150</v>
      </c>
      <c r="L3032" t="s">
        <v>161</v>
      </c>
      <c r="M3032" s="6">
        <v>45</v>
      </c>
    </row>
    <row r="3033" spans="1:13" x14ac:dyDescent="0.3">
      <c r="A3033" s="2">
        <v>45791</v>
      </c>
      <c r="B3033" s="3">
        <f t="shared" si="141"/>
        <v>2025</v>
      </c>
      <c r="C3033" t="str">
        <f t="shared" si="142"/>
        <v>2024-2025</v>
      </c>
      <c r="D3033" t="s">
        <v>120</v>
      </c>
      <c r="E3033" t="s">
        <v>24</v>
      </c>
      <c r="F3033" t="str">
        <f t="shared" si="143"/>
        <v>Queensland</v>
      </c>
      <c r="G3033" t="s">
        <v>19</v>
      </c>
      <c r="H3033">
        <v>4053</v>
      </c>
      <c r="I3033" t="s">
        <v>11</v>
      </c>
      <c r="J3033" t="s">
        <v>131</v>
      </c>
      <c r="K3033" t="s">
        <v>151</v>
      </c>
      <c r="L3033" t="s">
        <v>152</v>
      </c>
      <c r="M3033" s="6">
        <v>749</v>
      </c>
    </row>
    <row r="3034" spans="1:13" x14ac:dyDescent="0.3">
      <c r="A3034" s="2">
        <v>45890</v>
      </c>
      <c r="B3034" s="3">
        <f t="shared" si="141"/>
        <v>2026</v>
      </c>
      <c r="C3034" t="str">
        <f t="shared" si="142"/>
        <v>2025-2026</v>
      </c>
      <c r="D3034" t="s">
        <v>120</v>
      </c>
      <c r="E3034" t="s">
        <v>113</v>
      </c>
      <c r="F3034" t="str">
        <f t="shared" si="143"/>
        <v>New South Wales</v>
      </c>
      <c r="G3034" t="s">
        <v>10</v>
      </c>
      <c r="H3034">
        <v>2101</v>
      </c>
      <c r="I3034" t="s">
        <v>11</v>
      </c>
      <c r="J3034" t="s">
        <v>125</v>
      </c>
      <c r="K3034" t="s">
        <v>144</v>
      </c>
      <c r="L3034" t="s">
        <v>155</v>
      </c>
      <c r="M3034" s="6">
        <v>348</v>
      </c>
    </row>
    <row r="3035" spans="1:13" x14ac:dyDescent="0.3">
      <c r="A3035" s="2">
        <v>45881</v>
      </c>
      <c r="B3035" s="3">
        <f t="shared" si="141"/>
        <v>2026</v>
      </c>
      <c r="C3035" t="str">
        <f t="shared" si="142"/>
        <v>2025-2026</v>
      </c>
      <c r="D3035" t="s">
        <v>119</v>
      </c>
      <c r="E3035" t="s">
        <v>81</v>
      </c>
      <c r="F3035" t="str">
        <f t="shared" si="143"/>
        <v>Victoria</v>
      </c>
      <c r="G3035" t="s">
        <v>26</v>
      </c>
      <c r="H3035">
        <v>3076</v>
      </c>
      <c r="I3035" t="s">
        <v>11</v>
      </c>
      <c r="J3035" t="s">
        <v>128</v>
      </c>
      <c r="K3035" t="s">
        <v>148</v>
      </c>
      <c r="L3035" t="s">
        <v>159</v>
      </c>
      <c r="M3035" s="6">
        <v>618</v>
      </c>
    </row>
    <row r="3036" spans="1:13" x14ac:dyDescent="0.3">
      <c r="A3036" s="2">
        <v>45703</v>
      </c>
      <c r="B3036" s="3">
        <f t="shared" si="141"/>
        <v>2025</v>
      </c>
      <c r="C3036" t="str">
        <f t="shared" si="142"/>
        <v>2024-2025</v>
      </c>
      <c r="D3036" t="s">
        <v>120</v>
      </c>
      <c r="E3036" t="s">
        <v>25</v>
      </c>
      <c r="F3036" t="str">
        <f t="shared" si="143"/>
        <v>Victoria</v>
      </c>
      <c r="G3036" t="s">
        <v>26</v>
      </c>
      <c r="H3036">
        <v>3066</v>
      </c>
      <c r="I3036" t="s">
        <v>11</v>
      </c>
      <c r="J3036" t="s">
        <v>128</v>
      </c>
      <c r="K3036" t="s">
        <v>142</v>
      </c>
      <c r="L3036" t="s">
        <v>153</v>
      </c>
      <c r="M3036" s="6">
        <v>775</v>
      </c>
    </row>
    <row r="3037" spans="1:13" x14ac:dyDescent="0.3">
      <c r="A3037" s="2">
        <v>45300</v>
      </c>
      <c r="B3037" s="3">
        <f t="shared" si="141"/>
        <v>2024</v>
      </c>
      <c r="C3037" t="str">
        <f t="shared" si="142"/>
        <v>2023-2024</v>
      </c>
      <c r="D3037" t="s">
        <v>120</v>
      </c>
      <c r="E3037" t="s">
        <v>110</v>
      </c>
      <c r="F3037" t="str">
        <f t="shared" si="143"/>
        <v>Australian Capital Territory</v>
      </c>
      <c r="G3037" t="s">
        <v>51</v>
      </c>
      <c r="H3037">
        <v>2609</v>
      </c>
      <c r="I3037" t="s">
        <v>11</v>
      </c>
      <c r="J3037" t="s">
        <v>123</v>
      </c>
      <c r="K3037" t="s">
        <v>142</v>
      </c>
      <c r="L3037" t="s">
        <v>153</v>
      </c>
      <c r="M3037" s="6">
        <v>357</v>
      </c>
    </row>
    <row r="3038" spans="1:13" x14ac:dyDescent="0.3">
      <c r="A3038" s="2">
        <v>45320</v>
      </c>
      <c r="B3038" s="3">
        <f t="shared" si="141"/>
        <v>2024</v>
      </c>
      <c r="C3038" t="str">
        <f t="shared" si="142"/>
        <v>2023-2024</v>
      </c>
      <c r="D3038" t="s">
        <v>120</v>
      </c>
      <c r="E3038" t="s">
        <v>22</v>
      </c>
      <c r="F3038" t="str">
        <f t="shared" si="143"/>
        <v>New South Wales</v>
      </c>
      <c r="G3038" t="s">
        <v>10</v>
      </c>
      <c r="H3038">
        <v>2116</v>
      </c>
      <c r="I3038" t="s">
        <v>11</v>
      </c>
      <c r="J3038" t="s">
        <v>125</v>
      </c>
      <c r="K3038" t="s">
        <v>143</v>
      </c>
      <c r="L3038" t="s">
        <v>154</v>
      </c>
      <c r="M3038" s="6">
        <v>792</v>
      </c>
    </row>
    <row r="3039" spans="1:13" x14ac:dyDescent="0.3">
      <c r="A3039" s="2">
        <v>45599</v>
      </c>
      <c r="B3039" s="3">
        <f t="shared" si="141"/>
        <v>2025</v>
      </c>
      <c r="C3039" t="str">
        <f t="shared" si="142"/>
        <v>2024-2025</v>
      </c>
      <c r="D3039" t="s">
        <v>120</v>
      </c>
      <c r="E3039" t="s">
        <v>23</v>
      </c>
      <c r="F3039" t="str">
        <f t="shared" si="143"/>
        <v>New South Wales</v>
      </c>
      <c r="G3039" t="s">
        <v>10</v>
      </c>
      <c r="H3039">
        <v>2830</v>
      </c>
      <c r="I3039" t="s">
        <v>11</v>
      </c>
      <c r="J3039" t="s">
        <v>132</v>
      </c>
      <c r="K3039" t="s">
        <v>143</v>
      </c>
      <c r="L3039" t="s">
        <v>154</v>
      </c>
      <c r="M3039" s="6">
        <v>225</v>
      </c>
    </row>
    <row r="3040" spans="1:13" x14ac:dyDescent="0.3">
      <c r="A3040" s="2">
        <v>45550</v>
      </c>
      <c r="B3040" s="3">
        <f t="shared" si="141"/>
        <v>2025</v>
      </c>
      <c r="C3040" t="str">
        <f t="shared" si="142"/>
        <v>2024-2025</v>
      </c>
      <c r="D3040" t="s">
        <v>120</v>
      </c>
      <c r="E3040" t="s">
        <v>83</v>
      </c>
      <c r="F3040" t="str">
        <f t="shared" si="143"/>
        <v>Victoria</v>
      </c>
      <c r="G3040" t="s">
        <v>26</v>
      </c>
      <c r="H3040">
        <v>3551</v>
      </c>
      <c r="I3040" t="s">
        <v>11</v>
      </c>
      <c r="J3040" t="s">
        <v>129</v>
      </c>
      <c r="K3040" t="s">
        <v>148</v>
      </c>
      <c r="L3040" t="s">
        <v>159</v>
      </c>
      <c r="M3040" s="6">
        <v>409</v>
      </c>
    </row>
    <row r="3041" spans="1:13" x14ac:dyDescent="0.3">
      <c r="A3041" s="2">
        <v>45432</v>
      </c>
      <c r="B3041" s="3">
        <f t="shared" si="141"/>
        <v>2024</v>
      </c>
      <c r="C3041" t="str">
        <f t="shared" si="142"/>
        <v>2023-2024</v>
      </c>
      <c r="D3041" t="s">
        <v>120</v>
      </c>
      <c r="E3041" t="s">
        <v>112</v>
      </c>
      <c r="F3041" t="str">
        <f t="shared" si="143"/>
        <v>Queensland</v>
      </c>
      <c r="G3041" t="s">
        <v>19</v>
      </c>
      <c r="H3041">
        <v>4566</v>
      </c>
      <c r="I3041" t="s">
        <v>11</v>
      </c>
      <c r="J3041" t="s">
        <v>136</v>
      </c>
      <c r="K3041" t="s">
        <v>150</v>
      </c>
      <c r="L3041" t="s">
        <v>161</v>
      </c>
      <c r="M3041" s="6">
        <v>474</v>
      </c>
    </row>
    <row r="3042" spans="1:13" x14ac:dyDescent="0.3">
      <c r="A3042" s="2">
        <v>45550</v>
      </c>
      <c r="B3042" s="3">
        <f t="shared" si="141"/>
        <v>2025</v>
      </c>
      <c r="C3042" t="str">
        <f t="shared" si="142"/>
        <v>2024-2025</v>
      </c>
      <c r="D3042" t="s">
        <v>120</v>
      </c>
      <c r="E3042" t="s">
        <v>25</v>
      </c>
      <c r="F3042" t="str">
        <f t="shared" si="143"/>
        <v>Victoria</v>
      </c>
      <c r="G3042" t="s">
        <v>26</v>
      </c>
      <c r="H3042">
        <v>3066</v>
      </c>
      <c r="I3042" t="s">
        <v>11</v>
      </c>
      <c r="J3042" t="s">
        <v>128</v>
      </c>
      <c r="K3042" t="s">
        <v>150</v>
      </c>
      <c r="L3042" t="s">
        <v>161</v>
      </c>
      <c r="M3042" s="6">
        <v>585</v>
      </c>
    </row>
    <row r="3043" spans="1:13" x14ac:dyDescent="0.3">
      <c r="A3043" s="2">
        <v>45847</v>
      </c>
      <c r="B3043" s="3">
        <f t="shared" si="141"/>
        <v>2026</v>
      </c>
      <c r="C3043" t="str">
        <f t="shared" si="142"/>
        <v>2025-2026</v>
      </c>
      <c r="D3043" t="s">
        <v>119</v>
      </c>
      <c r="E3043" t="s">
        <v>87</v>
      </c>
      <c r="F3043" t="str">
        <f t="shared" si="143"/>
        <v>New South Wales</v>
      </c>
      <c r="G3043" t="s">
        <v>10</v>
      </c>
      <c r="H3043">
        <v>2158</v>
      </c>
      <c r="I3043" t="s">
        <v>11</v>
      </c>
      <c r="J3043" t="s">
        <v>125</v>
      </c>
      <c r="K3043" t="s">
        <v>143</v>
      </c>
      <c r="L3043" t="s">
        <v>154</v>
      </c>
      <c r="M3043" s="6">
        <v>414</v>
      </c>
    </row>
    <row r="3044" spans="1:13" x14ac:dyDescent="0.3">
      <c r="A3044" s="2">
        <v>45371</v>
      </c>
      <c r="B3044" s="3">
        <f t="shared" si="141"/>
        <v>2024</v>
      </c>
      <c r="C3044" t="str">
        <f t="shared" si="142"/>
        <v>2023-2024</v>
      </c>
      <c r="D3044" t="s">
        <v>120</v>
      </c>
      <c r="E3044" t="s">
        <v>23</v>
      </c>
      <c r="F3044" t="str">
        <f t="shared" si="143"/>
        <v>New South Wales</v>
      </c>
      <c r="G3044" t="s">
        <v>10</v>
      </c>
      <c r="H3044">
        <v>2830</v>
      </c>
      <c r="I3044" t="s">
        <v>11</v>
      </c>
      <c r="J3044" t="s">
        <v>132</v>
      </c>
      <c r="K3044" t="s">
        <v>142</v>
      </c>
      <c r="L3044" t="s">
        <v>153</v>
      </c>
      <c r="M3044" s="6">
        <v>311</v>
      </c>
    </row>
    <row r="3045" spans="1:13" x14ac:dyDescent="0.3">
      <c r="A3045" s="2">
        <v>45371</v>
      </c>
      <c r="B3045" s="3">
        <f t="shared" si="141"/>
        <v>2024</v>
      </c>
      <c r="C3045" t="str">
        <f t="shared" si="142"/>
        <v>2023-2024</v>
      </c>
      <c r="D3045" t="s">
        <v>120</v>
      </c>
      <c r="E3045" t="s">
        <v>38</v>
      </c>
      <c r="F3045" t="str">
        <f t="shared" si="143"/>
        <v>Victoria</v>
      </c>
      <c r="G3045" t="s">
        <v>26</v>
      </c>
      <c r="H3045">
        <v>3199</v>
      </c>
      <c r="I3045" t="s">
        <v>11</v>
      </c>
      <c r="J3045" t="s">
        <v>127</v>
      </c>
      <c r="K3045" t="s">
        <v>150</v>
      </c>
      <c r="L3045" t="s">
        <v>161</v>
      </c>
      <c r="M3045" s="6">
        <v>505</v>
      </c>
    </row>
    <row r="3046" spans="1:13" x14ac:dyDescent="0.3">
      <c r="A3046" s="2">
        <v>45492</v>
      </c>
      <c r="B3046" s="3">
        <f t="shared" si="141"/>
        <v>2025</v>
      </c>
      <c r="C3046" t="str">
        <f t="shared" si="142"/>
        <v>2024-2025</v>
      </c>
      <c r="D3046" t="s">
        <v>120</v>
      </c>
      <c r="E3046" t="s">
        <v>9</v>
      </c>
      <c r="F3046" t="str">
        <f t="shared" si="143"/>
        <v>New South Wales</v>
      </c>
      <c r="G3046" t="s">
        <v>10</v>
      </c>
      <c r="H3046">
        <v>2067</v>
      </c>
      <c r="I3046" t="s">
        <v>11</v>
      </c>
      <c r="J3046" t="s">
        <v>126</v>
      </c>
      <c r="K3046" t="s">
        <v>147</v>
      </c>
      <c r="L3046" t="s">
        <v>158</v>
      </c>
      <c r="M3046" s="6">
        <v>318</v>
      </c>
    </row>
    <row r="3047" spans="1:13" x14ac:dyDescent="0.3">
      <c r="A3047" s="2">
        <v>45835</v>
      </c>
      <c r="B3047" s="3">
        <f t="shared" si="141"/>
        <v>2025</v>
      </c>
      <c r="C3047" t="str">
        <f t="shared" si="142"/>
        <v>2024-2025</v>
      </c>
      <c r="D3047" t="s">
        <v>119</v>
      </c>
      <c r="E3047" t="s">
        <v>36</v>
      </c>
      <c r="F3047" t="str">
        <f t="shared" si="143"/>
        <v>New South Wales</v>
      </c>
      <c r="G3047" t="s">
        <v>10</v>
      </c>
      <c r="H3047">
        <v>2539</v>
      </c>
      <c r="I3047" t="s">
        <v>11</v>
      </c>
      <c r="J3047" t="s">
        <v>123</v>
      </c>
      <c r="K3047" t="s">
        <v>148</v>
      </c>
      <c r="L3047" t="s">
        <v>159</v>
      </c>
      <c r="M3047" s="6">
        <v>755</v>
      </c>
    </row>
    <row r="3048" spans="1:13" x14ac:dyDescent="0.3">
      <c r="A3048" s="2">
        <v>45778</v>
      </c>
      <c r="B3048" s="3">
        <f t="shared" si="141"/>
        <v>2025</v>
      </c>
      <c r="C3048" t="str">
        <f t="shared" si="142"/>
        <v>2024-2025</v>
      </c>
      <c r="D3048" t="s">
        <v>120</v>
      </c>
      <c r="E3048" t="s">
        <v>93</v>
      </c>
      <c r="F3048" t="str">
        <f t="shared" si="143"/>
        <v>Victoria</v>
      </c>
      <c r="G3048" t="s">
        <v>26</v>
      </c>
      <c r="H3048">
        <v>3400</v>
      </c>
      <c r="I3048" t="s">
        <v>11</v>
      </c>
      <c r="J3048" t="s">
        <v>129</v>
      </c>
      <c r="K3048" t="s">
        <v>151</v>
      </c>
      <c r="L3048" t="s">
        <v>152</v>
      </c>
      <c r="M3048" s="6">
        <v>258</v>
      </c>
    </row>
    <row r="3049" spans="1:13" x14ac:dyDescent="0.3">
      <c r="A3049" s="2">
        <v>45741</v>
      </c>
      <c r="B3049" s="3">
        <f t="shared" si="141"/>
        <v>2025</v>
      </c>
      <c r="C3049" t="str">
        <f t="shared" si="142"/>
        <v>2024-2025</v>
      </c>
      <c r="D3049" t="s">
        <v>120</v>
      </c>
      <c r="E3049" t="s">
        <v>92</v>
      </c>
      <c r="F3049" t="str">
        <f t="shared" si="143"/>
        <v>New South Wales</v>
      </c>
      <c r="G3049" t="s">
        <v>10</v>
      </c>
      <c r="H3049">
        <v>2015</v>
      </c>
      <c r="I3049" t="s">
        <v>11</v>
      </c>
      <c r="J3049" t="s">
        <v>126</v>
      </c>
      <c r="K3049" t="s">
        <v>143</v>
      </c>
      <c r="L3049" t="s">
        <v>154</v>
      </c>
      <c r="M3049" s="6">
        <v>740</v>
      </c>
    </row>
    <row r="3050" spans="1:13" x14ac:dyDescent="0.3">
      <c r="A3050" s="2">
        <v>45482</v>
      </c>
      <c r="B3050" s="3">
        <f t="shared" si="141"/>
        <v>2025</v>
      </c>
      <c r="C3050" t="str">
        <f t="shared" si="142"/>
        <v>2024-2025</v>
      </c>
      <c r="D3050" t="s">
        <v>120</v>
      </c>
      <c r="E3050" t="s">
        <v>72</v>
      </c>
      <c r="F3050" t="str">
        <f t="shared" si="143"/>
        <v>Queensland</v>
      </c>
      <c r="G3050" t="s">
        <v>19</v>
      </c>
      <c r="H3050">
        <v>4870</v>
      </c>
      <c r="I3050" t="s">
        <v>11</v>
      </c>
      <c r="J3050" t="s">
        <v>133</v>
      </c>
      <c r="K3050" t="s">
        <v>148</v>
      </c>
      <c r="L3050" t="s">
        <v>159</v>
      </c>
      <c r="M3050" s="6">
        <v>632</v>
      </c>
    </row>
    <row r="3051" spans="1:13" x14ac:dyDescent="0.3">
      <c r="A3051" s="2">
        <v>45492</v>
      </c>
      <c r="B3051" s="3">
        <f t="shared" si="141"/>
        <v>2025</v>
      </c>
      <c r="C3051" t="str">
        <f t="shared" si="142"/>
        <v>2024-2025</v>
      </c>
      <c r="D3051" t="s">
        <v>120</v>
      </c>
      <c r="E3051" t="s">
        <v>104</v>
      </c>
      <c r="F3051" t="str">
        <f t="shared" si="143"/>
        <v>Victoria</v>
      </c>
      <c r="G3051" t="s">
        <v>26</v>
      </c>
      <c r="H3051">
        <v>3175</v>
      </c>
      <c r="I3051" t="s">
        <v>11</v>
      </c>
      <c r="J3051" t="s">
        <v>127</v>
      </c>
      <c r="K3051" t="s">
        <v>143</v>
      </c>
      <c r="L3051" t="s">
        <v>154</v>
      </c>
      <c r="M3051" s="6">
        <v>126</v>
      </c>
    </row>
    <row r="3052" spans="1:13" x14ac:dyDescent="0.3">
      <c r="A3052" s="2">
        <v>45357</v>
      </c>
      <c r="B3052" s="3">
        <f t="shared" si="141"/>
        <v>2024</v>
      </c>
      <c r="C3052" t="str">
        <f t="shared" si="142"/>
        <v>2023-2024</v>
      </c>
      <c r="D3052" t="s">
        <v>120</v>
      </c>
      <c r="E3052" t="s">
        <v>23</v>
      </c>
      <c r="F3052" t="str">
        <f t="shared" si="143"/>
        <v>New South Wales</v>
      </c>
      <c r="G3052" t="s">
        <v>10</v>
      </c>
      <c r="H3052">
        <v>2830</v>
      </c>
      <c r="I3052" t="s">
        <v>11</v>
      </c>
      <c r="J3052" t="s">
        <v>132</v>
      </c>
      <c r="K3052" t="s">
        <v>150</v>
      </c>
      <c r="L3052" t="s">
        <v>161</v>
      </c>
      <c r="M3052" s="6">
        <v>241</v>
      </c>
    </row>
    <row r="3053" spans="1:13" x14ac:dyDescent="0.3">
      <c r="A3053" s="2">
        <v>45885</v>
      </c>
      <c r="B3053" s="3">
        <f t="shared" si="141"/>
        <v>2026</v>
      </c>
      <c r="C3053" t="str">
        <f t="shared" si="142"/>
        <v>2025-2026</v>
      </c>
      <c r="D3053" t="s">
        <v>119</v>
      </c>
      <c r="E3053" t="s">
        <v>75</v>
      </c>
      <c r="F3053" t="str">
        <f t="shared" si="143"/>
        <v>Victoria</v>
      </c>
      <c r="G3053" t="s">
        <v>26</v>
      </c>
      <c r="H3053">
        <v>3915</v>
      </c>
      <c r="I3053" t="s">
        <v>11</v>
      </c>
      <c r="J3053" t="s">
        <v>137</v>
      </c>
      <c r="K3053" t="s">
        <v>151</v>
      </c>
      <c r="L3053" t="s">
        <v>152</v>
      </c>
      <c r="M3053" s="6">
        <v>531</v>
      </c>
    </row>
    <row r="3054" spans="1:13" x14ac:dyDescent="0.3">
      <c r="A3054" s="2">
        <v>45509</v>
      </c>
      <c r="B3054" s="3">
        <f t="shared" si="141"/>
        <v>2025</v>
      </c>
      <c r="C3054" t="str">
        <f t="shared" si="142"/>
        <v>2024-2025</v>
      </c>
      <c r="D3054" t="s">
        <v>120</v>
      </c>
      <c r="E3054" t="s">
        <v>92</v>
      </c>
      <c r="F3054" t="str">
        <f t="shared" si="143"/>
        <v>New South Wales</v>
      </c>
      <c r="G3054" t="s">
        <v>10</v>
      </c>
      <c r="H3054">
        <v>2015</v>
      </c>
      <c r="I3054" t="s">
        <v>11</v>
      </c>
      <c r="J3054" t="s">
        <v>126</v>
      </c>
      <c r="K3054" t="s">
        <v>142</v>
      </c>
      <c r="L3054" t="s">
        <v>153</v>
      </c>
      <c r="M3054" s="6">
        <v>661</v>
      </c>
    </row>
    <row r="3055" spans="1:13" x14ac:dyDescent="0.3">
      <c r="A3055" s="2">
        <v>45444</v>
      </c>
      <c r="B3055" s="3">
        <f t="shared" si="141"/>
        <v>2024</v>
      </c>
      <c r="C3055" t="str">
        <f t="shared" si="142"/>
        <v>2023-2024</v>
      </c>
      <c r="D3055" t="s">
        <v>120</v>
      </c>
      <c r="E3055" t="s">
        <v>56</v>
      </c>
      <c r="F3055" t="str">
        <f t="shared" si="143"/>
        <v>Queensland</v>
      </c>
      <c r="G3055" t="s">
        <v>19</v>
      </c>
      <c r="H3055">
        <v>4883</v>
      </c>
      <c r="I3055" t="s">
        <v>11</v>
      </c>
      <c r="J3055" t="s">
        <v>133</v>
      </c>
      <c r="K3055" t="s">
        <v>145</v>
      </c>
      <c r="L3055" t="s">
        <v>156</v>
      </c>
      <c r="M3055" s="6">
        <v>426</v>
      </c>
    </row>
    <row r="3056" spans="1:13" x14ac:dyDescent="0.3">
      <c r="A3056" s="2">
        <v>45884</v>
      </c>
      <c r="B3056" s="3">
        <f t="shared" si="141"/>
        <v>2026</v>
      </c>
      <c r="C3056" t="str">
        <f t="shared" si="142"/>
        <v>2025-2026</v>
      </c>
      <c r="D3056" t="s">
        <v>120</v>
      </c>
      <c r="E3056" t="s">
        <v>54</v>
      </c>
      <c r="F3056" t="str">
        <f t="shared" si="143"/>
        <v>New South Wales</v>
      </c>
      <c r="G3056" t="s">
        <v>10</v>
      </c>
      <c r="H3056">
        <v>2750</v>
      </c>
      <c r="I3056" t="s">
        <v>11</v>
      </c>
      <c r="J3056" t="s">
        <v>132</v>
      </c>
      <c r="K3056" t="s">
        <v>145</v>
      </c>
      <c r="L3056" t="s">
        <v>156</v>
      </c>
      <c r="M3056" s="6">
        <v>115</v>
      </c>
    </row>
    <row r="3057" spans="1:13" x14ac:dyDescent="0.3">
      <c r="A3057" s="2">
        <v>45404</v>
      </c>
      <c r="B3057" s="3">
        <f t="shared" si="141"/>
        <v>2024</v>
      </c>
      <c r="C3057" t="str">
        <f t="shared" si="142"/>
        <v>2023-2024</v>
      </c>
      <c r="D3057" t="s">
        <v>120</v>
      </c>
      <c r="E3057" t="s">
        <v>32</v>
      </c>
      <c r="F3057" t="str">
        <f t="shared" si="143"/>
        <v>Victoria</v>
      </c>
      <c r="G3057" t="s">
        <v>26</v>
      </c>
      <c r="H3057">
        <v>3977</v>
      </c>
      <c r="I3057" t="s">
        <v>11</v>
      </c>
      <c r="J3057" t="s">
        <v>137</v>
      </c>
      <c r="K3057" t="s">
        <v>150</v>
      </c>
      <c r="L3057" t="s">
        <v>161</v>
      </c>
      <c r="M3057" s="6">
        <v>711</v>
      </c>
    </row>
    <row r="3058" spans="1:13" x14ac:dyDescent="0.3">
      <c r="A3058" s="2">
        <v>45467</v>
      </c>
      <c r="B3058" s="3">
        <f t="shared" si="141"/>
        <v>2024</v>
      </c>
      <c r="C3058" t="str">
        <f t="shared" si="142"/>
        <v>2023-2024</v>
      </c>
      <c r="D3058" t="s">
        <v>120</v>
      </c>
      <c r="E3058" t="s">
        <v>40</v>
      </c>
      <c r="F3058" t="str">
        <f t="shared" si="143"/>
        <v>South Australia</v>
      </c>
      <c r="G3058" t="s">
        <v>17</v>
      </c>
      <c r="H3058">
        <v>5169</v>
      </c>
      <c r="I3058" t="s">
        <v>11</v>
      </c>
      <c r="J3058" t="s">
        <v>134</v>
      </c>
      <c r="K3058" t="s">
        <v>146</v>
      </c>
      <c r="L3058" t="s">
        <v>157</v>
      </c>
      <c r="M3058" s="6">
        <v>296</v>
      </c>
    </row>
    <row r="3059" spans="1:13" x14ac:dyDescent="0.3">
      <c r="A3059" s="2">
        <v>45972</v>
      </c>
      <c r="B3059" s="3">
        <f t="shared" si="141"/>
        <v>2026</v>
      </c>
      <c r="C3059" t="str">
        <f t="shared" si="142"/>
        <v>2025-2026</v>
      </c>
      <c r="D3059" t="s">
        <v>120</v>
      </c>
      <c r="E3059" t="s">
        <v>24</v>
      </c>
      <c r="F3059" t="str">
        <f t="shared" si="143"/>
        <v>Queensland</v>
      </c>
      <c r="G3059" t="s">
        <v>19</v>
      </c>
      <c r="H3059">
        <v>4053</v>
      </c>
      <c r="I3059" t="s">
        <v>11</v>
      </c>
      <c r="J3059" t="s">
        <v>131</v>
      </c>
      <c r="K3059" t="s">
        <v>145</v>
      </c>
      <c r="L3059" t="s">
        <v>156</v>
      </c>
      <c r="M3059" s="6">
        <v>185</v>
      </c>
    </row>
    <row r="3060" spans="1:13" x14ac:dyDescent="0.3">
      <c r="A3060" s="2">
        <v>45337</v>
      </c>
      <c r="B3060" s="3">
        <f t="shared" si="141"/>
        <v>2024</v>
      </c>
      <c r="C3060" t="str">
        <f t="shared" si="142"/>
        <v>2023-2024</v>
      </c>
      <c r="D3060" t="s">
        <v>119</v>
      </c>
      <c r="E3060" t="s">
        <v>14</v>
      </c>
      <c r="F3060" t="str">
        <f t="shared" si="143"/>
        <v>Northern Territory</v>
      </c>
      <c r="G3060" t="s">
        <v>15</v>
      </c>
      <c r="H3060">
        <v>800</v>
      </c>
      <c r="I3060" t="s">
        <v>11</v>
      </c>
      <c r="J3060" t="s">
        <v>140</v>
      </c>
      <c r="K3060" t="s">
        <v>144</v>
      </c>
      <c r="L3060" t="s">
        <v>155</v>
      </c>
      <c r="M3060" s="6">
        <v>476</v>
      </c>
    </row>
    <row r="3061" spans="1:13" x14ac:dyDescent="0.3">
      <c r="A3061" s="2">
        <v>45813</v>
      </c>
      <c r="B3061" s="3">
        <f t="shared" si="141"/>
        <v>2025</v>
      </c>
      <c r="C3061" t="str">
        <f t="shared" si="142"/>
        <v>2024-2025</v>
      </c>
      <c r="D3061" t="s">
        <v>119</v>
      </c>
      <c r="E3061" t="s">
        <v>75</v>
      </c>
      <c r="F3061" t="str">
        <f t="shared" si="143"/>
        <v>Victoria</v>
      </c>
      <c r="G3061" t="s">
        <v>26</v>
      </c>
      <c r="H3061">
        <v>3915</v>
      </c>
      <c r="I3061" t="s">
        <v>11</v>
      </c>
      <c r="J3061" t="s">
        <v>137</v>
      </c>
      <c r="K3061" t="s">
        <v>150</v>
      </c>
      <c r="L3061" t="s">
        <v>161</v>
      </c>
      <c r="M3061" s="6">
        <v>315</v>
      </c>
    </row>
    <row r="3062" spans="1:13" x14ac:dyDescent="0.3">
      <c r="A3062" s="2">
        <v>45317</v>
      </c>
      <c r="B3062" s="3">
        <f t="shared" si="141"/>
        <v>2024</v>
      </c>
      <c r="C3062" t="str">
        <f t="shared" si="142"/>
        <v>2023-2024</v>
      </c>
      <c r="D3062" t="s">
        <v>119</v>
      </c>
      <c r="E3062" t="s">
        <v>99</v>
      </c>
      <c r="F3062" t="str">
        <f t="shared" si="143"/>
        <v>Western Australia</v>
      </c>
      <c r="G3062" t="s">
        <v>28</v>
      </c>
      <c r="H3062">
        <v>6530</v>
      </c>
      <c r="I3062" t="s">
        <v>11</v>
      </c>
      <c r="J3062" t="s">
        <v>141</v>
      </c>
      <c r="K3062" t="s">
        <v>145</v>
      </c>
      <c r="L3062" t="s">
        <v>156</v>
      </c>
      <c r="M3062" s="6">
        <v>112</v>
      </c>
    </row>
    <row r="3063" spans="1:13" x14ac:dyDescent="0.3">
      <c r="A3063" s="2">
        <v>45638</v>
      </c>
      <c r="B3063" s="3">
        <f t="shared" si="141"/>
        <v>2025</v>
      </c>
      <c r="C3063" t="str">
        <f t="shared" si="142"/>
        <v>2024-2025</v>
      </c>
      <c r="D3063" t="s">
        <v>119</v>
      </c>
      <c r="E3063" t="s">
        <v>111</v>
      </c>
      <c r="F3063" t="str">
        <f t="shared" si="143"/>
        <v>New South Wales</v>
      </c>
      <c r="G3063" t="s">
        <v>10</v>
      </c>
      <c r="H3063">
        <v>2154</v>
      </c>
      <c r="I3063" t="s">
        <v>11</v>
      </c>
      <c r="J3063" t="s">
        <v>125</v>
      </c>
      <c r="K3063" t="s">
        <v>142</v>
      </c>
      <c r="L3063" t="s">
        <v>153</v>
      </c>
      <c r="M3063" s="6">
        <v>686</v>
      </c>
    </row>
    <row r="3064" spans="1:13" x14ac:dyDescent="0.3">
      <c r="A3064" s="2">
        <v>45739</v>
      </c>
      <c r="B3064" s="3">
        <f t="shared" si="141"/>
        <v>2025</v>
      </c>
      <c r="C3064" t="str">
        <f t="shared" si="142"/>
        <v>2024-2025</v>
      </c>
      <c r="D3064" t="s">
        <v>119</v>
      </c>
      <c r="E3064" t="s">
        <v>14</v>
      </c>
      <c r="F3064" t="str">
        <f t="shared" si="143"/>
        <v>Northern Territory</v>
      </c>
      <c r="G3064" t="s">
        <v>15</v>
      </c>
      <c r="H3064">
        <v>800</v>
      </c>
      <c r="I3064" t="s">
        <v>11</v>
      </c>
      <c r="J3064" t="s">
        <v>140</v>
      </c>
      <c r="K3064" t="s">
        <v>148</v>
      </c>
      <c r="L3064" t="s">
        <v>159</v>
      </c>
      <c r="M3064" s="6">
        <v>671</v>
      </c>
    </row>
    <row r="3065" spans="1:13" x14ac:dyDescent="0.3">
      <c r="A3065" s="2">
        <v>45958</v>
      </c>
      <c r="B3065" s="3">
        <f t="shared" si="141"/>
        <v>2026</v>
      </c>
      <c r="C3065" t="str">
        <f t="shared" si="142"/>
        <v>2025-2026</v>
      </c>
      <c r="D3065" t="s">
        <v>119</v>
      </c>
      <c r="E3065" t="s">
        <v>55</v>
      </c>
      <c r="F3065" t="str">
        <f t="shared" si="143"/>
        <v>Queensland</v>
      </c>
      <c r="G3065" t="s">
        <v>19</v>
      </c>
      <c r="H3065">
        <v>4740</v>
      </c>
      <c r="I3065" t="s">
        <v>11</v>
      </c>
      <c r="J3065" t="s">
        <v>138</v>
      </c>
      <c r="K3065" t="s">
        <v>151</v>
      </c>
      <c r="L3065" t="s">
        <v>152</v>
      </c>
      <c r="M3065" s="6">
        <v>395</v>
      </c>
    </row>
    <row r="3066" spans="1:13" x14ac:dyDescent="0.3">
      <c r="A3066" s="2">
        <v>45976</v>
      </c>
      <c r="B3066" s="3">
        <f t="shared" si="141"/>
        <v>2026</v>
      </c>
      <c r="C3066" t="str">
        <f t="shared" si="142"/>
        <v>2025-2026</v>
      </c>
      <c r="D3066" t="s">
        <v>119</v>
      </c>
      <c r="E3066" t="s">
        <v>74</v>
      </c>
      <c r="F3066" t="str">
        <f t="shared" si="143"/>
        <v>Victoria</v>
      </c>
      <c r="G3066" t="s">
        <v>26</v>
      </c>
      <c r="H3066">
        <v>3500</v>
      </c>
      <c r="I3066" t="s">
        <v>11</v>
      </c>
      <c r="J3066" t="s">
        <v>129</v>
      </c>
      <c r="K3066" t="s">
        <v>145</v>
      </c>
      <c r="L3066" t="s">
        <v>156</v>
      </c>
      <c r="M3066" s="6">
        <v>20</v>
      </c>
    </row>
    <row r="3067" spans="1:13" x14ac:dyDescent="0.3">
      <c r="A3067" s="2">
        <v>45941</v>
      </c>
      <c r="B3067" s="3">
        <f t="shared" si="141"/>
        <v>2026</v>
      </c>
      <c r="C3067" t="str">
        <f t="shared" si="142"/>
        <v>2025-2026</v>
      </c>
      <c r="D3067" t="s">
        <v>120</v>
      </c>
      <c r="E3067" t="s">
        <v>32</v>
      </c>
      <c r="F3067" t="str">
        <f t="shared" si="143"/>
        <v>Victoria</v>
      </c>
      <c r="G3067" t="s">
        <v>26</v>
      </c>
      <c r="H3067">
        <v>3977</v>
      </c>
      <c r="I3067" t="s">
        <v>11</v>
      </c>
      <c r="J3067" t="s">
        <v>137</v>
      </c>
      <c r="K3067" t="s">
        <v>142</v>
      </c>
      <c r="L3067" t="s">
        <v>153</v>
      </c>
      <c r="M3067" s="6">
        <v>413</v>
      </c>
    </row>
    <row r="3068" spans="1:13" x14ac:dyDescent="0.3">
      <c r="A3068" s="2">
        <v>45456</v>
      </c>
      <c r="B3068" s="3">
        <f t="shared" si="141"/>
        <v>2024</v>
      </c>
      <c r="C3068" t="str">
        <f t="shared" si="142"/>
        <v>2023-2024</v>
      </c>
      <c r="D3068" t="s">
        <v>119</v>
      </c>
      <c r="E3068" t="s">
        <v>14</v>
      </c>
      <c r="F3068" t="str">
        <f t="shared" si="143"/>
        <v>Northern Territory</v>
      </c>
      <c r="G3068" t="s">
        <v>15</v>
      </c>
      <c r="H3068">
        <v>800</v>
      </c>
      <c r="I3068" t="s">
        <v>11</v>
      </c>
      <c r="J3068" t="s">
        <v>140</v>
      </c>
      <c r="K3068" t="s">
        <v>151</v>
      </c>
      <c r="L3068" t="s">
        <v>152</v>
      </c>
      <c r="M3068" s="6">
        <v>569</v>
      </c>
    </row>
    <row r="3069" spans="1:13" x14ac:dyDescent="0.3">
      <c r="A3069" s="2">
        <v>45704</v>
      </c>
      <c r="B3069" s="3">
        <f t="shared" si="141"/>
        <v>2025</v>
      </c>
      <c r="C3069" t="str">
        <f t="shared" si="142"/>
        <v>2024-2025</v>
      </c>
      <c r="D3069" t="s">
        <v>120</v>
      </c>
      <c r="E3069" t="s">
        <v>72</v>
      </c>
      <c r="F3069" t="str">
        <f t="shared" si="143"/>
        <v>Queensland</v>
      </c>
      <c r="G3069" t="s">
        <v>19</v>
      </c>
      <c r="H3069">
        <v>4870</v>
      </c>
      <c r="I3069" t="s">
        <v>11</v>
      </c>
      <c r="J3069" t="s">
        <v>133</v>
      </c>
      <c r="K3069" t="s">
        <v>146</v>
      </c>
      <c r="L3069" t="s">
        <v>157</v>
      </c>
      <c r="M3069" s="6">
        <v>636</v>
      </c>
    </row>
    <row r="3070" spans="1:13" x14ac:dyDescent="0.3">
      <c r="A3070" s="2">
        <v>45531</v>
      </c>
      <c r="B3070" s="3">
        <f t="shared" si="141"/>
        <v>2025</v>
      </c>
      <c r="C3070" t="str">
        <f t="shared" si="142"/>
        <v>2024-2025</v>
      </c>
      <c r="D3070" t="s">
        <v>120</v>
      </c>
      <c r="E3070" t="s">
        <v>48</v>
      </c>
      <c r="F3070" t="str">
        <f t="shared" si="143"/>
        <v>Western Australia</v>
      </c>
      <c r="G3070" t="s">
        <v>28</v>
      </c>
      <c r="H3070">
        <v>6450</v>
      </c>
      <c r="I3070" t="s">
        <v>11</v>
      </c>
      <c r="J3070" t="s">
        <v>141</v>
      </c>
      <c r="K3070" t="s">
        <v>145</v>
      </c>
      <c r="L3070" t="s">
        <v>156</v>
      </c>
      <c r="M3070" s="6">
        <v>163</v>
      </c>
    </row>
    <row r="3071" spans="1:13" x14ac:dyDescent="0.3">
      <c r="A3071" s="2">
        <v>45353</v>
      </c>
      <c r="B3071" s="3">
        <f t="shared" si="141"/>
        <v>2024</v>
      </c>
      <c r="C3071" t="str">
        <f t="shared" si="142"/>
        <v>2023-2024</v>
      </c>
      <c r="D3071" t="s">
        <v>120</v>
      </c>
      <c r="E3071" t="s">
        <v>66</v>
      </c>
      <c r="F3071" t="str">
        <f t="shared" si="143"/>
        <v>Western Australia</v>
      </c>
      <c r="G3071" t="s">
        <v>28</v>
      </c>
      <c r="H3071">
        <v>6330</v>
      </c>
      <c r="I3071" t="s">
        <v>11</v>
      </c>
      <c r="J3071" t="s">
        <v>135</v>
      </c>
      <c r="K3071" t="s">
        <v>146</v>
      </c>
      <c r="L3071" t="s">
        <v>157</v>
      </c>
      <c r="M3071" s="6">
        <v>216</v>
      </c>
    </row>
    <row r="3072" spans="1:13" x14ac:dyDescent="0.3">
      <c r="A3072" s="2">
        <v>45802</v>
      </c>
      <c r="B3072" s="3">
        <f t="shared" si="141"/>
        <v>2025</v>
      </c>
      <c r="C3072" t="str">
        <f t="shared" si="142"/>
        <v>2024-2025</v>
      </c>
      <c r="D3072" t="s">
        <v>119</v>
      </c>
      <c r="E3072" t="s">
        <v>75</v>
      </c>
      <c r="F3072" t="str">
        <f t="shared" si="143"/>
        <v>Victoria</v>
      </c>
      <c r="G3072" t="s">
        <v>26</v>
      </c>
      <c r="H3072">
        <v>3915</v>
      </c>
      <c r="I3072" t="s">
        <v>11</v>
      </c>
      <c r="J3072" t="s">
        <v>137</v>
      </c>
      <c r="K3072" t="s">
        <v>150</v>
      </c>
      <c r="L3072" t="s">
        <v>161</v>
      </c>
      <c r="M3072" s="6">
        <v>284</v>
      </c>
    </row>
    <row r="3073" spans="1:13" x14ac:dyDescent="0.3">
      <c r="A3073" s="2">
        <v>45845</v>
      </c>
      <c r="B3073" s="3">
        <f t="shared" si="141"/>
        <v>2026</v>
      </c>
      <c r="C3073" t="str">
        <f t="shared" si="142"/>
        <v>2025-2026</v>
      </c>
      <c r="D3073" t="s">
        <v>120</v>
      </c>
      <c r="E3073" t="s">
        <v>100</v>
      </c>
      <c r="F3073" t="str">
        <f t="shared" si="143"/>
        <v>New South Wales</v>
      </c>
      <c r="G3073" t="s">
        <v>10</v>
      </c>
      <c r="H3073">
        <v>2800</v>
      </c>
      <c r="I3073" t="s">
        <v>11</v>
      </c>
      <c r="J3073" t="s">
        <v>132</v>
      </c>
      <c r="K3073" t="s">
        <v>144</v>
      </c>
      <c r="L3073" t="s">
        <v>155</v>
      </c>
      <c r="M3073" s="6">
        <v>242</v>
      </c>
    </row>
    <row r="3074" spans="1:13" x14ac:dyDescent="0.3">
      <c r="A3074" s="2">
        <v>46009</v>
      </c>
      <c r="B3074" s="3">
        <f t="shared" ref="B3074:B3137" si="144">IF(MONTH(A3074)&gt;=7,YEAR(A3074)+1,YEAR(A3074))</f>
        <v>2026</v>
      </c>
      <c r="C3074" t="str">
        <f t="shared" ref="C3074:C3137" si="145">IF(MONTH(A3074) &gt;= 7, YEAR(A3074) &amp; "-" &amp; YEAR(A3074) + 1, YEAR(A3074) - 1 &amp; "-" &amp; YEAR(A3074))</f>
        <v>2025-2026</v>
      </c>
      <c r="D3074" t="s">
        <v>120</v>
      </c>
      <c r="E3074" t="s">
        <v>93</v>
      </c>
      <c r="F3074" t="str">
        <f t="shared" ref="F3074:F3137" si="146">IF(G3074="WA","Western Australia",
IF(G3074="NSW","New South Wales",
IF(G3074="QLD","Queensland",
IF(G3074="VIC","Victoria",
IF(G3074="TAS","Tasmania",
IF(G3074="SA","South Australia",
IF(G3074="NT","Northern Territory",
IF(G3074="ACT","Australian Capital Territory",G3074))))))))</f>
        <v>Victoria</v>
      </c>
      <c r="G3074" t="s">
        <v>26</v>
      </c>
      <c r="H3074">
        <v>3400</v>
      </c>
      <c r="I3074" t="s">
        <v>11</v>
      </c>
      <c r="J3074" t="s">
        <v>129</v>
      </c>
      <c r="K3074" t="s">
        <v>145</v>
      </c>
      <c r="L3074" t="s">
        <v>156</v>
      </c>
      <c r="M3074" s="6">
        <v>536</v>
      </c>
    </row>
    <row r="3075" spans="1:13" x14ac:dyDescent="0.3">
      <c r="A3075" s="2">
        <v>45946</v>
      </c>
      <c r="B3075" s="3">
        <f t="shared" si="144"/>
        <v>2026</v>
      </c>
      <c r="C3075" t="str">
        <f t="shared" si="145"/>
        <v>2025-2026</v>
      </c>
      <c r="D3075" t="s">
        <v>120</v>
      </c>
      <c r="E3075" t="s">
        <v>100</v>
      </c>
      <c r="F3075" t="str">
        <f t="shared" si="146"/>
        <v>New South Wales</v>
      </c>
      <c r="G3075" t="s">
        <v>10</v>
      </c>
      <c r="H3075">
        <v>2800</v>
      </c>
      <c r="I3075" t="s">
        <v>11</v>
      </c>
      <c r="J3075" t="s">
        <v>132</v>
      </c>
      <c r="K3075" t="s">
        <v>143</v>
      </c>
      <c r="L3075" t="s">
        <v>154</v>
      </c>
      <c r="M3075" s="6">
        <v>185</v>
      </c>
    </row>
    <row r="3076" spans="1:13" x14ac:dyDescent="0.3">
      <c r="A3076" s="2">
        <v>45625</v>
      </c>
      <c r="B3076" s="3">
        <f t="shared" si="144"/>
        <v>2025</v>
      </c>
      <c r="C3076" t="str">
        <f t="shared" si="145"/>
        <v>2024-2025</v>
      </c>
      <c r="D3076" t="s">
        <v>120</v>
      </c>
      <c r="E3076" t="s">
        <v>33</v>
      </c>
      <c r="F3076" t="str">
        <f t="shared" si="146"/>
        <v>Northern Territory</v>
      </c>
      <c r="G3076" t="s">
        <v>15</v>
      </c>
      <c r="H3076">
        <v>870</v>
      </c>
      <c r="I3076" t="s">
        <v>11</v>
      </c>
      <c r="J3076" t="s">
        <v>140</v>
      </c>
      <c r="K3076" t="s">
        <v>142</v>
      </c>
      <c r="L3076" t="s">
        <v>153</v>
      </c>
      <c r="M3076" s="6">
        <v>531</v>
      </c>
    </row>
    <row r="3077" spans="1:13" x14ac:dyDescent="0.3">
      <c r="A3077" s="2">
        <v>45743</v>
      </c>
      <c r="B3077" s="3">
        <f t="shared" si="144"/>
        <v>2025</v>
      </c>
      <c r="C3077" t="str">
        <f t="shared" si="145"/>
        <v>2024-2025</v>
      </c>
      <c r="D3077" t="s">
        <v>120</v>
      </c>
      <c r="E3077" t="s">
        <v>30</v>
      </c>
      <c r="F3077" t="str">
        <f t="shared" si="146"/>
        <v>Victoria</v>
      </c>
      <c r="G3077" t="s">
        <v>26</v>
      </c>
      <c r="H3077">
        <v>3030</v>
      </c>
      <c r="I3077" t="s">
        <v>11</v>
      </c>
      <c r="J3077" t="s">
        <v>128</v>
      </c>
      <c r="K3077" t="s">
        <v>146</v>
      </c>
      <c r="L3077" t="s">
        <v>157</v>
      </c>
      <c r="M3077" s="6">
        <v>265</v>
      </c>
    </row>
    <row r="3078" spans="1:13" x14ac:dyDescent="0.3">
      <c r="A3078" s="2">
        <v>45932</v>
      </c>
      <c r="B3078" s="3">
        <f t="shared" si="144"/>
        <v>2026</v>
      </c>
      <c r="C3078" t="str">
        <f t="shared" si="145"/>
        <v>2025-2026</v>
      </c>
      <c r="D3078" t="s">
        <v>120</v>
      </c>
      <c r="E3078" t="s">
        <v>88</v>
      </c>
      <c r="F3078" t="str">
        <f t="shared" si="146"/>
        <v>Queensland</v>
      </c>
      <c r="G3078" t="s">
        <v>19</v>
      </c>
      <c r="H3078">
        <v>4570</v>
      </c>
      <c r="I3078" t="s">
        <v>11</v>
      </c>
      <c r="J3078" t="s">
        <v>136</v>
      </c>
      <c r="K3078" t="s">
        <v>145</v>
      </c>
      <c r="L3078" t="s">
        <v>156</v>
      </c>
      <c r="M3078" s="6">
        <v>558</v>
      </c>
    </row>
    <row r="3079" spans="1:13" x14ac:dyDescent="0.3">
      <c r="A3079" s="2">
        <v>45534</v>
      </c>
      <c r="B3079" s="3">
        <f t="shared" si="144"/>
        <v>2025</v>
      </c>
      <c r="C3079" t="str">
        <f t="shared" si="145"/>
        <v>2024-2025</v>
      </c>
      <c r="D3079" t="s">
        <v>119</v>
      </c>
      <c r="E3079" t="s">
        <v>111</v>
      </c>
      <c r="F3079" t="str">
        <f t="shared" si="146"/>
        <v>New South Wales</v>
      </c>
      <c r="G3079" t="s">
        <v>10</v>
      </c>
      <c r="H3079">
        <v>2154</v>
      </c>
      <c r="I3079" t="s">
        <v>11</v>
      </c>
      <c r="J3079" t="s">
        <v>125</v>
      </c>
      <c r="K3079" t="s">
        <v>144</v>
      </c>
      <c r="L3079" t="s">
        <v>155</v>
      </c>
      <c r="M3079" s="6">
        <v>465</v>
      </c>
    </row>
    <row r="3080" spans="1:13" x14ac:dyDescent="0.3">
      <c r="A3080" s="2">
        <v>45519</v>
      </c>
      <c r="B3080" s="3">
        <f t="shared" si="144"/>
        <v>2025</v>
      </c>
      <c r="C3080" t="str">
        <f t="shared" si="145"/>
        <v>2024-2025</v>
      </c>
      <c r="D3080" t="s">
        <v>120</v>
      </c>
      <c r="E3080" t="s">
        <v>30</v>
      </c>
      <c r="F3080" t="str">
        <f t="shared" si="146"/>
        <v>Victoria</v>
      </c>
      <c r="G3080" t="s">
        <v>26</v>
      </c>
      <c r="H3080">
        <v>3030</v>
      </c>
      <c r="I3080" t="s">
        <v>11</v>
      </c>
      <c r="J3080" t="s">
        <v>128</v>
      </c>
      <c r="K3080" t="s">
        <v>151</v>
      </c>
      <c r="L3080" t="s">
        <v>152</v>
      </c>
      <c r="M3080" s="6">
        <v>720</v>
      </c>
    </row>
    <row r="3081" spans="1:13" x14ac:dyDescent="0.3">
      <c r="A3081" s="2">
        <v>45474</v>
      </c>
      <c r="B3081" s="3">
        <f t="shared" si="144"/>
        <v>2025</v>
      </c>
      <c r="C3081" t="str">
        <f t="shared" si="145"/>
        <v>2024-2025</v>
      </c>
      <c r="D3081" t="s">
        <v>120</v>
      </c>
      <c r="E3081" t="s">
        <v>24</v>
      </c>
      <c r="F3081" t="str">
        <f t="shared" si="146"/>
        <v>Queensland</v>
      </c>
      <c r="G3081" t="s">
        <v>19</v>
      </c>
      <c r="H3081">
        <v>4053</v>
      </c>
      <c r="I3081" t="s">
        <v>11</v>
      </c>
      <c r="J3081" t="s">
        <v>131</v>
      </c>
      <c r="K3081" t="s">
        <v>147</v>
      </c>
      <c r="L3081" t="s">
        <v>158</v>
      </c>
      <c r="M3081" s="6">
        <v>436</v>
      </c>
    </row>
    <row r="3082" spans="1:13" x14ac:dyDescent="0.3">
      <c r="A3082" s="2">
        <v>45427</v>
      </c>
      <c r="B3082" s="3">
        <f t="shared" si="144"/>
        <v>2024</v>
      </c>
      <c r="C3082" t="str">
        <f t="shared" si="145"/>
        <v>2023-2024</v>
      </c>
      <c r="D3082" t="s">
        <v>120</v>
      </c>
      <c r="E3082" t="s">
        <v>90</v>
      </c>
      <c r="F3082" t="str">
        <f t="shared" si="146"/>
        <v>New South Wales</v>
      </c>
      <c r="G3082" t="s">
        <v>10</v>
      </c>
      <c r="H3082">
        <v>2650</v>
      </c>
      <c r="I3082" t="s">
        <v>11</v>
      </c>
      <c r="J3082" t="s">
        <v>132</v>
      </c>
      <c r="K3082" t="s">
        <v>144</v>
      </c>
      <c r="L3082" t="s">
        <v>155</v>
      </c>
      <c r="M3082" s="6">
        <v>258</v>
      </c>
    </row>
    <row r="3083" spans="1:13" x14ac:dyDescent="0.3">
      <c r="A3083" s="2">
        <v>45807</v>
      </c>
      <c r="B3083" s="3">
        <f t="shared" si="144"/>
        <v>2025</v>
      </c>
      <c r="C3083" t="str">
        <f t="shared" si="145"/>
        <v>2024-2025</v>
      </c>
      <c r="D3083" t="s">
        <v>120</v>
      </c>
      <c r="E3083" t="s">
        <v>33</v>
      </c>
      <c r="F3083" t="str">
        <f t="shared" si="146"/>
        <v>Northern Territory</v>
      </c>
      <c r="G3083" t="s">
        <v>15</v>
      </c>
      <c r="H3083">
        <v>870</v>
      </c>
      <c r="I3083" t="s">
        <v>11</v>
      </c>
      <c r="J3083" t="s">
        <v>140</v>
      </c>
      <c r="K3083" t="s">
        <v>145</v>
      </c>
      <c r="L3083" t="s">
        <v>156</v>
      </c>
      <c r="M3083" s="6">
        <v>347</v>
      </c>
    </row>
    <row r="3084" spans="1:13" x14ac:dyDescent="0.3">
      <c r="A3084" s="2">
        <v>45391</v>
      </c>
      <c r="B3084" s="3">
        <f t="shared" si="144"/>
        <v>2024</v>
      </c>
      <c r="C3084" t="str">
        <f t="shared" si="145"/>
        <v>2023-2024</v>
      </c>
      <c r="D3084" t="s">
        <v>119</v>
      </c>
      <c r="E3084" t="s">
        <v>87</v>
      </c>
      <c r="F3084" t="str">
        <f t="shared" si="146"/>
        <v>New South Wales</v>
      </c>
      <c r="G3084" t="s">
        <v>10</v>
      </c>
      <c r="H3084">
        <v>2158</v>
      </c>
      <c r="I3084" t="s">
        <v>11</v>
      </c>
      <c r="J3084" t="s">
        <v>125</v>
      </c>
      <c r="K3084" t="s">
        <v>146</v>
      </c>
      <c r="L3084" t="s">
        <v>157</v>
      </c>
      <c r="M3084" s="6">
        <v>782</v>
      </c>
    </row>
    <row r="3085" spans="1:13" x14ac:dyDescent="0.3">
      <c r="A3085" s="2">
        <v>45940</v>
      </c>
      <c r="B3085" s="3">
        <f t="shared" si="144"/>
        <v>2026</v>
      </c>
      <c r="C3085" t="str">
        <f t="shared" si="145"/>
        <v>2025-2026</v>
      </c>
      <c r="D3085" t="s">
        <v>120</v>
      </c>
      <c r="E3085" t="s">
        <v>20</v>
      </c>
      <c r="F3085" t="str">
        <f t="shared" si="146"/>
        <v>South Australia</v>
      </c>
      <c r="G3085" t="s">
        <v>17</v>
      </c>
      <c r="H3085">
        <v>5607</v>
      </c>
      <c r="I3085" t="s">
        <v>11</v>
      </c>
      <c r="J3085" t="s">
        <v>139</v>
      </c>
      <c r="K3085" t="s">
        <v>146</v>
      </c>
      <c r="L3085" t="s">
        <v>157</v>
      </c>
      <c r="M3085" s="6">
        <v>506</v>
      </c>
    </row>
    <row r="3086" spans="1:13" x14ac:dyDescent="0.3">
      <c r="A3086" s="2">
        <v>45793</v>
      </c>
      <c r="B3086" s="3">
        <f t="shared" si="144"/>
        <v>2025</v>
      </c>
      <c r="C3086" t="str">
        <f t="shared" si="145"/>
        <v>2024-2025</v>
      </c>
      <c r="D3086" t="s">
        <v>120</v>
      </c>
      <c r="E3086" t="s">
        <v>60</v>
      </c>
      <c r="F3086" t="str">
        <f t="shared" si="146"/>
        <v>Queensland</v>
      </c>
      <c r="G3086" t="s">
        <v>19</v>
      </c>
      <c r="H3086">
        <v>4655</v>
      </c>
      <c r="I3086" t="s">
        <v>11</v>
      </c>
      <c r="J3086" t="s">
        <v>138</v>
      </c>
      <c r="K3086" t="s">
        <v>145</v>
      </c>
      <c r="L3086" t="s">
        <v>156</v>
      </c>
      <c r="M3086" s="6">
        <v>285</v>
      </c>
    </row>
    <row r="3087" spans="1:13" x14ac:dyDescent="0.3">
      <c r="A3087" s="2">
        <v>45540</v>
      </c>
      <c r="B3087" s="3">
        <f t="shared" si="144"/>
        <v>2025</v>
      </c>
      <c r="C3087" t="str">
        <f t="shared" si="145"/>
        <v>2024-2025</v>
      </c>
      <c r="D3087" t="s">
        <v>120</v>
      </c>
      <c r="E3087" t="s">
        <v>46</v>
      </c>
      <c r="F3087" t="str">
        <f t="shared" si="146"/>
        <v>South Australia</v>
      </c>
      <c r="G3087" t="s">
        <v>17</v>
      </c>
      <c r="H3087">
        <v>5043</v>
      </c>
      <c r="I3087" t="s">
        <v>11</v>
      </c>
      <c r="J3087" t="s">
        <v>134</v>
      </c>
      <c r="K3087" t="s">
        <v>151</v>
      </c>
      <c r="L3087" t="s">
        <v>152</v>
      </c>
      <c r="M3087" s="6">
        <v>365</v>
      </c>
    </row>
    <row r="3088" spans="1:13" x14ac:dyDescent="0.3">
      <c r="A3088" s="2">
        <v>45671</v>
      </c>
      <c r="B3088" s="3">
        <f t="shared" si="144"/>
        <v>2025</v>
      </c>
      <c r="C3088" t="str">
        <f t="shared" si="145"/>
        <v>2024-2025</v>
      </c>
      <c r="D3088" t="s">
        <v>120</v>
      </c>
      <c r="E3088" t="s">
        <v>100</v>
      </c>
      <c r="F3088" t="str">
        <f t="shared" si="146"/>
        <v>New South Wales</v>
      </c>
      <c r="G3088" t="s">
        <v>10</v>
      </c>
      <c r="H3088">
        <v>2800</v>
      </c>
      <c r="I3088" t="s">
        <v>11</v>
      </c>
      <c r="J3088" t="s">
        <v>132</v>
      </c>
      <c r="K3088" t="s">
        <v>148</v>
      </c>
      <c r="L3088" t="s">
        <v>159</v>
      </c>
      <c r="M3088" s="6">
        <v>536</v>
      </c>
    </row>
    <row r="3089" spans="1:13" x14ac:dyDescent="0.3">
      <c r="A3089" s="2">
        <v>45708</v>
      </c>
      <c r="B3089" s="3">
        <f t="shared" si="144"/>
        <v>2025</v>
      </c>
      <c r="C3089" t="str">
        <f t="shared" si="145"/>
        <v>2024-2025</v>
      </c>
      <c r="D3089" t="s">
        <v>120</v>
      </c>
      <c r="E3089" t="s">
        <v>109</v>
      </c>
      <c r="F3089" t="str">
        <f t="shared" si="146"/>
        <v>Western Australia</v>
      </c>
      <c r="G3089" t="s">
        <v>28</v>
      </c>
      <c r="H3089">
        <v>6052</v>
      </c>
      <c r="I3089" t="s">
        <v>11</v>
      </c>
      <c r="J3089" t="s">
        <v>121</v>
      </c>
      <c r="K3089" t="s">
        <v>145</v>
      </c>
      <c r="L3089" t="s">
        <v>156</v>
      </c>
      <c r="M3089" s="6">
        <v>623</v>
      </c>
    </row>
    <row r="3090" spans="1:13" x14ac:dyDescent="0.3">
      <c r="A3090" s="2">
        <v>45934</v>
      </c>
      <c r="B3090" s="3">
        <f t="shared" si="144"/>
        <v>2026</v>
      </c>
      <c r="C3090" t="str">
        <f t="shared" si="145"/>
        <v>2025-2026</v>
      </c>
      <c r="D3090" t="s">
        <v>120</v>
      </c>
      <c r="E3090" t="s">
        <v>92</v>
      </c>
      <c r="F3090" t="str">
        <f t="shared" si="146"/>
        <v>New South Wales</v>
      </c>
      <c r="G3090" t="s">
        <v>10</v>
      </c>
      <c r="H3090">
        <v>2015</v>
      </c>
      <c r="I3090" t="s">
        <v>11</v>
      </c>
      <c r="J3090" t="s">
        <v>126</v>
      </c>
      <c r="K3090" t="s">
        <v>144</v>
      </c>
      <c r="L3090" t="s">
        <v>155</v>
      </c>
      <c r="M3090" s="6">
        <v>56</v>
      </c>
    </row>
    <row r="3091" spans="1:13" x14ac:dyDescent="0.3">
      <c r="A3091" s="2">
        <v>45727</v>
      </c>
      <c r="B3091" s="3">
        <f t="shared" si="144"/>
        <v>2025</v>
      </c>
      <c r="C3091" t="str">
        <f t="shared" si="145"/>
        <v>2024-2025</v>
      </c>
      <c r="D3091" t="s">
        <v>120</v>
      </c>
      <c r="E3091" t="s">
        <v>32</v>
      </c>
      <c r="F3091" t="str">
        <f t="shared" si="146"/>
        <v>Victoria</v>
      </c>
      <c r="G3091" t="s">
        <v>26</v>
      </c>
      <c r="H3091">
        <v>3977</v>
      </c>
      <c r="I3091" t="s">
        <v>11</v>
      </c>
      <c r="J3091" t="s">
        <v>137</v>
      </c>
      <c r="K3091" t="s">
        <v>145</v>
      </c>
      <c r="L3091" t="s">
        <v>156</v>
      </c>
      <c r="M3091" s="6">
        <v>496</v>
      </c>
    </row>
    <row r="3092" spans="1:13" x14ac:dyDescent="0.3">
      <c r="A3092" s="2">
        <v>45690</v>
      </c>
      <c r="B3092" s="3">
        <f t="shared" si="144"/>
        <v>2025</v>
      </c>
      <c r="C3092" t="str">
        <f t="shared" si="145"/>
        <v>2024-2025</v>
      </c>
      <c r="D3092" t="s">
        <v>120</v>
      </c>
      <c r="E3092" t="s">
        <v>47</v>
      </c>
      <c r="F3092" t="str">
        <f t="shared" si="146"/>
        <v>Victoria</v>
      </c>
      <c r="G3092" t="s">
        <v>26</v>
      </c>
      <c r="H3092">
        <v>3630</v>
      </c>
      <c r="I3092" t="s">
        <v>11</v>
      </c>
      <c r="J3092" t="s">
        <v>137</v>
      </c>
      <c r="K3092" t="s">
        <v>145</v>
      </c>
      <c r="L3092" t="s">
        <v>156</v>
      </c>
      <c r="M3092" s="6">
        <v>559</v>
      </c>
    </row>
    <row r="3093" spans="1:13" x14ac:dyDescent="0.3">
      <c r="A3093" s="2">
        <v>45717</v>
      </c>
      <c r="B3093" s="3">
        <f t="shared" si="144"/>
        <v>2025</v>
      </c>
      <c r="C3093" t="str">
        <f t="shared" si="145"/>
        <v>2024-2025</v>
      </c>
      <c r="D3093" t="s">
        <v>120</v>
      </c>
      <c r="E3093" t="s">
        <v>86</v>
      </c>
      <c r="F3093" t="str">
        <f t="shared" si="146"/>
        <v>Queensland</v>
      </c>
      <c r="G3093" t="s">
        <v>19</v>
      </c>
      <c r="H3093">
        <v>4119</v>
      </c>
      <c r="I3093" t="s">
        <v>11</v>
      </c>
      <c r="J3093" t="s">
        <v>131</v>
      </c>
      <c r="K3093" t="s">
        <v>146</v>
      </c>
      <c r="L3093" t="s">
        <v>157</v>
      </c>
      <c r="M3093" s="6">
        <v>635</v>
      </c>
    </row>
    <row r="3094" spans="1:13" x14ac:dyDescent="0.3">
      <c r="A3094" s="2">
        <v>45473</v>
      </c>
      <c r="B3094" s="3">
        <f t="shared" si="144"/>
        <v>2024</v>
      </c>
      <c r="C3094" t="str">
        <f t="shared" si="145"/>
        <v>2023-2024</v>
      </c>
      <c r="D3094" t="s">
        <v>120</v>
      </c>
      <c r="E3094" t="s">
        <v>50</v>
      </c>
      <c r="F3094" t="str">
        <f t="shared" si="146"/>
        <v>Australian Capital Territory</v>
      </c>
      <c r="G3094" t="s">
        <v>51</v>
      </c>
      <c r="H3094">
        <v>2617</v>
      </c>
      <c r="I3094" t="s">
        <v>11</v>
      </c>
      <c r="J3094" t="s">
        <v>123</v>
      </c>
      <c r="K3094" t="s">
        <v>151</v>
      </c>
      <c r="L3094" t="s">
        <v>152</v>
      </c>
      <c r="M3094" s="6">
        <v>81</v>
      </c>
    </row>
    <row r="3095" spans="1:13" x14ac:dyDescent="0.3">
      <c r="A3095" s="2">
        <v>45747</v>
      </c>
      <c r="B3095" s="3">
        <f t="shared" si="144"/>
        <v>2025</v>
      </c>
      <c r="C3095" t="str">
        <f t="shared" si="145"/>
        <v>2024-2025</v>
      </c>
      <c r="D3095" t="s">
        <v>120</v>
      </c>
      <c r="E3095" t="s">
        <v>35</v>
      </c>
      <c r="F3095" t="str">
        <f t="shared" si="146"/>
        <v>Victoria</v>
      </c>
      <c r="G3095" t="s">
        <v>26</v>
      </c>
      <c r="H3095">
        <v>3280</v>
      </c>
      <c r="I3095" t="s">
        <v>11</v>
      </c>
      <c r="J3095" t="s">
        <v>129</v>
      </c>
      <c r="K3095" t="s">
        <v>145</v>
      </c>
      <c r="L3095" t="s">
        <v>156</v>
      </c>
      <c r="M3095" s="6">
        <v>489</v>
      </c>
    </row>
    <row r="3096" spans="1:13" x14ac:dyDescent="0.3">
      <c r="A3096" s="2">
        <v>45408</v>
      </c>
      <c r="B3096" s="3">
        <f t="shared" si="144"/>
        <v>2024</v>
      </c>
      <c r="C3096" t="str">
        <f t="shared" si="145"/>
        <v>2023-2024</v>
      </c>
      <c r="D3096" t="s">
        <v>120</v>
      </c>
      <c r="E3096" t="s">
        <v>111</v>
      </c>
      <c r="F3096" t="str">
        <f t="shared" si="146"/>
        <v>New South Wales</v>
      </c>
      <c r="G3096" t="s">
        <v>10</v>
      </c>
      <c r="H3096">
        <v>2154</v>
      </c>
      <c r="I3096" t="s">
        <v>11</v>
      </c>
      <c r="J3096" t="s">
        <v>125</v>
      </c>
      <c r="K3096" t="s">
        <v>142</v>
      </c>
      <c r="L3096" t="s">
        <v>153</v>
      </c>
      <c r="M3096" s="6">
        <v>504</v>
      </c>
    </row>
    <row r="3097" spans="1:13" x14ac:dyDescent="0.3">
      <c r="A3097" s="2">
        <v>45347</v>
      </c>
      <c r="B3097" s="3">
        <f t="shared" si="144"/>
        <v>2024</v>
      </c>
      <c r="C3097" t="str">
        <f t="shared" si="145"/>
        <v>2023-2024</v>
      </c>
      <c r="D3097" t="s">
        <v>120</v>
      </c>
      <c r="E3097" t="s">
        <v>68</v>
      </c>
      <c r="F3097" t="str">
        <f t="shared" si="146"/>
        <v>Victoria</v>
      </c>
      <c r="G3097" t="s">
        <v>26</v>
      </c>
      <c r="H3097">
        <v>3429</v>
      </c>
      <c r="I3097" t="s">
        <v>11</v>
      </c>
      <c r="J3097" t="s">
        <v>129</v>
      </c>
      <c r="K3097" t="s">
        <v>151</v>
      </c>
      <c r="L3097" t="s">
        <v>152</v>
      </c>
      <c r="M3097" s="6">
        <v>193</v>
      </c>
    </row>
    <row r="3098" spans="1:13" x14ac:dyDescent="0.3">
      <c r="A3098" s="2">
        <v>45421</v>
      </c>
      <c r="B3098" s="3">
        <f t="shared" si="144"/>
        <v>2024</v>
      </c>
      <c r="C3098" t="str">
        <f t="shared" si="145"/>
        <v>2023-2024</v>
      </c>
      <c r="D3098" t="s">
        <v>120</v>
      </c>
      <c r="E3098" t="s">
        <v>78</v>
      </c>
      <c r="F3098" t="str">
        <f t="shared" si="146"/>
        <v>New South Wales</v>
      </c>
      <c r="G3098" t="s">
        <v>10</v>
      </c>
      <c r="H3098">
        <v>2480</v>
      </c>
      <c r="I3098" t="s">
        <v>11</v>
      </c>
      <c r="J3098" t="s">
        <v>122</v>
      </c>
      <c r="K3098" t="s">
        <v>144</v>
      </c>
      <c r="L3098" t="s">
        <v>155</v>
      </c>
      <c r="M3098" s="6">
        <v>452</v>
      </c>
    </row>
    <row r="3099" spans="1:13" x14ac:dyDescent="0.3">
      <c r="A3099" s="2">
        <v>45599</v>
      </c>
      <c r="B3099" s="3">
        <f t="shared" si="144"/>
        <v>2025</v>
      </c>
      <c r="C3099" t="str">
        <f t="shared" si="145"/>
        <v>2024-2025</v>
      </c>
      <c r="D3099" t="s">
        <v>120</v>
      </c>
      <c r="E3099" t="s">
        <v>63</v>
      </c>
      <c r="F3099" t="str">
        <f t="shared" si="146"/>
        <v>Queensland</v>
      </c>
      <c r="G3099" t="s">
        <v>19</v>
      </c>
      <c r="H3099">
        <v>4068</v>
      </c>
      <c r="I3099" t="s">
        <v>11</v>
      </c>
      <c r="J3099" t="s">
        <v>131</v>
      </c>
      <c r="K3099" t="s">
        <v>145</v>
      </c>
      <c r="L3099" t="s">
        <v>156</v>
      </c>
      <c r="M3099" s="6">
        <v>562</v>
      </c>
    </row>
    <row r="3100" spans="1:13" x14ac:dyDescent="0.3">
      <c r="A3100" s="2">
        <v>45858</v>
      </c>
      <c r="B3100" s="3">
        <f t="shared" si="144"/>
        <v>2026</v>
      </c>
      <c r="C3100" t="str">
        <f t="shared" si="145"/>
        <v>2025-2026</v>
      </c>
      <c r="D3100" t="s">
        <v>120</v>
      </c>
      <c r="E3100" t="s">
        <v>93</v>
      </c>
      <c r="F3100" t="str">
        <f t="shared" si="146"/>
        <v>Victoria</v>
      </c>
      <c r="G3100" t="s">
        <v>26</v>
      </c>
      <c r="H3100">
        <v>3400</v>
      </c>
      <c r="I3100" t="s">
        <v>11</v>
      </c>
      <c r="J3100" t="s">
        <v>129</v>
      </c>
      <c r="K3100" t="s">
        <v>146</v>
      </c>
      <c r="L3100" t="s">
        <v>157</v>
      </c>
      <c r="M3100" s="6">
        <v>464</v>
      </c>
    </row>
    <row r="3101" spans="1:13" x14ac:dyDescent="0.3">
      <c r="A3101" s="2">
        <v>45380</v>
      </c>
      <c r="B3101" s="3">
        <f t="shared" si="144"/>
        <v>2024</v>
      </c>
      <c r="C3101" t="str">
        <f t="shared" si="145"/>
        <v>2023-2024</v>
      </c>
      <c r="D3101" t="s">
        <v>120</v>
      </c>
      <c r="E3101" t="s">
        <v>35</v>
      </c>
      <c r="F3101" t="str">
        <f t="shared" si="146"/>
        <v>Victoria</v>
      </c>
      <c r="G3101" t="s">
        <v>26</v>
      </c>
      <c r="H3101">
        <v>3280</v>
      </c>
      <c r="I3101" t="s">
        <v>11</v>
      </c>
      <c r="J3101" t="s">
        <v>129</v>
      </c>
      <c r="K3101" t="s">
        <v>143</v>
      </c>
      <c r="L3101" t="s">
        <v>154</v>
      </c>
      <c r="M3101" s="6">
        <v>148</v>
      </c>
    </row>
    <row r="3102" spans="1:13" x14ac:dyDescent="0.3">
      <c r="A3102" s="2">
        <v>45827</v>
      </c>
      <c r="B3102" s="3">
        <f t="shared" si="144"/>
        <v>2025</v>
      </c>
      <c r="C3102" t="str">
        <f t="shared" si="145"/>
        <v>2024-2025</v>
      </c>
      <c r="D3102" t="s">
        <v>120</v>
      </c>
      <c r="E3102" t="s">
        <v>85</v>
      </c>
      <c r="F3102" t="str">
        <f t="shared" si="146"/>
        <v>Western Australia</v>
      </c>
      <c r="G3102" t="s">
        <v>28</v>
      </c>
      <c r="H3102">
        <v>6725</v>
      </c>
      <c r="I3102" t="s">
        <v>11</v>
      </c>
      <c r="J3102" t="s">
        <v>141</v>
      </c>
      <c r="K3102" t="s">
        <v>145</v>
      </c>
      <c r="L3102" t="s">
        <v>156</v>
      </c>
      <c r="M3102" s="6">
        <v>795</v>
      </c>
    </row>
    <row r="3103" spans="1:13" x14ac:dyDescent="0.3">
      <c r="A3103" s="2">
        <v>45459</v>
      </c>
      <c r="B3103" s="3">
        <f t="shared" si="144"/>
        <v>2024</v>
      </c>
      <c r="C3103" t="str">
        <f t="shared" si="145"/>
        <v>2023-2024</v>
      </c>
      <c r="D3103" t="s">
        <v>120</v>
      </c>
      <c r="E3103" t="s">
        <v>27</v>
      </c>
      <c r="F3103" t="str">
        <f t="shared" si="146"/>
        <v>Western Australia</v>
      </c>
      <c r="G3103" t="s">
        <v>28</v>
      </c>
      <c r="H3103">
        <v>6030</v>
      </c>
      <c r="I3103" t="s">
        <v>11</v>
      </c>
      <c r="J3103" t="s">
        <v>121</v>
      </c>
      <c r="K3103" t="s">
        <v>148</v>
      </c>
      <c r="L3103" t="s">
        <v>159</v>
      </c>
      <c r="M3103" s="6">
        <v>476</v>
      </c>
    </row>
    <row r="3104" spans="1:13" x14ac:dyDescent="0.3">
      <c r="A3104" s="2">
        <v>45299</v>
      </c>
      <c r="B3104" s="3">
        <f t="shared" si="144"/>
        <v>2024</v>
      </c>
      <c r="C3104" t="str">
        <f t="shared" si="145"/>
        <v>2023-2024</v>
      </c>
      <c r="D3104" t="s">
        <v>120</v>
      </c>
      <c r="E3104" t="s">
        <v>65</v>
      </c>
      <c r="F3104" t="str">
        <f t="shared" si="146"/>
        <v>Victoria</v>
      </c>
      <c r="G3104" t="s">
        <v>26</v>
      </c>
      <c r="H3104">
        <v>3931</v>
      </c>
      <c r="I3104" t="s">
        <v>11</v>
      </c>
      <c r="J3104" t="s">
        <v>137</v>
      </c>
      <c r="K3104" t="s">
        <v>146</v>
      </c>
      <c r="L3104" t="s">
        <v>157</v>
      </c>
      <c r="M3104" s="6">
        <v>238</v>
      </c>
    </row>
    <row r="3105" spans="1:13" x14ac:dyDescent="0.3">
      <c r="A3105" s="2">
        <v>45542</v>
      </c>
      <c r="B3105" s="3">
        <f t="shared" si="144"/>
        <v>2025</v>
      </c>
      <c r="C3105" t="str">
        <f t="shared" si="145"/>
        <v>2024-2025</v>
      </c>
      <c r="D3105" t="s">
        <v>119</v>
      </c>
      <c r="E3105" t="s">
        <v>114</v>
      </c>
      <c r="F3105" t="str">
        <f t="shared" si="146"/>
        <v>Victoria</v>
      </c>
      <c r="G3105" t="s">
        <v>26</v>
      </c>
      <c r="H3105">
        <v>3353</v>
      </c>
      <c r="I3105" t="s">
        <v>11</v>
      </c>
      <c r="J3105" t="s">
        <v>129</v>
      </c>
      <c r="K3105" t="s">
        <v>150</v>
      </c>
      <c r="L3105" t="s">
        <v>161</v>
      </c>
      <c r="M3105" s="6">
        <v>777</v>
      </c>
    </row>
    <row r="3106" spans="1:13" x14ac:dyDescent="0.3">
      <c r="A3106" s="2">
        <v>45887</v>
      </c>
      <c r="B3106" s="3">
        <f t="shared" si="144"/>
        <v>2026</v>
      </c>
      <c r="C3106" t="str">
        <f t="shared" si="145"/>
        <v>2025-2026</v>
      </c>
      <c r="D3106" t="s">
        <v>119</v>
      </c>
      <c r="E3106" t="s">
        <v>75</v>
      </c>
      <c r="F3106" t="str">
        <f t="shared" si="146"/>
        <v>Victoria</v>
      </c>
      <c r="G3106" t="s">
        <v>26</v>
      </c>
      <c r="H3106">
        <v>3915</v>
      </c>
      <c r="I3106" t="s">
        <v>11</v>
      </c>
      <c r="J3106" t="s">
        <v>137</v>
      </c>
      <c r="K3106" t="s">
        <v>148</v>
      </c>
      <c r="L3106" t="s">
        <v>159</v>
      </c>
      <c r="M3106" s="6">
        <v>620</v>
      </c>
    </row>
    <row r="3107" spans="1:13" x14ac:dyDescent="0.3">
      <c r="A3107" s="2">
        <v>45936</v>
      </c>
      <c r="B3107" s="3">
        <f t="shared" si="144"/>
        <v>2026</v>
      </c>
      <c r="C3107" t="str">
        <f t="shared" si="145"/>
        <v>2025-2026</v>
      </c>
      <c r="D3107" t="s">
        <v>120</v>
      </c>
      <c r="E3107" t="s">
        <v>90</v>
      </c>
      <c r="F3107" t="str">
        <f t="shared" si="146"/>
        <v>New South Wales</v>
      </c>
      <c r="G3107" t="s">
        <v>10</v>
      </c>
      <c r="H3107">
        <v>2650</v>
      </c>
      <c r="I3107" t="s">
        <v>11</v>
      </c>
      <c r="J3107" t="s">
        <v>132</v>
      </c>
      <c r="K3107" t="s">
        <v>144</v>
      </c>
      <c r="L3107" t="s">
        <v>155</v>
      </c>
      <c r="M3107" s="6">
        <v>168</v>
      </c>
    </row>
    <row r="3108" spans="1:13" x14ac:dyDescent="0.3">
      <c r="A3108" s="2">
        <v>45361</v>
      </c>
      <c r="B3108" s="3">
        <f t="shared" si="144"/>
        <v>2024</v>
      </c>
      <c r="C3108" t="str">
        <f t="shared" si="145"/>
        <v>2023-2024</v>
      </c>
      <c r="D3108" t="s">
        <v>119</v>
      </c>
      <c r="E3108" t="s">
        <v>97</v>
      </c>
      <c r="F3108" t="str">
        <f t="shared" si="146"/>
        <v>Tasmania</v>
      </c>
      <c r="G3108" t="s">
        <v>43</v>
      </c>
      <c r="H3108">
        <v>7010</v>
      </c>
      <c r="I3108" t="s">
        <v>11</v>
      </c>
      <c r="J3108" t="s">
        <v>130</v>
      </c>
      <c r="K3108" t="s">
        <v>145</v>
      </c>
      <c r="L3108" t="s">
        <v>156</v>
      </c>
      <c r="M3108" s="6">
        <v>731</v>
      </c>
    </row>
    <row r="3109" spans="1:13" x14ac:dyDescent="0.3">
      <c r="A3109" s="2">
        <v>46005</v>
      </c>
      <c r="B3109" s="3">
        <f t="shared" si="144"/>
        <v>2026</v>
      </c>
      <c r="C3109" t="str">
        <f t="shared" si="145"/>
        <v>2025-2026</v>
      </c>
      <c r="D3109" t="s">
        <v>120</v>
      </c>
      <c r="E3109" t="s">
        <v>110</v>
      </c>
      <c r="F3109" t="str">
        <f t="shared" si="146"/>
        <v>Australian Capital Territory</v>
      </c>
      <c r="G3109" t="s">
        <v>51</v>
      </c>
      <c r="H3109">
        <v>2609</v>
      </c>
      <c r="I3109" t="s">
        <v>11</v>
      </c>
      <c r="J3109" t="s">
        <v>123</v>
      </c>
      <c r="K3109" t="s">
        <v>150</v>
      </c>
      <c r="L3109" t="s">
        <v>161</v>
      </c>
      <c r="M3109" s="6">
        <v>566</v>
      </c>
    </row>
    <row r="3110" spans="1:13" x14ac:dyDescent="0.3">
      <c r="A3110" s="2">
        <v>45655</v>
      </c>
      <c r="B3110" s="3">
        <f t="shared" si="144"/>
        <v>2025</v>
      </c>
      <c r="C3110" t="str">
        <f t="shared" si="145"/>
        <v>2024-2025</v>
      </c>
      <c r="D3110" t="s">
        <v>120</v>
      </c>
      <c r="E3110" t="s">
        <v>30</v>
      </c>
      <c r="F3110" t="str">
        <f t="shared" si="146"/>
        <v>Victoria</v>
      </c>
      <c r="G3110" t="s">
        <v>26</v>
      </c>
      <c r="H3110">
        <v>3030</v>
      </c>
      <c r="I3110" t="s">
        <v>11</v>
      </c>
      <c r="J3110" t="s">
        <v>128</v>
      </c>
      <c r="K3110" t="s">
        <v>150</v>
      </c>
      <c r="L3110" t="s">
        <v>161</v>
      </c>
      <c r="M3110" s="6">
        <v>689</v>
      </c>
    </row>
    <row r="3111" spans="1:13" x14ac:dyDescent="0.3">
      <c r="A3111" s="2">
        <v>45694</v>
      </c>
      <c r="B3111" s="3">
        <f t="shared" si="144"/>
        <v>2025</v>
      </c>
      <c r="C3111" t="str">
        <f t="shared" si="145"/>
        <v>2024-2025</v>
      </c>
      <c r="D3111" t="s">
        <v>120</v>
      </c>
      <c r="E3111" t="s">
        <v>113</v>
      </c>
      <c r="F3111" t="str">
        <f t="shared" si="146"/>
        <v>New South Wales</v>
      </c>
      <c r="G3111" t="s">
        <v>10</v>
      </c>
      <c r="H3111">
        <v>2101</v>
      </c>
      <c r="I3111" t="s">
        <v>11</v>
      </c>
      <c r="J3111" t="s">
        <v>125</v>
      </c>
      <c r="K3111" t="s">
        <v>143</v>
      </c>
      <c r="L3111" t="s">
        <v>154</v>
      </c>
      <c r="M3111" s="6">
        <v>565</v>
      </c>
    </row>
    <row r="3112" spans="1:13" x14ac:dyDescent="0.3">
      <c r="A3112" s="2">
        <v>45482</v>
      </c>
      <c r="B3112" s="3">
        <f t="shared" si="144"/>
        <v>2025</v>
      </c>
      <c r="C3112" t="str">
        <f t="shared" si="145"/>
        <v>2024-2025</v>
      </c>
      <c r="D3112" t="s">
        <v>120</v>
      </c>
      <c r="E3112" t="s">
        <v>21</v>
      </c>
      <c r="F3112" t="str">
        <f t="shared" si="146"/>
        <v>South Australia</v>
      </c>
      <c r="G3112" t="s">
        <v>17</v>
      </c>
      <c r="H3112">
        <v>5343</v>
      </c>
      <c r="I3112" t="s">
        <v>11</v>
      </c>
      <c r="J3112" t="s">
        <v>139</v>
      </c>
      <c r="K3112" t="s">
        <v>151</v>
      </c>
      <c r="L3112" t="s">
        <v>152</v>
      </c>
      <c r="M3112" s="6">
        <v>576</v>
      </c>
    </row>
    <row r="3113" spans="1:13" x14ac:dyDescent="0.3">
      <c r="A3113" s="2">
        <v>45495</v>
      </c>
      <c r="B3113" s="3">
        <f t="shared" si="144"/>
        <v>2025</v>
      </c>
      <c r="C3113" t="str">
        <f t="shared" si="145"/>
        <v>2024-2025</v>
      </c>
      <c r="D3113" t="s">
        <v>120</v>
      </c>
      <c r="E3113" t="s">
        <v>86</v>
      </c>
      <c r="F3113" t="str">
        <f t="shared" si="146"/>
        <v>Queensland</v>
      </c>
      <c r="G3113" t="s">
        <v>19</v>
      </c>
      <c r="H3113">
        <v>4119</v>
      </c>
      <c r="I3113" t="s">
        <v>11</v>
      </c>
      <c r="J3113" t="s">
        <v>131</v>
      </c>
      <c r="K3113" t="s">
        <v>144</v>
      </c>
      <c r="L3113" t="s">
        <v>155</v>
      </c>
      <c r="M3113" s="6">
        <v>264</v>
      </c>
    </row>
    <row r="3114" spans="1:13" x14ac:dyDescent="0.3">
      <c r="A3114" s="2">
        <v>45760</v>
      </c>
      <c r="B3114" s="3">
        <f t="shared" si="144"/>
        <v>2025</v>
      </c>
      <c r="C3114" t="str">
        <f t="shared" si="145"/>
        <v>2024-2025</v>
      </c>
      <c r="D3114" t="s">
        <v>120</v>
      </c>
      <c r="E3114" t="s">
        <v>90</v>
      </c>
      <c r="F3114" t="str">
        <f t="shared" si="146"/>
        <v>New South Wales</v>
      </c>
      <c r="G3114" t="s">
        <v>10</v>
      </c>
      <c r="H3114">
        <v>2650</v>
      </c>
      <c r="I3114" t="s">
        <v>11</v>
      </c>
      <c r="J3114" t="s">
        <v>132</v>
      </c>
      <c r="K3114" t="s">
        <v>147</v>
      </c>
      <c r="L3114" t="s">
        <v>158</v>
      </c>
      <c r="M3114" s="6">
        <v>513</v>
      </c>
    </row>
    <row r="3115" spans="1:13" x14ac:dyDescent="0.3">
      <c r="A3115" s="2">
        <v>45407</v>
      </c>
      <c r="B3115" s="3">
        <f t="shared" si="144"/>
        <v>2024</v>
      </c>
      <c r="C3115" t="str">
        <f t="shared" si="145"/>
        <v>2023-2024</v>
      </c>
      <c r="D3115" t="s">
        <v>120</v>
      </c>
      <c r="E3115" t="s">
        <v>20</v>
      </c>
      <c r="F3115" t="str">
        <f t="shared" si="146"/>
        <v>South Australia</v>
      </c>
      <c r="G3115" t="s">
        <v>17</v>
      </c>
      <c r="H3115">
        <v>5607</v>
      </c>
      <c r="I3115" t="s">
        <v>11</v>
      </c>
      <c r="J3115" t="s">
        <v>139</v>
      </c>
      <c r="K3115" t="s">
        <v>148</v>
      </c>
      <c r="L3115" t="s">
        <v>159</v>
      </c>
      <c r="M3115" s="6">
        <v>668</v>
      </c>
    </row>
    <row r="3116" spans="1:13" x14ac:dyDescent="0.3">
      <c r="A3116" s="2">
        <v>45327</v>
      </c>
      <c r="B3116" s="3">
        <f t="shared" si="144"/>
        <v>2024</v>
      </c>
      <c r="C3116" t="str">
        <f t="shared" si="145"/>
        <v>2023-2024</v>
      </c>
      <c r="D3116" t="s">
        <v>120</v>
      </c>
      <c r="E3116" t="s">
        <v>67</v>
      </c>
      <c r="F3116" t="str">
        <f t="shared" si="146"/>
        <v>Tasmania</v>
      </c>
      <c r="G3116" t="s">
        <v>43</v>
      </c>
      <c r="H3116">
        <v>7250</v>
      </c>
      <c r="I3116" t="s">
        <v>11</v>
      </c>
      <c r="J3116" t="s">
        <v>130</v>
      </c>
      <c r="K3116" t="s">
        <v>146</v>
      </c>
      <c r="L3116" t="s">
        <v>157</v>
      </c>
      <c r="M3116" s="6">
        <v>95</v>
      </c>
    </row>
    <row r="3117" spans="1:13" x14ac:dyDescent="0.3">
      <c r="A3117" s="2">
        <v>45952</v>
      </c>
      <c r="B3117" s="3">
        <f t="shared" si="144"/>
        <v>2026</v>
      </c>
      <c r="C3117" t="str">
        <f t="shared" si="145"/>
        <v>2025-2026</v>
      </c>
      <c r="D3117" t="s">
        <v>120</v>
      </c>
      <c r="E3117" t="s">
        <v>69</v>
      </c>
      <c r="F3117" t="str">
        <f t="shared" si="146"/>
        <v>Victoria</v>
      </c>
      <c r="G3117" t="s">
        <v>26</v>
      </c>
      <c r="H3117">
        <v>3148</v>
      </c>
      <c r="I3117" t="s">
        <v>11</v>
      </c>
      <c r="J3117" t="s">
        <v>127</v>
      </c>
      <c r="K3117" t="s">
        <v>148</v>
      </c>
      <c r="L3117" t="s">
        <v>159</v>
      </c>
      <c r="M3117" s="6">
        <v>710</v>
      </c>
    </row>
    <row r="3118" spans="1:13" x14ac:dyDescent="0.3">
      <c r="A3118" s="2">
        <v>45393</v>
      </c>
      <c r="B3118" s="3">
        <f t="shared" si="144"/>
        <v>2024</v>
      </c>
      <c r="C3118" t="str">
        <f t="shared" si="145"/>
        <v>2023-2024</v>
      </c>
      <c r="D3118" t="s">
        <v>119</v>
      </c>
      <c r="E3118" t="s">
        <v>32</v>
      </c>
      <c r="F3118" t="str">
        <f t="shared" si="146"/>
        <v>Victoria</v>
      </c>
      <c r="G3118" t="s">
        <v>26</v>
      </c>
      <c r="H3118">
        <v>3977</v>
      </c>
      <c r="I3118" t="s">
        <v>11</v>
      </c>
      <c r="J3118" t="s">
        <v>137</v>
      </c>
      <c r="K3118" t="s">
        <v>144</v>
      </c>
      <c r="L3118" t="s">
        <v>155</v>
      </c>
      <c r="M3118" s="6">
        <v>109</v>
      </c>
    </row>
    <row r="3119" spans="1:13" x14ac:dyDescent="0.3">
      <c r="A3119" s="2">
        <v>45774</v>
      </c>
      <c r="B3119" s="3">
        <f t="shared" si="144"/>
        <v>2025</v>
      </c>
      <c r="C3119" t="str">
        <f t="shared" si="145"/>
        <v>2024-2025</v>
      </c>
      <c r="D3119" t="s">
        <v>120</v>
      </c>
      <c r="E3119" t="s">
        <v>77</v>
      </c>
      <c r="F3119" t="str">
        <f t="shared" si="146"/>
        <v>Victoria</v>
      </c>
      <c r="G3119" t="s">
        <v>26</v>
      </c>
      <c r="H3119">
        <v>3018</v>
      </c>
      <c r="I3119" t="s">
        <v>11</v>
      </c>
      <c r="J3119" t="s">
        <v>128</v>
      </c>
      <c r="K3119" t="s">
        <v>143</v>
      </c>
      <c r="L3119" t="s">
        <v>154</v>
      </c>
      <c r="M3119" s="6">
        <v>527</v>
      </c>
    </row>
    <row r="3120" spans="1:13" x14ac:dyDescent="0.3">
      <c r="A3120" s="2">
        <v>45424</v>
      </c>
      <c r="B3120" s="3">
        <f t="shared" si="144"/>
        <v>2024</v>
      </c>
      <c r="C3120" t="str">
        <f t="shared" si="145"/>
        <v>2023-2024</v>
      </c>
      <c r="D3120" t="s">
        <v>120</v>
      </c>
      <c r="E3120" t="s">
        <v>100</v>
      </c>
      <c r="F3120" t="str">
        <f t="shared" si="146"/>
        <v>New South Wales</v>
      </c>
      <c r="G3120" t="s">
        <v>10</v>
      </c>
      <c r="H3120">
        <v>2800</v>
      </c>
      <c r="I3120" t="s">
        <v>11</v>
      </c>
      <c r="J3120" t="s">
        <v>132</v>
      </c>
      <c r="K3120" t="s">
        <v>144</v>
      </c>
      <c r="L3120" t="s">
        <v>155</v>
      </c>
      <c r="M3120" s="6">
        <v>698</v>
      </c>
    </row>
    <row r="3121" spans="1:13" x14ac:dyDescent="0.3">
      <c r="A3121" s="2">
        <v>45798</v>
      </c>
      <c r="B3121" s="3">
        <f t="shared" si="144"/>
        <v>2025</v>
      </c>
      <c r="C3121" t="str">
        <f t="shared" si="145"/>
        <v>2024-2025</v>
      </c>
      <c r="D3121" t="s">
        <v>119</v>
      </c>
      <c r="E3121" t="s">
        <v>59</v>
      </c>
      <c r="F3121" t="str">
        <f t="shared" si="146"/>
        <v>South Australia</v>
      </c>
      <c r="G3121" t="s">
        <v>17</v>
      </c>
      <c r="H3121">
        <v>5011</v>
      </c>
      <c r="I3121" t="s">
        <v>11</v>
      </c>
      <c r="J3121" t="s">
        <v>134</v>
      </c>
      <c r="K3121" t="s">
        <v>148</v>
      </c>
      <c r="L3121" t="s">
        <v>159</v>
      </c>
      <c r="M3121" s="6">
        <v>769</v>
      </c>
    </row>
    <row r="3122" spans="1:13" x14ac:dyDescent="0.3">
      <c r="A3122" s="2">
        <v>45525</v>
      </c>
      <c r="B3122" s="3">
        <f t="shared" si="144"/>
        <v>2025</v>
      </c>
      <c r="C3122" t="str">
        <f t="shared" si="145"/>
        <v>2024-2025</v>
      </c>
      <c r="D3122" t="s">
        <v>120</v>
      </c>
      <c r="E3122" t="s">
        <v>25</v>
      </c>
      <c r="F3122" t="str">
        <f t="shared" si="146"/>
        <v>Victoria</v>
      </c>
      <c r="G3122" t="s">
        <v>26</v>
      </c>
      <c r="H3122">
        <v>3066</v>
      </c>
      <c r="I3122" t="s">
        <v>11</v>
      </c>
      <c r="J3122" t="s">
        <v>128</v>
      </c>
      <c r="K3122" t="s">
        <v>151</v>
      </c>
      <c r="L3122" t="s">
        <v>152</v>
      </c>
      <c r="M3122" s="6">
        <v>79</v>
      </c>
    </row>
    <row r="3123" spans="1:13" x14ac:dyDescent="0.3">
      <c r="A3123" s="2">
        <v>45320</v>
      </c>
      <c r="B3123" s="3">
        <f t="shared" si="144"/>
        <v>2024</v>
      </c>
      <c r="C3123" t="str">
        <f t="shared" si="145"/>
        <v>2023-2024</v>
      </c>
      <c r="D3123" t="s">
        <v>119</v>
      </c>
      <c r="E3123" t="s">
        <v>75</v>
      </c>
      <c r="F3123" t="str">
        <f t="shared" si="146"/>
        <v>Victoria</v>
      </c>
      <c r="G3123" t="s">
        <v>26</v>
      </c>
      <c r="H3123">
        <v>3915</v>
      </c>
      <c r="I3123" t="s">
        <v>11</v>
      </c>
      <c r="J3123" t="s">
        <v>137</v>
      </c>
      <c r="K3123" t="s">
        <v>142</v>
      </c>
      <c r="L3123" t="s">
        <v>153</v>
      </c>
      <c r="M3123" s="6">
        <v>724</v>
      </c>
    </row>
    <row r="3124" spans="1:13" x14ac:dyDescent="0.3">
      <c r="A3124" s="2">
        <v>45855</v>
      </c>
      <c r="B3124" s="3">
        <f t="shared" si="144"/>
        <v>2026</v>
      </c>
      <c r="C3124" t="str">
        <f t="shared" si="145"/>
        <v>2025-2026</v>
      </c>
      <c r="D3124" t="s">
        <v>120</v>
      </c>
      <c r="E3124" t="s">
        <v>39</v>
      </c>
      <c r="F3124" t="str">
        <f t="shared" si="146"/>
        <v>New South Wales</v>
      </c>
      <c r="G3124" t="s">
        <v>10</v>
      </c>
      <c r="H3124">
        <v>2541</v>
      </c>
      <c r="I3124" t="s">
        <v>11</v>
      </c>
      <c r="J3124" t="s">
        <v>123</v>
      </c>
      <c r="K3124" t="s">
        <v>144</v>
      </c>
      <c r="L3124" t="s">
        <v>155</v>
      </c>
      <c r="M3124" s="6">
        <v>226</v>
      </c>
    </row>
    <row r="3125" spans="1:13" x14ac:dyDescent="0.3">
      <c r="A3125" s="2">
        <v>45343</v>
      </c>
      <c r="B3125" s="3">
        <f t="shared" si="144"/>
        <v>2024</v>
      </c>
      <c r="C3125" t="str">
        <f t="shared" si="145"/>
        <v>2023-2024</v>
      </c>
      <c r="D3125" t="s">
        <v>120</v>
      </c>
      <c r="E3125" t="s">
        <v>83</v>
      </c>
      <c r="F3125" t="str">
        <f t="shared" si="146"/>
        <v>Victoria</v>
      </c>
      <c r="G3125" t="s">
        <v>26</v>
      </c>
      <c r="H3125">
        <v>3551</v>
      </c>
      <c r="I3125" t="s">
        <v>11</v>
      </c>
      <c r="J3125" t="s">
        <v>129</v>
      </c>
      <c r="K3125" t="s">
        <v>144</v>
      </c>
      <c r="L3125" t="s">
        <v>155</v>
      </c>
      <c r="M3125" s="6">
        <v>206</v>
      </c>
    </row>
    <row r="3126" spans="1:13" x14ac:dyDescent="0.3">
      <c r="A3126" s="2">
        <v>45510</v>
      </c>
      <c r="B3126" s="3">
        <f t="shared" si="144"/>
        <v>2025</v>
      </c>
      <c r="C3126" t="str">
        <f t="shared" si="145"/>
        <v>2024-2025</v>
      </c>
      <c r="D3126" t="s">
        <v>120</v>
      </c>
      <c r="E3126" t="s">
        <v>107</v>
      </c>
      <c r="F3126" t="str">
        <f t="shared" si="146"/>
        <v>New South Wales</v>
      </c>
      <c r="G3126" t="s">
        <v>10</v>
      </c>
      <c r="H3126">
        <v>2020</v>
      </c>
      <c r="I3126" t="s">
        <v>11</v>
      </c>
      <c r="J3126" t="s">
        <v>126</v>
      </c>
      <c r="K3126" t="s">
        <v>142</v>
      </c>
      <c r="L3126" t="s">
        <v>153</v>
      </c>
      <c r="M3126" s="6">
        <v>163</v>
      </c>
    </row>
    <row r="3127" spans="1:13" x14ac:dyDescent="0.3">
      <c r="A3127" s="2">
        <v>45700</v>
      </c>
      <c r="B3127" s="3">
        <f t="shared" si="144"/>
        <v>2025</v>
      </c>
      <c r="C3127" t="str">
        <f t="shared" si="145"/>
        <v>2024-2025</v>
      </c>
      <c r="D3127" t="s">
        <v>120</v>
      </c>
      <c r="E3127" t="s">
        <v>111</v>
      </c>
      <c r="F3127" t="str">
        <f t="shared" si="146"/>
        <v>New South Wales</v>
      </c>
      <c r="G3127" t="s">
        <v>10</v>
      </c>
      <c r="H3127">
        <v>2154</v>
      </c>
      <c r="I3127" t="s">
        <v>11</v>
      </c>
      <c r="J3127" t="s">
        <v>125</v>
      </c>
      <c r="K3127" t="s">
        <v>145</v>
      </c>
      <c r="L3127" t="s">
        <v>156</v>
      </c>
      <c r="M3127" s="6">
        <v>410</v>
      </c>
    </row>
    <row r="3128" spans="1:13" x14ac:dyDescent="0.3">
      <c r="A3128" s="2">
        <v>45800</v>
      </c>
      <c r="B3128" s="3">
        <f t="shared" si="144"/>
        <v>2025</v>
      </c>
      <c r="C3128" t="str">
        <f t="shared" si="145"/>
        <v>2024-2025</v>
      </c>
      <c r="D3128" t="s">
        <v>119</v>
      </c>
      <c r="E3128" t="s">
        <v>103</v>
      </c>
      <c r="F3128" t="str">
        <f t="shared" si="146"/>
        <v>Victoria</v>
      </c>
      <c r="G3128" t="s">
        <v>26</v>
      </c>
      <c r="H3128">
        <v>3550</v>
      </c>
      <c r="I3128" t="s">
        <v>11</v>
      </c>
      <c r="J3128" t="s">
        <v>129</v>
      </c>
      <c r="K3128" t="s">
        <v>144</v>
      </c>
      <c r="L3128" t="s">
        <v>155</v>
      </c>
      <c r="M3128" s="6">
        <v>118</v>
      </c>
    </row>
    <row r="3129" spans="1:13" x14ac:dyDescent="0.3">
      <c r="A3129" s="2">
        <v>45617</v>
      </c>
      <c r="B3129" s="3">
        <f t="shared" si="144"/>
        <v>2025</v>
      </c>
      <c r="C3129" t="str">
        <f t="shared" si="145"/>
        <v>2024-2025</v>
      </c>
      <c r="D3129" t="s">
        <v>120</v>
      </c>
      <c r="E3129" t="s">
        <v>89</v>
      </c>
      <c r="F3129" t="str">
        <f t="shared" si="146"/>
        <v>Queensland</v>
      </c>
      <c r="G3129" t="s">
        <v>19</v>
      </c>
      <c r="H3129">
        <v>4700</v>
      </c>
      <c r="I3129" t="s">
        <v>11</v>
      </c>
      <c r="J3129" t="s">
        <v>138</v>
      </c>
      <c r="K3129" t="s">
        <v>145</v>
      </c>
      <c r="L3129" t="s">
        <v>156</v>
      </c>
      <c r="M3129" s="6">
        <v>269</v>
      </c>
    </row>
    <row r="3130" spans="1:13" x14ac:dyDescent="0.3">
      <c r="A3130" s="2">
        <v>45936</v>
      </c>
      <c r="B3130" s="3">
        <f t="shared" si="144"/>
        <v>2026</v>
      </c>
      <c r="C3130" t="str">
        <f t="shared" si="145"/>
        <v>2025-2026</v>
      </c>
      <c r="D3130" t="s">
        <v>120</v>
      </c>
      <c r="E3130" t="s">
        <v>42</v>
      </c>
      <c r="F3130" t="str">
        <f t="shared" si="146"/>
        <v>Tasmania</v>
      </c>
      <c r="G3130" t="s">
        <v>43</v>
      </c>
      <c r="H3130">
        <v>7018</v>
      </c>
      <c r="I3130" t="s">
        <v>11</v>
      </c>
      <c r="J3130" t="s">
        <v>130</v>
      </c>
      <c r="K3130" t="s">
        <v>142</v>
      </c>
      <c r="L3130" t="s">
        <v>153</v>
      </c>
      <c r="M3130" s="6">
        <v>776</v>
      </c>
    </row>
    <row r="3131" spans="1:13" x14ac:dyDescent="0.3">
      <c r="A3131" s="2">
        <v>45622</v>
      </c>
      <c r="B3131" s="3">
        <f t="shared" si="144"/>
        <v>2025</v>
      </c>
      <c r="C3131" t="str">
        <f t="shared" si="145"/>
        <v>2024-2025</v>
      </c>
      <c r="D3131" t="s">
        <v>120</v>
      </c>
      <c r="E3131" t="s">
        <v>82</v>
      </c>
      <c r="F3131" t="str">
        <f t="shared" si="146"/>
        <v>Queensland</v>
      </c>
      <c r="G3131" t="s">
        <v>19</v>
      </c>
      <c r="H3131">
        <v>4215</v>
      </c>
      <c r="I3131" t="s">
        <v>11</v>
      </c>
      <c r="J3131" t="s">
        <v>124</v>
      </c>
      <c r="K3131" t="s">
        <v>150</v>
      </c>
      <c r="L3131" t="s">
        <v>161</v>
      </c>
      <c r="M3131" s="6">
        <v>429</v>
      </c>
    </row>
    <row r="3132" spans="1:13" x14ac:dyDescent="0.3">
      <c r="A3132" s="2">
        <v>45965</v>
      </c>
      <c r="B3132" s="3">
        <f t="shared" si="144"/>
        <v>2026</v>
      </c>
      <c r="C3132" t="str">
        <f t="shared" si="145"/>
        <v>2025-2026</v>
      </c>
      <c r="D3132" t="s">
        <v>120</v>
      </c>
      <c r="E3132" t="s">
        <v>85</v>
      </c>
      <c r="F3132" t="str">
        <f t="shared" si="146"/>
        <v>Western Australia</v>
      </c>
      <c r="G3132" t="s">
        <v>28</v>
      </c>
      <c r="H3132">
        <v>6725</v>
      </c>
      <c r="I3132" t="s">
        <v>11</v>
      </c>
      <c r="J3132" t="s">
        <v>141</v>
      </c>
      <c r="K3132" t="s">
        <v>151</v>
      </c>
      <c r="L3132" t="s">
        <v>152</v>
      </c>
      <c r="M3132" s="6">
        <v>339</v>
      </c>
    </row>
    <row r="3133" spans="1:13" x14ac:dyDescent="0.3">
      <c r="A3133" s="2">
        <v>45456</v>
      </c>
      <c r="B3133" s="3">
        <f t="shared" si="144"/>
        <v>2024</v>
      </c>
      <c r="C3133" t="str">
        <f t="shared" si="145"/>
        <v>2023-2024</v>
      </c>
      <c r="D3133" t="s">
        <v>120</v>
      </c>
      <c r="E3133" t="s">
        <v>109</v>
      </c>
      <c r="F3133" t="str">
        <f t="shared" si="146"/>
        <v>Western Australia</v>
      </c>
      <c r="G3133" t="s">
        <v>28</v>
      </c>
      <c r="H3133">
        <v>6052</v>
      </c>
      <c r="I3133" t="s">
        <v>11</v>
      </c>
      <c r="J3133" t="s">
        <v>121</v>
      </c>
      <c r="K3133" t="s">
        <v>148</v>
      </c>
      <c r="L3133" t="s">
        <v>159</v>
      </c>
      <c r="M3133" s="6">
        <v>794</v>
      </c>
    </row>
    <row r="3134" spans="1:13" x14ac:dyDescent="0.3">
      <c r="A3134" s="2">
        <v>45421</v>
      </c>
      <c r="B3134" s="3">
        <f t="shared" si="144"/>
        <v>2024</v>
      </c>
      <c r="C3134" t="str">
        <f t="shared" si="145"/>
        <v>2023-2024</v>
      </c>
      <c r="D3134" t="s">
        <v>120</v>
      </c>
      <c r="E3134" t="s">
        <v>64</v>
      </c>
      <c r="F3134" t="str">
        <f t="shared" si="146"/>
        <v>Western Australia</v>
      </c>
      <c r="G3134" t="s">
        <v>28</v>
      </c>
      <c r="H3134">
        <v>6112</v>
      </c>
      <c r="I3134" t="s">
        <v>11</v>
      </c>
      <c r="J3134" t="s">
        <v>135</v>
      </c>
      <c r="K3134" t="s">
        <v>145</v>
      </c>
      <c r="L3134" t="s">
        <v>156</v>
      </c>
      <c r="M3134" s="6">
        <v>576</v>
      </c>
    </row>
    <row r="3135" spans="1:13" x14ac:dyDescent="0.3">
      <c r="A3135" s="2">
        <v>45348</v>
      </c>
      <c r="B3135" s="3">
        <f t="shared" si="144"/>
        <v>2024</v>
      </c>
      <c r="C3135" t="str">
        <f t="shared" si="145"/>
        <v>2023-2024</v>
      </c>
      <c r="D3135" t="s">
        <v>120</v>
      </c>
      <c r="E3135" t="s">
        <v>24</v>
      </c>
      <c r="F3135" t="str">
        <f t="shared" si="146"/>
        <v>Queensland</v>
      </c>
      <c r="G3135" t="s">
        <v>19</v>
      </c>
      <c r="H3135">
        <v>4053</v>
      </c>
      <c r="I3135" t="s">
        <v>11</v>
      </c>
      <c r="J3135" t="s">
        <v>131</v>
      </c>
      <c r="K3135" t="s">
        <v>150</v>
      </c>
      <c r="L3135" t="s">
        <v>161</v>
      </c>
      <c r="M3135" s="6">
        <v>432</v>
      </c>
    </row>
    <row r="3136" spans="1:13" x14ac:dyDescent="0.3">
      <c r="A3136" s="2">
        <v>45821</v>
      </c>
      <c r="B3136" s="3">
        <f t="shared" si="144"/>
        <v>2025</v>
      </c>
      <c r="C3136" t="str">
        <f t="shared" si="145"/>
        <v>2024-2025</v>
      </c>
      <c r="D3136" t="s">
        <v>120</v>
      </c>
      <c r="E3136" t="s">
        <v>57</v>
      </c>
      <c r="F3136" t="str">
        <f t="shared" si="146"/>
        <v>New South Wales</v>
      </c>
      <c r="G3136" t="s">
        <v>10</v>
      </c>
      <c r="H3136">
        <v>2064</v>
      </c>
      <c r="I3136" t="s">
        <v>11</v>
      </c>
      <c r="J3136" t="s">
        <v>126</v>
      </c>
      <c r="K3136" t="s">
        <v>145</v>
      </c>
      <c r="L3136" t="s">
        <v>156</v>
      </c>
      <c r="M3136" s="6">
        <v>504</v>
      </c>
    </row>
    <row r="3137" spans="1:13" x14ac:dyDescent="0.3">
      <c r="A3137" s="2">
        <v>45523</v>
      </c>
      <c r="B3137" s="3">
        <f t="shared" si="144"/>
        <v>2025</v>
      </c>
      <c r="C3137" t="str">
        <f t="shared" si="145"/>
        <v>2024-2025</v>
      </c>
      <c r="D3137" t="s">
        <v>120</v>
      </c>
      <c r="E3137" t="s">
        <v>64</v>
      </c>
      <c r="F3137" t="str">
        <f t="shared" si="146"/>
        <v>Western Australia</v>
      </c>
      <c r="G3137" t="s">
        <v>28</v>
      </c>
      <c r="H3137">
        <v>6112</v>
      </c>
      <c r="I3137" t="s">
        <v>11</v>
      </c>
      <c r="J3137" t="s">
        <v>135</v>
      </c>
      <c r="K3137" t="s">
        <v>142</v>
      </c>
      <c r="L3137" t="s">
        <v>153</v>
      </c>
      <c r="M3137" s="6">
        <v>81</v>
      </c>
    </row>
    <row r="3138" spans="1:13" x14ac:dyDescent="0.3">
      <c r="A3138" s="2">
        <v>45294</v>
      </c>
      <c r="B3138" s="3">
        <f t="shared" ref="B3138:B3201" si="147">IF(MONTH(A3138)&gt;=7,YEAR(A3138)+1,YEAR(A3138))</f>
        <v>2024</v>
      </c>
      <c r="C3138" t="str">
        <f t="shared" ref="C3138:C3201" si="148">IF(MONTH(A3138) &gt;= 7, YEAR(A3138) &amp; "-" &amp; YEAR(A3138) + 1, YEAR(A3138) - 1 &amp; "-" &amp; YEAR(A3138))</f>
        <v>2023-2024</v>
      </c>
      <c r="D3138" t="s">
        <v>120</v>
      </c>
      <c r="E3138" t="s">
        <v>41</v>
      </c>
      <c r="F3138" t="str">
        <f t="shared" ref="F3138:F3201" si="149">IF(G3138="WA","Western Australia",
IF(G3138="NSW","New South Wales",
IF(G3138="QLD","Queensland",
IF(G3138="VIC","Victoria",
IF(G3138="TAS","Tasmania",
IF(G3138="SA","South Australia",
IF(G3138="NT","Northern Territory",
IF(G3138="ACT","Australian Capital Territory",G3138))))))))</f>
        <v>New South Wales</v>
      </c>
      <c r="G3138" t="s">
        <v>10</v>
      </c>
      <c r="H3138">
        <v>2478</v>
      </c>
      <c r="I3138" t="s">
        <v>11</v>
      </c>
      <c r="J3138" t="s">
        <v>122</v>
      </c>
      <c r="K3138" t="s">
        <v>145</v>
      </c>
      <c r="L3138" t="s">
        <v>156</v>
      </c>
      <c r="M3138" s="6">
        <v>720</v>
      </c>
    </row>
    <row r="3139" spans="1:13" x14ac:dyDescent="0.3">
      <c r="A3139" s="2">
        <v>45829</v>
      </c>
      <c r="B3139" s="3">
        <f t="shared" si="147"/>
        <v>2025</v>
      </c>
      <c r="C3139" t="str">
        <f t="shared" si="148"/>
        <v>2024-2025</v>
      </c>
      <c r="D3139" t="s">
        <v>120</v>
      </c>
      <c r="E3139" t="s">
        <v>73</v>
      </c>
      <c r="F3139" t="str">
        <f t="shared" si="149"/>
        <v>Queensland</v>
      </c>
      <c r="G3139" t="s">
        <v>19</v>
      </c>
      <c r="H3139">
        <v>4509</v>
      </c>
      <c r="I3139" t="s">
        <v>11</v>
      </c>
      <c r="J3139" t="s">
        <v>124</v>
      </c>
      <c r="K3139" t="s">
        <v>144</v>
      </c>
      <c r="L3139" t="s">
        <v>155</v>
      </c>
      <c r="M3139" s="6">
        <v>419</v>
      </c>
    </row>
    <row r="3140" spans="1:13" x14ac:dyDescent="0.3">
      <c r="A3140" s="2">
        <v>45452</v>
      </c>
      <c r="B3140" s="3">
        <f t="shared" si="147"/>
        <v>2024</v>
      </c>
      <c r="C3140" t="str">
        <f t="shared" si="148"/>
        <v>2023-2024</v>
      </c>
      <c r="D3140" t="s">
        <v>120</v>
      </c>
      <c r="E3140" t="s">
        <v>24</v>
      </c>
      <c r="F3140" t="str">
        <f t="shared" si="149"/>
        <v>Queensland</v>
      </c>
      <c r="G3140" t="s">
        <v>19</v>
      </c>
      <c r="H3140">
        <v>4053</v>
      </c>
      <c r="I3140" t="s">
        <v>11</v>
      </c>
      <c r="J3140" t="s">
        <v>131</v>
      </c>
      <c r="K3140" t="s">
        <v>142</v>
      </c>
      <c r="L3140" t="s">
        <v>153</v>
      </c>
      <c r="M3140" s="6">
        <v>219</v>
      </c>
    </row>
    <row r="3141" spans="1:13" x14ac:dyDescent="0.3">
      <c r="A3141" s="2">
        <v>45554</v>
      </c>
      <c r="B3141" s="3">
        <f t="shared" si="147"/>
        <v>2025</v>
      </c>
      <c r="C3141" t="str">
        <f t="shared" si="148"/>
        <v>2024-2025</v>
      </c>
      <c r="D3141" t="s">
        <v>120</v>
      </c>
      <c r="E3141" t="s">
        <v>12</v>
      </c>
      <c r="F3141" t="str">
        <f t="shared" si="149"/>
        <v>New South Wales</v>
      </c>
      <c r="G3141" t="s">
        <v>10</v>
      </c>
      <c r="H3141">
        <v>2795</v>
      </c>
      <c r="I3141" t="s">
        <v>11</v>
      </c>
      <c r="J3141" t="s">
        <v>132</v>
      </c>
      <c r="K3141" t="s">
        <v>144</v>
      </c>
      <c r="L3141" t="s">
        <v>155</v>
      </c>
      <c r="M3141" s="6">
        <v>624</v>
      </c>
    </row>
    <row r="3142" spans="1:13" x14ac:dyDescent="0.3">
      <c r="A3142" s="2">
        <v>45416</v>
      </c>
      <c r="B3142" s="3">
        <f t="shared" si="147"/>
        <v>2024</v>
      </c>
      <c r="C3142" t="str">
        <f t="shared" si="148"/>
        <v>2023-2024</v>
      </c>
      <c r="D3142" t="s">
        <v>120</v>
      </c>
      <c r="E3142" t="s">
        <v>94</v>
      </c>
      <c r="F3142" t="str">
        <f t="shared" si="149"/>
        <v>Queensland</v>
      </c>
      <c r="G3142" t="s">
        <v>19</v>
      </c>
      <c r="H3142">
        <v>4551</v>
      </c>
      <c r="I3142" t="s">
        <v>11</v>
      </c>
      <c r="J3142" t="s">
        <v>136</v>
      </c>
      <c r="K3142" t="s">
        <v>144</v>
      </c>
      <c r="L3142" t="s">
        <v>155</v>
      </c>
      <c r="M3142" s="6">
        <v>164</v>
      </c>
    </row>
    <row r="3143" spans="1:13" x14ac:dyDescent="0.3">
      <c r="A3143" s="2">
        <v>45372</v>
      </c>
      <c r="B3143" s="3">
        <f t="shared" si="147"/>
        <v>2024</v>
      </c>
      <c r="C3143" t="str">
        <f t="shared" si="148"/>
        <v>2023-2024</v>
      </c>
      <c r="D3143" t="s">
        <v>120</v>
      </c>
      <c r="E3143" t="s">
        <v>31</v>
      </c>
      <c r="F3143" t="str">
        <f t="shared" si="149"/>
        <v>South Australia</v>
      </c>
      <c r="G3143" t="s">
        <v>17</v>
      </c>
      <c r="H3143">
        <v>5082</v>
      </c>
      <c r="I3143" t="s">
        <v>11</v>
      </c>
      <c r="J3143" t="s">
        <v>134</v>
      </c>
      <c r="K3143" t="s">
        <v>150</v>
      </c>
      <c r="L3143" t="s">
        <v>161</v>
      </c>
      <c r="M3143" s="6">
        <v>281</v>
      </c>
    </row>
    <row r="3144" spans="1:13" x14ac:dyDescent="0.3">
      <c r="A3144" s="2">
        <v>45398</v>
      </c>
      <c r="B3144" s="3">
        <f t="shared" si="147"/>
        <v>2024</v>
      </c>
      <c r="C3144" t="str">
        <f t="shared" si="148"/>
        <v>2023-2024</v>
      </c>
      <c r="D3144" t="s">
        <v>120</v>
      </c>
      <c r="E3144" t="s">
        <v>78</v>
      </c>
      <c r="F3144" t="str">
        <f t="shared" si="149"/>
        <v>New South Wales</v>
      </c>
      <c r="G3144" t="s">
        <v>10</v>
      </c>
      <c r="H3144">
        <v>2480</v>
      </c>
      <c r="I3144" t="s">
        <v>11</v>
      </c>
      <c r="J3144" t="s">
        <v>122</v>
      </c>
      <c r="K3144" t="s">
        <v>151</v>
      </c>
      <c r="L3144" t="s">
        <v>152</v>
      </c>
      <c r="M3144" s="6">
        <v>27</v>
      </c>
    </row>
    <row r="3145" spans="1:13" x14ac:dyDescent="0.3">
      <c r="A3145" s="2">
        <v>45529</v>
      </c>
      <c r="B3145" s="3">
        <f t="shared" si="147"/>
        <v>2025</v>
      </c>
      <c r="C3145" t="str">
        <f t="shared" si="148"/>
        <v>2024-2025</v>
      </c>
      <c r="D3145" t="s">
        <v>120</v>
      </c>
      <c r="E3145" t="s">
        <v>46</v>
      </c>
      <c r="F3145" t="str">
        <f t="shared" si="149"/>
        <v>South Australia</v>
      </c>
      <c r="G3145" t="s">
        <v>17</v>
      </c>
      <c r="H3145">
        <v>5043</v>
      </c>
      <c r="I3145" t="s">
        <v>11</v>
      </c>
      <c r="J3145" t="s">
        <v>134</v>
      </c>
      <c r="K3145" t="s">
        <v>148</v>
      </c>
      <c r="L3145" t="s">
        <v>159</v>
      </c>
      <c r="M3145" s="6">
        <v>579</v>
      </c>
    </row>
    <row r="3146" spans="1:13" x14ac:dyDescent="0.3">
      <c r="A3146" s="2">
        <v>45605</v>
      </c>
      <c r="B3146" s="3">
        <f t="shared" si="147"/>
        <v>2025</v>
      </c>
      <c r="C3146" t="str">
        <f t="shared" si="148"/>
        <v>2024-2025</v>
      </c>
      <c r="D3146" t="s">
        <v>120</v>
      </c>
      <c r="E3146" t="s">
        <v>69</v>
      </c>
      <c r="F3146" t="str">
        <f t="shared" si="149"/>
        <v>Victoria</v>
      </c>
      <c r="G3146" t="s">
        <v>26</v>
      </c>
      <c r="H3146">
        <v>3148</v>
      </c>
      <c r="I3146" t="s">
        <v>11</v>
      </c>
      <c r="J3146" t="s">
        <v>127</v>
      </c>
      <c r="K3146" t="s">
        <v>143</v>
      </c>
      <c r="L3146" t="s">
        <v>154</v>
      </c>
      <c r="M3146" s="6">
        <v>300</v>
      </c>
    </row>
    <row r="3147" spans="1:13" x14ac:dyDescent="0.3">
      <c r="A3147" s="2">
        <v>45526</v>
      </c>
      <c r="B3147" s="3">
        <f t="shared" si="147"/>
        <v>2025</v>
      </c>
      <c r="C3147" t="str">
        <f t="shared" si="148"/>
        <v>2024-2025</v>
      </c>
      <c r="D3147" t="s">
        <v>119</v>
      </c>
      <c r="E3147" t="s">
        <v>52</v>
      </c>
      <c r="F3147" t="str">
        <f t="shared" si="149"/>
        <v>New South Wales</v>
      </c>
      <c r="G3147" t="s">
        <v>10</v>
      </c>
      <c r="H3147">
        <v>2485</v>
      </c>
      <c r="I3147" t="s">
        <v>11</v>
      </c>
      <c r="J3147" t="s">
        <v>122</v>
      </c>
      <c r="K3147" t="s">
        <v>145</v>
      </c>
      <c r="L3147" t="s">
        <v>156</v>
      </c>
      <c r="M3147" s="6">
        <v>595</v>
      </c>
    </row>
    <row r="3148" spans="1:13" x14ac:dyDescent="0.3">
      <c r="A3148" s="2">
        <v>45581</v>
      </c>
      <c r="B3148" s="3">
        <f t="shared" si="147"/>
        <v>2025</v>
      </c>
      <c r="C3148" t="str">
        <f t="shared" si="148"/>
        <v>2024-2025</v>
      </c>
      <c r="D3148" t="s">
        <v>120</v>
      </c>
      <c r="E3148" t="s">
        <v>34</v>
      </c>
      <c r="F3148" t="str">
        <f t="shared" si="149"/>
        <v>New South Wales</v>
      </c>
      <c r="G3148" t="s">
        <v>10</v>
      </c>
      <c r="H3148">
        <v>2560</v>
      </c>
      <c r="I3148" t="s">
        <v>11</v>
      </c>
      <c r="J3148" t="s">
        <v>123</v>
      </c>
      <c r="K3148" t="s">
        <v>146</v>
      </c>
      <c r="L3148" t="s">
        <v>157</v>
      </c>
      <c r="M3148" s="6">
        <v>561</v>
      </c>
    </row>
    <row r="3149" spans="1:13" x14ac:dyDescent="0.3">
      <c r="A3149" s="2">
        <v>45538</v>
      </c>
      <c r="B3149" s="3">
        <f t="shared" si="147"/>
        <v>2025</v>
      </c>
      <c r="C3149" t="str">
        <f t="shared" si="148"/>
        <v>2024-2025</v>
      </c>
      <c r="D3149" t="s">
        <v>120</v>
      </c>
      <c r="E3149" t="s">
        <v>38</v>
      </c>
      <c r="F3149" t="str">
        <f t="shared" si="149"/>
        <v>Victoria</v>
      </c>
      <c r="G3149" t="s">
        <v>26</v>
      </c>
      <c r="H3149">
        <v>3199</v>
      </c>
      <c r="I3149" t="s">
        <v>11</v>
      </c>
      <c r="J3149" t="s">
        <v>127</v>
      </c>
      <c r="K3149" t="s">
        <v>142</v>
      </c>
      <c r="L3149" t="s">
        <v>153</v>
      </c>
      <c r="M3149" s="6">
        <v>436</v>
      </c>
    </row>
    <row r="3150" spans="1:13" x14ac:dyDescent="0.3">
      <c r="A3150" s="2">
        <v>45885</v>
      </c>
      <c r="B3150" s="3">
        <f t="shared" si="147"/>
        <v>2026</v>
      </c>
      <c r="C3150" t="str">
        <f t="shared" si="148"/>
        <v>2025-2026</v>
      </c>
      <c r="D3150" t="s">
        <v>120</v>
      </c>
      <c r="E3150" t="s">
        <v>88</v>
      </c>
      <c r="F3150" t="str">
        <f t="shared" si="149"/>
        <v>Queensland</v>
      </c>
      <c r="G3150" t="s">
        <v>19</v>
      </c>
      <c r="H3150">
        <v>4570</v>
      </c>
      <c r="I3150" t="s">
        <v>11</v>
      </c>
      <c r="J3150" t="s">
        <v>136</v>
      </c>
      <c r="K3150" t="s">
        <v>145</v>
      </c>
      <c r="L3150" t="s">
        <v>156</v>
      </c>
      <c r="M3150" s="6">
        <v>170</v>
      </c>
    </row>
    <row r="3151" spans="1:13" x14ac:dyDescent="0.3">
      <c r="A3151" s="2">
        <v>45453</v>
      </c>
      <c r="B3151" s="3">
        <f t="shared" si="147"/>
        <v>2024</v>
      </c>
      <c r="C3151" t="str">
        <f t="shared" si="148"/>
        <v>2023-2024</v>
      </c>
      <c r="D3151" t="s">
        <v>119</v>
      </c>
      <c r="E3151" t="s">
        <v>102</v>
      </c>
      <c r="F3151" t="str">
        <f t="shared" si="149"/>
        <v>Queensland</v>
      </c>
      <c r="G3151" t="s">
        <v>19</v>
      </c>
      <c r="H3151">
        <v>4825</v>
      </c>
      <c r="I3151" t="s">
        <v>11</v>
      </c>
      <c r="J3151" t="s">
        <v>133</v>
      </c>
      <c r="K3151" t="s">
        <v>145</v>
      </c>
      <c r="L3151" t="s">
        <v>156</v>
      </c>
      <c r="M3151" s="6">
        <v>150</v>
      </c>
    </row>
    <row r="3152" spans="1:13" x14ac:dyDescent="0.3">
      <c r="A3152" s="2">
        <v>45912</v>
      </c>
      <c r="B3152" s="3">
        <f t="shared" si="147"/>
        <v>2026</v>
      </c>
      <c r="C3152" t="str">
        <f t="shared" si="148"/>
        <v>2025-2026</v>
      </c>
      <c r="D3152" t="s">
        <v>120</v>
      </c>
      <c r="E3152" t="s">
        <v>49</v>
      </c>
      <c r="F3152" t="str">
        <f t="shared" si="149"/>
        <v>New South Wales</v>
      </c>
      <c r="G3152" t="s">
        <v>10</v>
      </c>
      <c r="H3152">
        <v>2350</v>
      </c>
      <c r="I3152" t="s">
        <v>11</v>
      </c>
      <c r="J3152" t="s">
        <v>122</v>
      </c>
      <c r="K3152" t="s">
        <v>143</v>
      </c>
      <c r="L3152" t="s">
        <v>154</v>
      </c>
      <c r="M3152" s="6">
        <v>670</v>
      </c>
    </row>
    <row r="3153" spans="1:13" x14ac:dyDescent="0.3">
      <c r="A3153" s="2">
        <v>45765</v>
      </c>
      <c r="B3153" s="3">
        <f t="shared" si="147"/>
        <v>2025</v>
      </c>
      <c r="C3153" t="str">
        <f t="shared" si="148"/>
        <v>2024-2025</v>
      </c>
      <c r="D3153" t="s">
        <v>120</v>
      </c>
      <c r="E3153" t="s">
        <v>55</v>
      </c>
      <c r="F3153" t="str">
        <f t="shared" si="149"/>
        <v>Queensland</v>
      </c>
      <c r="G3153" t="s">
        <v>19</v>
      </c>
      <c r="H3153">
        <v>4740</v>
      </c>
      <c r="I3153" t="s">
        <v>11</v>
      </c>
      <c r="J3153" t="s">
        <v>138</v>
      </c>
      <c r="K3153" t="s">
        <v>150</v>
      </c>
      <c r="L3153" t="s">
        <v>161</v>
      </c>
      <c r="M3153" s="6">
        <v>776</v>
      </c>
    </row>
    <row r="3154" spans="1:13" x14ac:dyDescent="0.3">
      <c r="A3154" s="2">
        <v>45945</v>
      </c>
      <c r="B3154" s="3">
        <f t="shared" si="147"/>
        <v>2026</v>
      </c>
      <c r="C3154" t="str">
        <f t="shared" si="148"/>
        <v>2025-2026</v>
      </c>
      <c r="D3154" t="s">
        <v>119</v>
      </c>
      <c r="E3154" t="s">
        <v>87</v>
      </c>
      <c r="F3154" t="str">
        <f t="shared" si="149"/>
        <v>New South Wales</v>
      </c>
      <c r="G3154" t="s">
        <v>10</v>
      </c>
      <c r="H3154">
        <v>2158</v>
      </c>
      <c r="I3154" t="s">
        <v>11</v>
      </c>
      <c r="J3154" t="s">
        <v>125</v>
      </c>
      <c r="K3154" t="s">
        <v>145</v>
      </c>
      <c r="L3154" t="s">
        <v>156</v>
      </c>
      <c r="M3154" s="6">
        <v>783</v>
      </c>
    </row>
    <row r="3155" spans="1:13" x14ac:dyDescent="0.3">
      <c r="A3155" s="2">
        <v>45349</v>
      </c>
      <c r="B3155" s="3">
        <f t="shared" si="147"/>
        <v>2024</v>
      </c>
      <c r="C3155" t="str">
        <f t="shared" si="148"/>
        <v>2023-2024</v>
      </c>
      <c r="D3155" t="s">
        <v>120</v>
      </c>
      <c r="E3155" t="s">
        <v>100</v>
      </c>
      <c r="F3155" t="str">
        <f t="shared" si="149"/>
        <v>New South Wales</v>
      </c>
      <c r="G3155" t="s">
        <v>10</v>
      </c>
      <c r="H3155">
        <v>2800</v>
      </c>
      <c r="I3155" t="s">
        <v>11</v>
      </c>
      <c r="J3155" t="s">
        <v>132</v>
      </c>
      <c r="K3155" t="s">
        <v>143</v>
      </c>
      <c r="L3155" t="s">
        <v>154</v>
      </c>
      <c r="M3155" s="6">
        <v>474</v>
      </c>
    </row>
    <row r="3156" spans="1:13" x14ac:dyDescent="0.3">
      <c r="A3156" s="2">
        <v>45336</v>
      </c>
      <c r="B3156" s="3">
        <f t="shared" si="147"/>
        <v>2024</v>
      </c>
      <c r="C3156" t="str">
        <f t="shared" si="148"/>
        <v>2023-2024</v>
      </c>
      <c r="D3156" t="s">
        <v>120</v>
      </c>
      <c r="E3156" t="s">
        <v>44</v>
      </c>
      <c r="F3156" t="str">
        <f t="shared" si="149"/>
        <v>Western Australia</v>
      </c>
      <c r="G3156" t="s">
        <v>28</v>
      </c>
      <c r="H3156">
        <v>6010</v>
      </c>
      <c r="I3156" t="s">
        <v>11</v>
      </c>
      <c r="J3156" t="s">
        <v>121</v>
      </c>
      <c r="K3156" t="s">
        <v>146</v>
      </c>
      <c r="L3156" t="s">
        <v>157</v>
      </c>
      <c r="M3156" s="6">
        <v>94</v>
      </c>
    </row>
    <row r="3157" spans="1:13" x14ac:dyDescent="0.3">
      <c r="A3157" s="2">
        <v>45328</v>
      </c>
      <c r="B3157" s="3">
        <f t="shared" si="147"/>
        <v>2024</v>
      </c>
      <c r="C3157" t="str">
        <f t="shared" si="148"/>
        <v>2023-2024</v>
      </c>
      <c r="D3157" t="s">
        <v>120</v>
      </c>
      <c r="E3157" t="s">
        <v>31</v>
      </c>
      <c r="F3157" t="str">
        <f t="shared" si="149"/>
        <v>South Australia</v>
      </c>
      <c r="G3157" t="s">
        <v>17</v>
      </c>
      <c r="H3157">
        <v>5082</v>
      </c>
      <c r="I3157" t="s">
        <v>11</v>
      </c>
      <c r="J3157" t="s">
        <v>134</v>
      </c>
      <c r="K3157" t="s">
        <v>151</v>
      </c>
      <c r="L3157" t="s">
        <v>152</v>
      </c>
      <c r="M3157" s="6">
        <v>517</v>
      </c>
    </row>
    <row r="3158" spans="1:13" x14ac:dyDescent="0.3">
      <c r="A3158" s="2">
        <v>45672</v>
      </c>
      <c r="B3158" s="3">
        <f t="shared" si="147"/>
        <v>2025</v>
      </c>
      <c r="C3158" t="str">
        <f t="shared" si="148"/>
        <v>2024-2025</v>
      </c>
      <c r="D3158" t="s">
        <v>120</v>
      </c>
      <c r="E3158" t="s">
        <v>98</v>
      </c>
      <c r="F3158" t="str">
        <f t="shared" si="149"/>
        <v>South Australia</v>
      </c>
      <c r="G3158" t="s">
        <v>17</v>
      </c>
      <c r="H3158">
        <v>5290</v>
      </c>
      <c r="I3158" t="s">
        <v>11</v>
      </c>
      <c r="J3158" t="s">
        <v>139</v>
      </c>
      <c r="K3158" t="s">
        <v>150</v>
      </c>
      <c r="L3158" t="s">
        <v>161</v>
      </c>
      <c r="M3158" s="6">
        <v>462</v>
      </c>
    </row>
    <row r="3159" spans="1:13" x14ac:dyDescent="0.3">
      <c r="A3159" s="2">
        <v>45589</v>
      </c>
      <c r="B3159" s="3">
        <f t="shared" si="147"/>
        <v>2025</v>
      </c>
      <c r="C3159" t="str">
        <f t="shared" si="148"/>
        <v>2024-2025</v>
      </c>
      <c r="D3159" t="s">
        <v>119</v>
      </c>
      <c r="E3159" t="s">
        <v>75</v>
      </c>
      <c r="F3159" t="str">
        <f t="shared" si="149"/>
        <v>Victoria</v>
      </c>
      <c r="G3159" t="s">
        <v>26</v>
      </c>
      <c r="H3159">
        <v>3915</v>
      </c>
      <c r="I3159" t="s">
        <v>11</v>
      </c>
      <c r="J3159" t="s">
        <v>137</v>
      </c>
      <c r="K3159" t="s">
        <v>146</v>
      </c>
      <c r="L3159" t="s">
        <v>157</v>
      </c>
      <c r="M3159" s="6">
        <v>349</v>
      </c>
    </row>
    <row r="3160" spans="1:13" x14ac:dyDescent="0.3">
      <c r="A3160" s="2">
        <v>45594</v>
      </c>
      <c r="B3160" s="3">
        <f t="shared" si="147"/>
        <v>2025</v>
      </c>
      <c r="C3160" t="str">
        <f t="shared" si="148"/>
        <v>2024-2025</v>
      </c>
      <c r="D3160" t="s">
        <v>120</v>
      </c>
      <c r="E3160" t="s">
        <v>40</v>
      </c>
      <c r="F3160" t="str">
        <f t="shared" si="149"/>
        <v>South Australia</v>
      </c>
      <c r="G3160" t="s">
        <v>17</v>
      </c>
      <c r="H3160">
        <v>5169</v>
      </c>
      <c r="I3160" t="s">
        <v>11</v>
      </c>
      <c r="J3160" t="s">
        <v>134</v>
      </c>
      <c r="K3160" t="s">
        <v>151</v>
      </c>
      <c r="L3160" t="s">
        <v>152</v>
      </c>
      <c r="M3160" s="6">
        <v>587</v>
      </c>
    </row>
    <row r="3161" spans="1:13" x14ac:dyDescent="0.3">
      <c r="A3161" s="2">
        <v>45360</v>
      </c>
      <c r="B3161" s="3">
        <f t="shared" si="147"/>
        <v>2024</v>
      </c>
      <c r="C3161" t="str">
        <f t="shared" si="148"/>
        <v>2023-2024</v>
      </c>
      <c r="D3161" t="s">
        <v>120</v>
      </c>
      <c r="E3161" t="s">
        <v>41</v>
      </c>
      <c r="F3161" t="str">
        <f t="shared" si="149"/>
        <v>New South Wales</v>
      </c>
      <c r="G3161" t="s">
        <v>10</v>
      </c>
      <c r="H3161">
        <v>2478</v>
      </c>
      <c r="I3161" t="s">
        <v>11</v>
      </c>
      <c r="J3161" t="s">
        <v>122</v>
      </c>
      <c r="K3161" t="s">
        <v>148</v>
      </c>
      <c r="L3161" t="s">
        <v>159</v>
      </c>
      <c r="M3161" s="6">
        <v>719</v>
      </c>
    </row>
    <row r="3162" spans="1:13" x14ac:dyDescent="0.3">
      <c r="A3162" s="2">
        <v>45364</v>
      </c>
      <c r="B3162" s="3">
        <f t="shared" si="147"/>
        <v>2024</v>
      </c>
      <c r="C3162" t="str">
        <f t="shared" si="148"/>
        <v>2023-2024</v>
      </c>
      <c r="D3162" t="s">
        <v>120</v>
      </c>
      <c r="E3162" t="s">
        <v>91</v>
      </c>
      <c r="F3162" t="str">
        <f t="shared" si="149"/>
        <v>Western Australia</v>
      </c>
      <c r="G3162" t="s">
        <v>28</v>
      </c>
      <c r="H3162">
        <v>6109</v>
      </c>
      <c r="I3162" t="s">
        <v>11</v>
      </c>
      <c r="J3162" t="s">
        <v>135</v>
      </c>
      <c r="K3162" t="s">
        <v>143</v>
      </c>
      <c r="L3162" t="s">
        <v>154</v>
      </c>
      <c r="M3162" s="6">
        <v>138</v>
      </c>
    </row>
    <row r="3163" spans="1:13" x14ac:dyDescent="0.3">
      <c r="A3163" s="2">
        <v>45868</v>
      </c>
      <c r="B3163" s="3">
        <f t="shared" si="147"/>
        <v>2026</v>
      </c>
      <c r="C3163" t="str">
        <f t="shared" si="148"/>
        <v>2025-2026</v>
      </c>
      <c r="D3163" t="s">
        <v>120</v>
      </c>
      <c r="E3163" t="s">
        <v>107</v>
      </c>
      <c r="F3163" t="str">
        <f t="shared" si="149"/>
        <v>New South Wales</v>
      </c>
      <c r="G3163" t="s">
        <v>10</v>
      </c>
      <c r="H3163">
        <v>2020</v>
      </c>
      <c r="I3163" t="s">
        <v>11</v>
      </c>
      <c r="J3163" t="s">
        <v>126</v>
      </c>
      <c r="K3163" t="s">
        <v>143</v>
      </c>
      <c r="L3163" t="s">
        <v>154</v>
      </c>
      <c r="M3163" s="6">
        <v>672</v>
      </c>
    </row>
    <row r="3164" spans="1:13" x14ac:dyDescent="0.3">
      <c r="A3164" s="2">
        <v>45693</v>
      </c>
      <c r="B3164" s="3">
        <f t="shared" si="147"/>
        <v>2025</v>
      </c>
      <c r="C3164" t="str">
        <f t="shared" si="148"/>
        <v>2024-2025</v>
      </c>
      <c r="D3164" t="s">
        <v>120</v>
      </c>
      <c r="E3164" t="s">
        <v>96</v>
      </c>
      <c r="F3164" t="str">
        <f t="shared" si="149"/>
        <v>Western Australia</v>
      </c>
      <c r="G3164" t="s">
        <v>28</v>
      </c>
      <c r="H3164">
        <v>6027</v>
      </c>
      <c r="I3164" t="s">
        <v>11</v>
      </c>
      <c r="J3164" t="s">
        <v>121</v>
      </c>
      <c r="K3164" t="s">
        <v>150</v>
      </c>
      <c r="L3164" t="s">
        <v>161</v>
      </c>
      <c r="M3164" s="6">
        <v>323</v>
      </c>
    </row>
    <row r="3165" spans="1:13" x14ac:dyDescent="0.3">
      <c r="A3165" s="2">
        <v>45464</v>
      </c>
      <c r="B3165" s="3">
        <f t="shared" si="147"/>
        <v>2024</v>
      </c>
      <c r="C3165" t="str">
        <f t="shared" si="148"/>
        <v>2023-2024</v>
      </c>
      <c r="D3165" t="s">
        <v>120</v>
      </c>
      <c r="E3165" t="s">
        <v>69</v>
      </c>
      <c r="F3165" t="str">
        <f t="shared" si="149"/>
        <v>Victoria</v>
      </c>
      <c r="G3165" t="s">
        <v>26</v>
      </c>
      <c r="H3165">
        <v>3148</v>
      </c>
      <c r="I3165" t="s">
        <v>11</v>
      </c>
      <c r="J3165" t="s">
        <v>127</v>
      </c>
      <c r="K3165" t="s">
        <v>144</v>
      </c>
      <c r="L3165" t="s">
        <v>155</v>
      </c>
      <c r="M3165" s="6">
        <v>407</v>
      </c>
    </row>
    <row r="3166" spans="1:13" x14ac:dyDescent="0.3">
      <c r="A3166" s="2">
        <v>45858</v>
      </c>
      <c r="B3166" s="3">
        <f t="shared" si="147"/>
        <v>2026</v>
      </c>
      <c r="C3166" t="str">
        <f t="shared" si="148"/>
        <v>2025-2026</v>
      </c>
      <c r="D3166" t="s">
        <v>120</v>
      </c>
      <c r="E3166" t="s">
        <v>96</v>
      </c>
      <c r="F3166" t="str">
        <f t="shared" si="149"/>
        <v>Western Australia</v>
      </c>
      <c r="G3166" t="s">
        <v>28</v>
      </c>
      <c r="H3166">
        <v>6027</v>
      </c>
      <c r="I3166" t="s">
        <v>11</v>
      </c>
      <c r="J3166" t="s">
        <v>121</v>
      </c>
      <c r="K3166" t="s">
        <v>146</v>
      </c>
      <c r="L3166" t="s">
        <v>157</v>
      </c>
      <c r="M3166" s="6">
        <v>46</v>
      </c>
    </row>
    <row r="3167" spans="1:13" x14ac:dyDescent="0.3">
      <c r="A3167" s="2">
        <v>45570</v>
      </c>
      <c r="B3167" s="3">
        <f t="shared" si="147"/>
        <v>2025</v>
      </c>
      <c r="C3167" t="str">
        <f t="shared" si="148"/>
        <v>2024-2025</v>
      </c>
      <c r="D3167" t="s">
        <v>120</v>
      </c>
      <c r="E3167" t="s">
        <v>12</v>
      </c>
      <c r="F3167" t="str">
        <f t="shared" si="149"/>
        <v>New South Wales</v>
      </c>
      <c r="G3167" t="s">
        <v>10</v>
      </c>
      <c r="H3167">
        <v>2795</v>
      </c>
      <c r="I3167" t="s">
        <v>11</v>
      </c>
      <c r="J3167" t="s">
        <v>132</v>
      </c>
      <c r="K3167" t="s">
        <v>143</v>
      </c>
      <c r="L3167" t="s">
        <v>154</v>
      </c>
      <c r="M3167" s="6">
        <v>687</v>
      </c>
    </row>
    <row r="3168" spans="1:13" x14ac:dyDescent="0.3">
      <c r="A3168" s="2">
        <v>45430</v>
      </c>
      <c r="B3168" s="3">
        <f t="shared" si="147"/>
        <v>2024</v>
      </c>
      <c r="C3168" t="str">
        <f t="shared" si="148"/>
        <v>2023-2024</v>
      </c>
      <c r="D3168" t="s">
        <v>119</v>
      </c>
      <c r="E3168" t="s">
        <v>80</v>
      </c>
      <c r="F3168" t="str">
        <f t="shared" si="149"/>
        <v>New South Wales</v>
      </c>
      <c r="G3168" t="s">
        <v>10</v>
      </c>
      <c r="H3168">
        <v>2120</v>
      </c>
      <c r="I3168" t="s">
        <v>11</v>
      </c>
      <c r="J3168" t="s">
        <v>125</v>
      </c>
      <c r="K3168" t="s">
        <v>142</v>
      </c>
      <c r="L3168" t="s">
        <v>153</v>
      </c>
      <c r="M3168" s="6">
        <v>170</v>
      </c>
    </row>
    <row r="3169" spans="1:13" x14ac:dyDescent="0.3">
      <c r="A3169" s="2">
        <v>45579</v>
      </c>
      <c r="B3169" s="3">
        <f t="shared" si="147"/>
        <v>2025</v>
      </c>
      <c r="C3169" t="str">
        <f t="shared" si="148"/>
        <v>2024-2025</v>
      </c>
      <c r="D3169" t="s">
        <v>119</v>
      </c>
      <c r="E3169" t="s">
        <v>74</v>
      </c>
      <c r="F3169" t="str">
        <f t="shared" si="149"/>
        <v>Victoria</v>
      </c>
      <c r="G3169" t="s">
        <v>26</v>
      </c>
      <c r="H3169">
        <v>3500</v>
      </c>
      <c r="I3169" t="s">
        <v>11</v>
      </c>
      <c r="J3169" t="s">
        <v>129</v>
      </c>
      <c r="K3169" t="s">
        <v>146</v>
      </c>
      <c r="L3169" t="s">
        <v>157</v>
      </c>
      <c r="M3169" s="6">
        <v>282</v>
      </c>
    </row>
    <row r="3170" spans="1:13" x14ac:dyDescent="0.3">
      <c r="A3170" s="2">
        <v>45435</v>
      </c>
      <c r="B3170" s="3">
        <f t="shared" si="147"/>
        <v>2024</v>
      </c>
      <c r="C3170" t="str">
        <f t="shared" si="148"/>
        <v>2023-2024</v>
      </c>
      <c r="D3170" t="s">
        <v>120</v>
      </c>
      <c r="E3170" t="s">
        <v>35</v>
      </c>
      <c r="F3170" t="str">
        <f t="shared" si="149"/>
        <v>Victoria</v>
      </c>
      <c r="G3170" t="s">
        <v>26</v>
      </c>
      <c r="H3170">
        <v>3280</v>
      </c>
      <c r="I3170" t="s">
        <v>11</v>
      </c>
      <c r="J3170" t="s">
        <v>129</v>
      </c>
      <c r="K3170" t="s">
        <v>151</v>
      </c>
      <c r="L3170" t="s">
        <v>152</v>
      </c>
      <c r="M3170" s="6">
        <v>595</v>
      </c>
    </row>
    <row r="3171" spans="1:13" x14ac:dyDescent="0.3">
      <c r="A3171" s="2">
        <v>45304</v>
      </c>
      <c r="B3171" s="3">
        <f t="shared" si="147"/>
        <v>2024</v>
      </c>
      <c r="C3171" t="str">
        <f t="shared" si="148"/>
        <v>2023-2024</v>
      </c>
      <c r="D3171" t="s">
        <v>120</v>
      </c>
      <c r="E3171" t="s">
        <v>9</v>
      </c>
      <c r="F3171" t="str">
        <f t="shared" si="149"/>
        <v>New South Wales</v>
      </c>
      <c r="G3171" t="s">
        <v>10</v>
      </c>
      <c r="H3171">
        <v>2067</v>
      </c>
      <c r="I3171" t="s">
        <v>11</v>
      </c>
      <c r="J3171" t="s">
        <v>126</v>
      </c>
      <c r="K3171" t="s">
        <v>143</v>
      </c>
      <c r="L3171" t="s">
        <v>154</v>
      </c>
      <c r="M3171" s="6">
        <v>294</v>
      </c>
    </row>
    <row r="3172" spans="1:13" x14ac:dyDescent="0.3">
      <c r="A3172" s="2">
        <v>45755</v>
      </c>
      <c r="B3172" s="3">
        <f t="shared" si="147"/>
        <v>2025</v>
      </c>
      <c r="C3172" t="str">
        <f t="shared" si="148"/>
        <v>2024-2025</v>
      </c>
      <c r="D3172" t="s">
        <v>120</v>
      </c>
      <c r="E3172" t="s">
        <v>31</v>
      </c>
      <c r="F3172" t="str">
        <f t="shared" si="149"/>
        <v>South Australia</v>
      </c>
      <c r="G3172" t="s">
        <v>17</v>
      </c>
      <c r="H3172">
        <v>5082</v>
      </c>
      <c r="I3172" t="s">
        <v>11</v>
      </c>
      <c r="J3172" t="s">
        <v>134</v>
      </c>
      <c r="K3172" t="s">
        <v>145</v>
      </c>
      <c r="L3172" t="s">
        <v>156</v>
      </c>
      <c r="M3172" s="6">
        <v>657</v>
      </c>
    </row>
    <row r="3173" spans="1:13" x14ac:dyDescent="0.3">
      <c r="A3173" s="2">
        <v>45761</v>
      </c>
      <c r="B3173" s="3">
        <f t="shared" si="147"/>
        <v>2025</v>
      </c>
      <c r="C3173" t="str">
        <f t="shared" si="148"/>
        <v>2024-2025</v>
      </c>
      <c r="D3173" t="s">
        <v>120</v>
      </c>
      <c r="E3173" t="s">
        <v>32</v>
      </c>
      <c r="F3173" t="str">
        <f t="shared" si="149"/>
        <v>Victoria</v>
      </c>
      <c r="G3173" t="s">
        <v>26</v>
      </c>
      <c r="H3173">
        <v>3977</v>
      </c>
      <c r="I3173" t="s">
        <v>11</v>
      </c>
      <c r="J3173" t="s">
        <v>137</v>
      </c>
      <c r="K3173" t="s">
        <v>142</v>
      </c>
      <c r="L3173" t="s">
        <v>153</v>
      </c>
      <c r="M3173" s="6">
        <v>747</v>
      </c>
    </row>
    <row r="3174" spans="1:13" x14ac:dyDescent="0.3">
      <c r="A3174" s="2">
        <v>45982</v>
      </c>
      <c r="B3174" s="3">
        <f t="shared" si="147"/>
        <v>2026</v>
      </c>
      <c r="C3174" t="str">
        <f t="shared" si="148"/>
        <v>2025-2026</v>
      </c>
      <c r="D3174" t="s">
        <v>120</v>
      </c>
      <c r="E3174" t="s">
        <v>31</v>
      </c>
      <c r="F3174" t="str">
        <f t="shared" si="149"/>
        <v>South Australia</v>
      </c>
      <c r="G3174" t="s">
        <v>17</v>
      </c>
      <c r="H3174">
        <v>5082</v>
      </c>
      <c r="I3174" t="s">
        <v>11</v>
      </c>
      <c r="J3174" t="s">
        <v>134</v>
      </c>
      <c r="K3174" t="s">
        <v>144</v>
      </c>
      <c r="L3174" t="s">
        <v>155</v>
      </c>
      <c r="M3174" s="6">
        <v>753</v>
      </c>
    </row>
    <row r="3175" spans="1:13" x14ac:dyDescent="0.3">
      <c r="A3175" s="2">
        <v>45917</v>
      </c>
      <c r="B3175" s="3">
        <f t="shared" si="147"/>
        <v>2026</v>
      </c>
      <c r="C3175" t="str">
        <f t="shared" si="148"/>
        <v>2025-2026</v>
      </c>
      <c r="D3175" t="s">
        <v>120</v>
      </c>
      <c r="E3175" t="s">
        <v>41</v>
      </c>
      <c r="F3175" t="str">
        <f t="shared" si="149"/>
        <v>New South Wales</v>
      </c>
      <c r="G3175" t="s">
        <v>10</v>
      </c>
      <c r="H3175">
        <v>2478</v>
      </c>
      <c r="I3175" t="s">
        <v>11</v>
      </c>
      <c r="J3175" t="s">
        <v>122</v>
      </c>
      <c r="K3175" t="s">
        <v>145</v>
      </c>
      <c r="L3175" t="s">
        <v>156</v>
      </c>
      <c r="M3175" s="6">
        <v>721</v>
      </c>
    </row>
    <row r="3176" spans="1:13" x14ac:dyDescent="0.3">
      <c r="A3176" s="2">
        <v>46000</v>
      </c>
      <c r="B3176" s="3">
        <f t="shared" si="147"/>
        <v>2026</v>
      </c>
      <c r="C3176" t="str">
        <f t="shared" si="148"/>
        <v>2025-2026</v>
      </c>
      <c r="D3176" t="s">
        <v>120</v>
      </c>
      <c r="E3176" t="s">
        <v>39</v>
      </c>
      <c r="F3176" t="str">
        <f t="shared" si="149"/>
        <v>New South Wales</v>
      </c>
      <c r="G3176" t="s">
        <v>10</v>
      </c>
      <c r="H3176">
        <v>2541</v>
      </c>
      <c r="I3176" t="s">
        <v>11</v>
      </c>
      <c r="J3176" t="s">
        <v>123</v>
      </c>
      <c r="K3176" t="s">
        <v>147</v>
      </c>
      <c r="L3176" t="s">
        <v>158</v>
      </c>
      <c r="M3176" s="6">
        <v>398</v>
      </c>
    </row>
    <row r="3177" spans="1:13" x14ac:dyDescent="0.3">
      <c r="A3177" s="2">
        <v>46020</v>
      </c>
      <c r="B3177" s="3">
        <f t="shared" si="147"/>
        <v>2026</v>
      </c>
      <c r="C3177" t="str">
        <f t="shared" si="148"/>
        <v>2025-2026</v>
      </c>
      <c r="D3177" t="s">
        <v>120</v>
      </c>
      <c r="E3177" t="s">
        <v>40</v>
      </c>
      <c r="F3177" t="str">
        <f t="shared" si="149"/>
        <v>South Australia</v>
      </c>
      <c r="G3177" t="s">
        <v>17</v>
      </c>
      <c r="H3177">
        <v>5169</v>
      </c>
      <c r="I3177" t="s">
        <v>11</v>
      </c>
      <c r="J3177" t="s">
        <v>134</v>
      </c>
      <c r="K3177" t="s">
        <v>145</v>
      </c>
      <c r="L3177" t="s">
        <v>156</v>
      </c>
      <c r="M3177" s="6">
        <v>552</v>
      </c>
    </row>
    <row r="3178" spans="1:13" x14ac:dyDescent="0.3">
      <c r="A3178" s="2">
        <v>45956</v>
      </c>
      <c r="B3178" s="3">
        <f t="shared" si="147"/>
        <v>2026</v>
      </c>
      <c r="C3178" t="str">
        <f t="shared" si="148"/>
        <v>2025-2026</v>
      </c>
      <c r="D3178" t="s">
        <v>120</v>
      </c>
      <c r="E3178" t="s">
        <v>86</v>
      </c>
      <c r="F3178" t="str">
        <f t="shared" si="149"/>
        <v>Queensland</v>
      </c>
      <c r="G3178" t="s">
        <v>19</v>
      </c>
      <c r="H3178">
        <v>4119</v>
      </c>
      <c r="I3178" t="s">
        <v>11</v>
      </c>
      <c r="J3178" t="s">
        <v>131</v>
      </c>
      <c r="K3178" t="s">
        <v>146</v>
      </c>
      <c r="L3178" t="s">
        <v>157</v>
      </c>
      <c r="M3178" s="6">
        <v>480</v>
      </c>
    </row>
    <row r="3179" spans="1:13" x14ac:dyDescent="0.3">
      <c r="A3179" s="2">
        <v>45294</v>
      </c>
      <c r="B3179" s="3">
        <f t="shared" si="147"/>
        <v>2024</v>
      </c>
      <c r="C3179" t="str">
        <f t="shared" si="148"/>
        <v>2023-2024</v>
      </c>
      <c r="D3179" t="s">
        <v>120</v>
      </c>
      <c r="E3179" t="s">
        <v>54</v>
      </c>
      <c r="F3179" t="str">
        <f t="shared" si="149"/>
        <v>New South Wales</v>
      </c>
      <c r="G3179" t="s">
        <v>10</v>
      </c>
      <c r="H3179">
        <v>2750</v>
      </c>
      <c r="I3179" t="s">
        <v>11</v>
      </c>
      <c r="J3179" t="s">
        <v>132</v>
      </c>
      <c r="K3179" t="s">
        <v>150</v>
      </c>
      <c r="L3179" t="s">
        <v>161</v>
      </c>
      <c r="M3179" s="6">
        <v>96</v>
      </c>
    </row>
    <row r="3180" spans="1:13" x14ac:dyDescent="0.3">
      <c r="A3180" s="2">
        <v>45669</v>
      </c>
      <c r="B3180" s="3">
        <f t="shared" si="147"/>
        <v>2025</v>
      </c>
      <c r="C3180" t="str">
        <f t="shared" si="148"/>
        <v>2024-2025</v>
      </c>
      <c r="D3180" t="s">
        <v>119</v>
      </c>
      <c r="E3180" t="s">
        <v>74</v>
      </c>
      <c r="F3180" t="str">
        <f t="shared" si="149"/>
        <v>Victoria</v>
      </c>
      <c r="G3180" t="s">
        <v>26</v>
      </c>
      <c r="H3180">
        <v>3500</v>
      </c>
      <c r="I3180" t="s">
        <v>11</v>
      </c>
      <c r="J3180" t="s">
        <v>129</v>
      </c>
      <c r="K3180" t="s">
        <v>144</v>
      </c>
      <c r="L3180" t="s">
        <v>155</v>
      </c>
      <c r="M3180" s="6">
        <v>308</v>
      </c>
    </row>
    <row r="3181" spans="1:13" x14ac:dyDescent="0.3">
      <c r="A3181" s="2">
        <v>45860</v>
      </c>
      <c r="B3181" s="3">
        <f t="shared" si="147"/>
        <v>2026</v>
      </c>
      <c r="C3181" t="str">
        <f t="shared" si="148"/>
        <v>2025-2026</v>
      </c>
      <c r="D3181" t="s">
        <v>120</v>
      </c>
      <c r="E3181" t="s">
        <v>84</v>
      </c>
      <c r="F3181" t="str">
        <f t="shared" si="149"/>
        <v>Western Australia</v>
      </c>
      <c r="G3181" t="s">
        <v>28</v>
      </c>
      <c r="H3181">
        <v>6280</v>
      </c>
      <c r="I3181" t="s">
        <v>11</v>
      </c>
      <c r="J3181" t="s">
        <v>135</v>
      </c>
      <c r="K3181" t="s">
        <v>144</v>
      </c>
      <c r="L3181" t="s">
        <v>155</v>
      </c>
      <c r="M3181" s="6">
        <v>659</v>
      </c>
    </row>
    <row r="3182" spans="1:13" x14ac:dyDescent="0.3">
      <c r="A3182" s="2">
        <v>45468</v>
      </c>
      <c r="B3182" s="3">
        <f t="shared" si="147"/>
        <v>2024</v>
      </c>
      <c r="C3182" t="str">
        <f t="shared" si="148"/>
        <v>2023-2024</v>
      </c>
      <c r="D3182" t="s">
        <v>120</v>
      </c>
      <c r="E3182" t="s">
        <v>46</v>
      </c>
      <c r="F3182" t="str">
        <f t="shared" si="149"/>
        <v>South Australia</v>
      </c>
      <c r="G3182" t="s">
        <v>17</v>
      </c>
      <c r="H3182">
        <v>5043</v>
      </c>
      <c r="I3182" t="s">
        <v>11</v>
      </c>
      <c r="J3182" t="s">
        <v>134</v>
      </c>
      <c r="K3182" t="s">
        <v>145</v>
      </c>
      <c r="L3182" t="s">
        <v>156</v>
      </c>
      <c r="M3182" s="6">
        <v>137</v>
      </c>
    </row>
    <row r="3183" spans="1:13" x14ac:dyDescent="0.3">
      <c r="A3183" s="2">
        <v>46015</v>
      </c>
      <c r="B3183" s="3">
        <f t="shared" si="147"/>
        <v>2026</v>
      </c>
      <c r="C3183" t="str">
        <f t="shared" si="148"/>
        <v>2025-2026</v>
      </c>
      <c r="D3183" t="s">
        <v>120</v>
      </c>
      <c r="E3183" t="s">
        <v>73</v>
      </c>
      <c r="F3183" t="str">
        <f t="shared" si="149"/>
        <v>Queensland</v>
      </c>
      <c r="G3183" t="s">
        <v>19</v>
      </c>
      <c r="H3183">
        <v>4509</v>
      </c>
      <c r="I3183" t="s">
        <v>11</v>
      </c>
      <c r="J3183" t="s">
        <v>124</v>
      </c>
      <c r="K3183" t="s">
        <v>144</v>
      </c>
      <c r="L3183" t="s">
        <v>155</v>
      </c>
      <c r="M3183" s="6">
        <v>375</v>
      </c>
    </row>
    <row r="3184" spans="1:13" x14ac:dyDescent="0.3">
      <c r="A3184" s="2">
        <v>45857</v>
      </c>
      <c r="B3184" s="3">
        <f t="shared" si="147"/>
        <v>2026</v>
      </c>
      <c r="C3184" t="str">
        <f t="shared" si="148"/>
        <v>2025-2026</v>
      </c>
      <c r="D3184" t="s">
        <v>120</v>
      </c>
      <c r="E3184" t="s">
        <v>50</v>
      </c>
      <c r="F3184" t="str">
        <f t="shared" si="149"/>
        <v>Australian Capital Territory</v>
      </c>
      <c r="G3184" t="s">
        <v>51</v>
      </c>
      <c r="H3184">
        <v>2617</v>
      </c>
      <c r="I3184" t="s">
        <v>11</v>
      </c>
      <c r="J3184" t="s">
        <v>123</v>
      </c>
      <c r="K3184" t="s">
        <v>145</v>
      </c>
      <c r="L3184" t="s">
        <v>156</v>
      </c>
      <c r="M3184" s="6">
        <v>57</v>
      </c>
    </row>
    <row r="3185" spans="1:13" x14ac:dyDescent="0.3">
      <c r="A3185" s="2">
        <v>45686</v>
      </c>
      <c r="B3185" s="3">
        <f t="shared" si="147"/>
        <v>2025</v>
      </c>
      <c r="C3185" t="str">
        <f t="shared" si="148"/>
        <v>2024-2025</v>
      </c>
      <c r="D3185" t="s">
        <v>120</v>
      </c>
      <c r="E3185" t="s">
        <v>49</v>
      </c>
      <c r="F3185" t="str">
        <f t="shared" si="149"/>
        <v>New South Wales</v>
      </c>
      <c r="G3185" t="s">
        <v>10</v>
      </c>
      <c r="H3185">
        <v>2350</v>
      </c>
      <c r="I3185" t="s">
        <v>11</v>
      </c>
      <c r="J3185" t="s">
        <v>122</v>
      </c>
      <c r="K3185" t="s">
        <v>143</v>
      </c>
      <c r="L3185" t="s">
        <v>154</v>
      </c>
      <c r="M3185" s="6">
        <v>329</v>
      </c>
    </row>
    <row r="3186" spans="1:13" x14ac:dyDescent="0.3">
      <c r="A3186" s="2">
        <v>46018</v>
      </c>
      <c r="B3186" s="3">
        <f t="shared" si="147"/>
        <v>2026</v>
      </c>
      <c r="C3186" t="str">
        <f t="shared" si="148"/>
        <v>2025-2026</v>
      </c>
      <c r="D3186" t="s">
        <v>120</v>
      </c>
      <c r="E3186" t="s">
        <v>25</v>
      </c>
      <c r="F3186" t="str">
        <f t="shared" si="149"/>
        <v>Victoria</v>
      </c>
      <c r="G3186" t="s">
        <v>26</v>
      </c>
      <c r="H3186">
        <v>3066</v>
      </c>
      <c r="I3186" t="s">
        <v>11</v>
      </c>
      <c r="J3186" t="s">
        <v>128</v>
      </c>
      <c r="K3186" t="s">
        <v>144</v>
      </c>
      <c r="L3186" t="s">
        <v>155</v>
      </c>
      <c r="M3186" s="6">
        <v>246</v>
      </c>
    </row>
    <row r="3187" spans="1:13" x14ac:dyDescent="0.3">
      <c r="A3187" s="2">
        <v>45860</v>
      </c>
      <c r="B3187" s="3">
        <f t="shared" si="147"/>
        <v>2026</v>
      </c>
      <c r="C3187" t="str">
        <f t="shared" si="148"/>
        <v>2025-2026</v>
      </c>
      <c r="D3187" t="s">
        <v>120</v>
      </c>
      <c r="E3187" t="s">
        <v>20</v>
      </c>
      <c r="F3187" t="str">
        <f t="shared" si="149"/>
        <v>South Australia</v>
      </c>
      <c r="G3187" t="s">
        <v>17</v>
      </c>
      <c r="H3187">
        <v>5607</v>
      </c>
      <c r="I3187" t="s">
        <v>11</v>
      </c>
      <c r="J3187" t="s">
        <v>139</v>
      </c>
      <c r="K3187" t="s">
        <v>142</v>
      </c>
      <c r="L3187" t="s">
        <v>153</v>
      </c>
      <c r="M3187" s="6">
        <v>284</v>
      </c>
    </row>
    <row r="3188" spans="1:13" x14ac:dyDescent="0.3">
      <c r="A3188" s="2">
        <v>45881</v>
      </c>
      <c r="B3188" s="3">
        <f t="shared" si="147"/>
        <v>2026</v>
      </c>
      <c r="C3188" t="str">
        <f t="shared" si="148"/>
        <v>2025-2026</v>
      </c>
      <c r="D3188" t="s">
        <v>120</v>
      </c>
      <c r="E3188" t="s">
        <v>64</v>
      </c>
      <c r="F3188" t="str">
        <f t="shared" si="149"/>
        <v>Western Australia</v>
      </c>
      <c r="G3188" t="s">
        <v>28</v>
      </c>
      <c r="H3188">
        <v>6112</v>
      </c>
      <c r="I3188" t="s">
        <v>11</v>
      </c>
      <c r="J3188" t="s">
        <v>135</v>
      </c>
      <c r="K3188" t="s">
        <v>145</v>
      </c>
      <c r="L3188" t="s">
        <v>156</v>
      </c>
      <c r="M3188" s="6">
        <v>152</v>
      </c>
    </row>
    <row r="3189" spans="1:13" x14ac:dyDescent="0.3">
      <c r="A3189" s="2">
        <v>45581</v>
      </c>
      <c r="B3189" s="3">
        <f t="shared" si="147"/>
        <v>2025</v>
      </c>
      <c r="C3189" t="str">
        <f t="shared" si="148"/>
        <v>2024-2025</v>
      </c>
      <c r="D3189" t="s">
        <v>120</v>
      </c>
      <c r="E3189" t="s">
        <v>9</v>
      </c>
      <c r="F3189" t="str">
        <f t="shared" si="149"/>
        <v>New South Wales</v>
      </c>
      <c r="G3189" t="s">
        <v>10</v>
      </c>
      <c r="H3189">
        <v>2067</v>
      </c>
      <c r="I3189" t="s">
        <v>11</v>
      </c>
      <c r="J3189" t="s">
        <v>126</v>
      </c>
      <c r="K3189" t="s">
        <v>148</v>
      </c>
      <c r="L3189" t="s">
        <v>159</v>
      </c>
      <c r="M3189" s="6">
        <v>757</v>
      </c>
    </row>
    <row r="3190" spans="1:13" x14ac:dyDescent="0.3">
      <c r="A3190" s="2">
        <v>45446</v>
      </c>
      <c r="B3190" s="3">
        <f t="shared" si="147"/>
        <v>2024</v>
      </c>
      <c r="C3190" t="str">
        <f t="shared" si="148"/>
        <v>2023-2024</v>
      </c>
      <c r="D3190" t="s">
        <v>120</v>
      </c>
      <c r="E3190" t="s">
        <v>88</v>
      </c>
      <c r="F3190" t="str">
        <f t="shared" si="149"/>
        <v>Queensland</v>
      </c>
      <c r="G3190" t="s">
        <v>19</v>
      </c>
      <c r="H3190">
        <v>4570</v>
      </c>
      <c r="I3190" t="s">
        <v>11</v>
      </c>
      <c r="J3190" t="s">
        <v>136</v>
      </c>
      <c r="K3190" t="s">
        <v>142</v>
      </c>
      <c r="L3190" t="s">
        <v>153</v>
      </c>
      <c r="M3190" s="6">
        <v>137</v>
      </c>
    </row>
    <row r="3191" spans="1:13" x14ac:dyDescent="0.3">
      <c r="A3191" s="2">
        <v>45602</v>
      </c>
      <c r="B3191" s="3">
        <f t="shared" si="147"/>
        <v>2025</v>
      </c>
      <c r="C3191" t="str">
        <f t="shared" si="148"/>
        <v>2024-2025</v>
      </c>
      <c r="D3191" t="s">
        <v>120</v>
      </c>
      <c r="E3191" t="s">
        <v>94</v>
      </c>
      <c r="F3191" t="str">
        <f t="shared" si="149"/>
        <v>Queensland</v>
      </c>
      <c r="G3191" t="s">
        <v>19</v>
      </c>
      <c r="H3191">
        <v>4551</v>
      </c>
      <c r="I3191" t="s">
        <v>11</v>
      </c>
      <c r="J3191" t="s">
        <v>136</v>
      </c>
      <c r="K3191" t="s">
        <v>143</v>
      </c>
      <c r="L3191" t="s">
        <v>154</v>
      </c>
      <c r="M3191" s="6">
        <v>663</v>
      </c>
    </row>
    <row r="3192" spans="1:13" x14ac:dyDescent="0.3">
      <c r="A3192" s="2">
        <v>45473</v>
      </c>
      <c r="B3192" s="3">
        <f t="shared" si="147"/>
        <v>2024</v>
      </c>
      <c r="C3192" t="str">
        <f t="shared" si="148"/>
        <v>2023-2024</v>
      </c>
      <c r="D3192" t="s">
        <v>120</v>
      </c>
      <c r="E3192" t="s">
        <v>90</v>
      </c>
      <c r="F3192" t="str">
        <f t="shared" si="149"/>
        <v>New South Wales</v>
      </c>
      <c r="G3192" t="s">
        <v>10</v>
      </c>
      <c r="H3192">
        <v>2650</v>
      </c>
      <c r="I3192" t="s">
        <v>11</v>
      </c>
      <c r="J3192" t="s">
        <v>132</v>
      </c>
      <c r="K3192" t="s">
        <v>143</v>
      </c>
      <c r="L3192" t="s">
        <v>154</v>
      </c>
      <c r="M3192" s="6">
        <v>291</v>
      </c>
    </row>
    <row r="3193" spans="1:13" x14ac:dyDescent="0.3">
      <c r="A3193" s="2">
        <v>45934</v>
      </c>
      <c r="B3193" s="3">
        <f t="shared" si="147"/>
        <v>2026</v>
      </c>
      <c r="C3193" t="str">
        <f t="shared" si="148"/>
        <v>2025-2026</v>
      </c>
      <c r="D3193" t="s">
        <v>120</v>
      </c>
      <c r="E3193" t="s">
        <v>76</v>
      </c>
      <c r="F3193" t="str">
        <f t="shared" si="149"/>
        <v>Queensland</v>
      </c>
      <c r="G3193" t="s">
        <v>19</v>
      </c>
      <c r="H3193">
        <v>4220</v>
      </c>
      <c r="I3193" t="s">
        <v>11</v>
      </c>
      <c r="J3193" t="s">
        <v>124</v>
      </c>
      <c r="K3193" t="s">
        <v>142</v>
      </c>
      <c r="L3193" t="s">
        <v>153</v>
      </c>
      <c r="M3193" s="6">
        <v>372</v>
      </c>
    </row>
    <row r="3194" spans="1:13" x14ac:dyDescent="0.3">
      <c r="A3194" s="2">
        <v>45709</v>
      </c>
      <c r="B3194" s="3">
        <f t="shared" si="147"/>
        <v>2025</v>
      </c>
      <c r="C3194" t="str">
        <f t="shared" si="148"/>
        <v>2024-2025</v>
      </c>
      <c r="D3194" t="s">
        <v>120</v>
      </c>
      <c r="E3194" t="s">
        <v>29</v>
      </c>
      <c r="F3194" t="str">
        <f t="shared" si="149"/>
        <v>Queensland</v>
      </c>
      <c r="G3194" t="s">
        <v>19</v>
      </c>
      <c r="H3194">
        <v>4703</v>
      </c>
      <c r="I3194" t="s">
        <v>11</v>
      </c>
      <c r="J3194" t="s">
        <v>138</v>
      </c>
      <c r="K3194" t="s">
        <v>146</v>
      </c>
      <c r="L3194" t="s">
        <v>157</v>
      </c>
      <c r="M3194" s="6">
        <v>693</v>
      </c>
    </row>
    <row r="3195" spans="1:13" x14ac:dyDescent="0.3">
      <c r="A3195" s="2">
        <v>46022</v>
      </c>
      <c r="B3195" s="3">
        <f t="shared" si="147"/>
        <v>2026</v>
      </c>
      <c r="C3195" t="str">
        <f t="shared" si="148"/>
        <v>2025-2026</v>
      </c>
      <c r="D3195" t="s">
        <v>120</v>
      </c>
      <c r="E3195" t="s">
        <v>24</v>
      </c>
      <c r="F3195" t="str">
        <f t="shared" si="149"/>
        <v>Queensland</v>
      </c>
      <c r="G3195" t="s">
        <v>19</v>
      </c>
      <c r="H3195">
        <v>4053</v>
      </c>
      <c r="I3195" t="s">
        <v>11</v>
      </c>
      <c r="J3195" t="s">
        <v>131</v>
      </c>
      <c r="K3195" t="s">
        <v>143</v>
      </c>
      <c r="L3195" t="s">
        <v>154</v>
      </c>
      <c r="M3195" s="6">
        <v>770</v>
      </c>
    </row>
    <row r="3196" spans="1:13" x14ac:dyDescent="0.3">
      <c r="A3196" s="2">
        <v>45486</v>
      </c>
      <c r="B3196" s="3">
        <f t="shared" si="147"/>
        <v>2025</v>
      </c>
      <c r="C3196" t="str">
        <f t="shared" si="148"/>
        <v>2024-2025</v>
      </c>
      <c r="D3196" t="s">
        <v>120</v>
      </c>
      <c r="E3196" t="s">
        <v>24</v>
      </c>
      <c r="F3196" t="str">
        <f t="shared" si="149"/>
        <v>Queensland</v>
      </c>
      <c r="G3196" t="s">
        <v>19</v>
      </c>
      <c r="H3196">
        <v>4053</v>
      </c>
      <c r="I3196" t="s">
        <v>11</v>
      </c>
      <c r="J3196" t="s">
        <v>131</v>
      </c>
      <c r="K3196" t="s">
        <v>148</v>
      </c>
      <c r="L3196" t="s">
        <v>159</v>
      </c>
      <c r="M3196" s="6">
        <v>47</v>
      </c>
    </row>
    <row r="3197" spans="1:13" x14ac:dyDescent="0.3">
      <c r="A3197" s="2">
        <v>45702</v>
      </c>
      <c r="B3197" s="3">
        <f t="shared" si="147"/>
        <v>2025</v>
      </c>
      <c r="C3197" t="str">
        <f t="shared" si="148"/>
        <v>2024-2025</v>
      </c>
      <c r="D3197" t="s">
        <v>119</v>
      </c>
      <c r="E3197" t="s">
        <v>52</v>
      </c>
      <c r="F3197" t="str">
        <f t="shared" si="149"/>
        <v>New South Wales</v>
      </c>
      <c r="G3197" t="s">
        <v>10</v>
      </c>
      <c r="H3197">
        <v>2485</v>
      </c>
      <c r="I3197" t="s">
        <v>11</v>
      </c>
      <c r="J3197" t="s">
        <v>122</v>
      </c>
      <c r="K3197" t="s">
        <v>146</v>
      </c>
      <c r="L3197" t="s">
        <v>157</v>
      </c>
      <c r="M3197" s="6">
        <v>350</v>
      </c>
    </row>
    <row r="3198" spans="1:13" x14ac:dyDescent="0.3">
      <c r="A3198" s="2">
        <v>45950</v>
      </c>
      <c r="B3198" s="3">
        <f t="shared" si="147"/>
        <v>2026</v>
      </c>
      <c r="C3198" t="str">
        <f t="shared" si="148"/>
        <v>2025-2026</v>
      </c>
      <c r="D3198" t="s">
        <v>120</v>
      </c>
      <c r="E3198" t="s">
        <v>54</v>
      </c>
      <c r="F3198" t="str">
        <f t="shared" si="149"/>
        <v>New South Wales</v>
      </c>
      <c r="G3198" t="s">
        <v>10</v>
      </c>
      <c r="H3198">
        <v>2750</v>
      </c>
      <c r="I3198" t="s">
        <v>11</v>
      </c>
      <c r="J3198" t="s">
        <v>132</v>
      </c>
      <c r="K3198" t="s">
        <v>142</v>
      </c>
      <c r="L3198" t="s">
        <v>153</v>
      </c>
      <c r="M3198" s="6">
        <v>736</v>
      </c>
    </row>
    <row r="3199" spans="1:13" x14ac:dyDescent="0.3">
      <c r="A3199" s="2">
        <v>45851</v>
      </c>
      <c r="B3199" s="3">
        <f t="shared" si="147"/>
        <v>2026</v>
      </c>
      <c r="C3199" t="str">
        <f t="shared" si="148"/>
        <v>2025-2026</v>
      </c>
      <c r="D3199" t="s">
        <v>120</v>
      </c>
      <c r="E3199" t="s">
        <v>93</v>
      </c>
      <c r="F3199" t="str">
        <f t="shared" si="149"/>
        <v>Victoria</v>
      </c>
      <c r="G3199" t="s">
        <v>26</v>
      </c>
      <c r="H3199">
        <v>3400</v>
      </c>
      <c r="I3199" t="s">
        <v>11</v>
      </c>
      <c r="J3199" t="s">
        <v>129</v>
      </c>
      <c r="K3199" t="s">
        <v>145</v>
      </c>
      <c r="L3199" t="s">
        <v>156</v>
      </c>
      <c r="M3199" s="6">
        <v>513</v>
      </c>
    </row>
    <row r="3200" spans="1:13" x14ac:dyDescent="0.3">
      <c r="A3200" s="2">
        <v>45570</v>
      </c>
      <c r="B3200" s="3">
        <f t="shared" si="147"/>
        <v>2025</v>
      </c>
      <c r="C3200" t="str">
        <f t="shared" si="148"/>
        <v>2024-2025</v>
      </c>
      <c r="D3200" t="s">
        <v>120</v>
      </c>
      <c r="E3200" t="s">
        <v>94</v>
      </c>
      <c r="F3200" t="str">
        <f t="shared" si="149"/>
        <v>Queensland</v>
      </c>
      <c r="G3200" t="s">
        <v>19</v>
      </c>
      <c r="H3200">
        <v>4551</v>
      </c>
      <c r="I3200" t="s">
        <v>11</v>
      </c>
      <c r="J3200" t="s">
        <v>136</v>
      </c>
      <c r="K3200" t="s">
        <v>143</v>
      </c>
      <c r="L3200" t="s">
        <v>154</v>
      </c>
      <c r="M3200" s="6">
        <v>315</v>
      </c>
    </row>
    <row r="3201" spans="1:13" x14ac:dyDescent="0.3">
      <c r="A3201" s="2">
        <v>45524</v>
      </c>
      <c r="B3201" s="3">
        <f t="shared" si="147"/>
        <v>2025</v>
      </c>
      <c r="C3201" t="str">
        <f t="shared" si="148"/>
        <v>2024-2025</v>
      </c>
      <c r="D3201" t="s">
        <v>120</v>
      </c>
      <c r="E3201" t="s">
        <v>65</v>
      </c>
      <c r="F3201" t="str">
        <f t="shared" si="149"/>
        <v>Victoria</v>
      </c>
      <c r="G3201" t="s">
        <v>26</v>
      </c>
      <c r="H3201">
        <v>3931</v>
      </c>
      <c r="I3201" t="s">
        <v>11</v>
      </c>
      <c r="J3201" t="s">
        <v>137</v>
      </c>
      <c r="K3201" t="s">
        <v>146</v>
      </c>
      <c r="L3201" t="s">
        <v>157</v>
      </c>
      <c r="M3201" s="6">
        <v>416</v>
      </c>
    </row>
    <row r="3202" spans="1:13" x14ac:dyDescent="0.3">
      <c r="A3202" s="2">
        <v>45337</v>
      </c>
      <c r="B3202" s="3">
        <f t="shared" ref="B3202:B3265" si="150">IF(MONTH(A3202)&gt;=7,YEAR(A3202)+1,YEAR(A3202))</f>
        <v>2024</v>
      </c>
      <c r="C3202" t="str">
        <f t="shared" ref="C3202:C3265" si="151">IF(MONTH(A3202) &gt;= 7, YEAR(A3202) &amp; "-" &amp; YEAR(A3202) + 1, YEAR(A3202) - 1 &amp; "-" &amp; YEAR(A3202))</f>
        <v>2023-2024</v>
      </c>
      <c r="D3202" t="s">
        <v>120</v>
      </c>
      <c r="E3202" t="s">
        <v>100</v>
      </c>
      <c r="F3202" t="str">
        <f t="shared" ref="F3202:F3265" si="152">IF(G3202="WA","Western Australia",
IF(G3202="NSW","New South Wales",
IF(G3202="QLD","Queensland",
IF(G3202="VIC","Victoria",
IF(G3202="TAS","Tasmania",
IF(G3202="SA","South Australia",
IF(G3202="NT","Northern Territory",
IF(G3202="ACT","Australian Capital Territory",G3202))))))))</f>
        <v>New South Wales</v>
      </c>
      <c r="G3202" t="s">
        <v>10</v>
      </c>
      <c r="H3202">
        <v>2800</v>
      </c>
      <c r="I3202" t="s">
        <v>11</v>
      </c>
      <c r="J3202" t="s">
        <v>132</v>
      </c>
      <c r="K3202" t="s">
        <v>151</v>
      </c>
      <c r="L3202" t="s">
        <v>152</v>
      </c>
      <c r="M3202" s="6">
        <v>307</v>
      </c>
    </row>
    <row r="3203" spans="1:13" x14ac:dyDescent="0.3">
      <c r="A3203" s="2">
        <v>45397</v>
      </c>
      <c r="B3203" s="3">
        <f t="shared" si="150"/>
        <v>2024</v>
      </c>
      <c r="C3203" t="str">
        <f t="shared" si="151"/>
        <v>2023-2024</v>
      </c>
      <c r="D3203" t="s">
        <v>120</v>
      </c>
      <c r="E3203" t="s">
        <v>30</v>
      </c>
      <c r="F3203" t="str">
        <f t="shared" si="152"/>
        <v>Victoria</v>
      </c>
      <c r="G3203" t="s">
        <v>26</v>
      </c>
      <c r="H3203">
        <v>3030</v>
      </c>
      <c r="I3203" t="s">
        <v>11</v>
      </c>
      <c r="J3203" t="s">
        <v>128</v>
      </c>
      <c r="K3203" t="s">
        <v>145</v>
      </c>
      <c r="L3203" t="s">
        <v>156</v>
      </c>
      <c r="M3203" s="6">
        <v>411</v>
      </c>
    </row>
    <row r="3204" spans="1:13" x14ac:dyDescent="0.3">
      <c r="A3204" s="2">
        <v>45770</v>
      </c>
      <c r="B3204" s="3">
        <f t="shared" si="150"/>
        <v>2025</v>
      </c>
      <c r="C3204" t="str">
        <f t="shared" si="151"/>
        <v>2024-2025</v>
      </c>
      <c r="D3204" t="s">
        <v>120</v>
      </c>
      <c r="E3204" t="s">
        <v>91</v>
      </c>
      <c r="F3204" t="str">
        <f t="shared" si="152"/>
        <v>Western Australia</v>
      </c>
      <c r="G3204" t="s">
        <v>28</v>
      </c>
      <c r="H3204">
        <v>6109</v>
      </c>
      <c r="I3204" t="s">
        <v>11</v>
      </c>
      <c r="J3204" t="s">
        <v>135</v>
      </c>
      <c r="K3204" t="s">
        <v>151</v>
      </c>
      <c r="L3204" t="s">
        <v>152</v>
      </c>
      <c r="M3204" s="6">
        <v>609</v>
      </c>
    </row>
    <row r="3205" spans="1:13" x14ac:dyDescent="0.3">
      <c r="A3205" s="2">
        <v>45495</v>
      </c>
      <c r="B3205" s="3">
        <f t="shared" si="150"/>
        <v>2025</v>
      </c>
      <c r="C3205" t="str">
        <f t="shared" si="151"/>
        <v>2024-2025</v>
      </c>
      <c r="D3205" t="s">
        <v>119</v>
      </c>
      <c r="E3205" t="s">
        <v>75</v>
      </c>
      <c r="F3205" t="str">
        <f t="shared" si="152"/>
        <v>Victoria</v>
      </c>
      <c r="G3205" t="s">
        <v>26</v>
      </c>
      <c r="H3205">
        <v>3915</v>
      </c>
      <c r="I3205" t="s">
        <v>11</v>
      </c>
      <c r="J3205" t="s">
        <v>137</v>
      </c>
      <c r="K3205" t="s">
        <v>145</v>
      </c>
      <c r="L3205" t="s">
        <v>156</v>
      </c>
      <c r="M3205" s="6">
        <v>538</v>
      </c>
    </row>
    <row r="3206" spans="1:13" x14ac:dyDescent="0.3">
      <c r="A3206" s="2">
        <v>45346</v>
      </c>
      <c r="B3206" s="3">
        <f t="shared" si="150"/>
        <v>2024</v>
      </c>
      <c r="C3206" t="str">
        <f t="shared" si="151"/>
        <v>2023-2024</v>
      </c>
      <c r="D3206" t="s">
        <v>120</v>
      </c>
      <c r="E3206" t="s">
        <v>83</v>
      </c>
      <c r="F3206" t="str">
        <f t="shared" si="152"/>
        <v>Victoria</v>
      </c>
      <c r="G3206" t="s">
        <v>26</v>
      </c>
      <c r="H3206">
        <v>3551</v>
      </c>
      <c r="I3206" t="s">
        <v>11</v>
      </c>
      <c r="J3206" t="s">
        <v>129</v>
      </c>
      <c r="K3206" t="s">
        <v>147</v>
      </c>
      <c r="L3206" t="s">
        <v>158</v>
      </c>
      <c r="M3206" s="6">
        <v>765</v>
      </c>
    </row>
    <row r="3207" spans="1:13" x14ac:dyDescent="0.3">
      <c r="A3207" s="2">
        <v>45949</v>
      </c>
      <c r="B3207" s="3">
        <f t="shared" si="150"/>
        <v>2026</v>
      </c>
      <c r="C3207" t="str">
        <f t="shared" si="151"/>
        <v>2025-2026</v>
      </c>
      <c r="D3207" t="s">
        <v>120</v>
      </c>
      <c r="E3207" t="s">
        <v>13</v>
      </c>
      <c r="F3207" t="str">
        <f t="shared" si="152"/>
        <v>New South Wales</v>
      </c>
      <c r="G3207" t="s">
        <v>10</v>
      </c>
      <c r="H3207">
        <v>2141</v>
      </c>
      <c r="I3207" t="s">
        <v>11</v>
      </c>
      <c r="J3207" t="s">
        <v>125</v>
      </c>
      <c r="K3207" t="s">
        <v>150</v>
      </c>
      <c r="L3207" t="s">
        <v>161</v>
      </c>
      <c r="M3207" s="6">
        <v>671</v>
      </c>
    </row>
    <row r="3208" spans="1:13" x14ac:dyDescent="0.3">
      <c r="A3208" s="2">
        <v>45778</v>
      </c>
      <c r="B3208" s="3">
        <f t="shared" si="150"/>
        <v>2025</v>
      </c>
      <c r="C3208" t="str">
        <f t="shared" si="151"/>
        <v>2024-2025</v>
      </c>
      <c r="D3208" t="s">
        <v>119</v>
      </c>
      <c r="E3208" t="s">
        <v>14</v>
      </c>
      <c r="F3208" t="str">
        <f t="shared" si="152"/>
        <v>Northern Territory</v>
      </c>
      <c r="G3208" t="s">
        <v>15</v>
      </c>
      <c r="H3208">
        <v>800</v>
      </c>
      <c r="I3208" t="s">
        <v>11</v>
      </c>
      <c r="J3208" t="s">
        <v>140</v>
      </c>
      <c r="K3208" t="s">
        <v>150</v>
      </c>
      <c r="L3208" t="s">
        <v>161</v>
      </c>
      <c r="M3208" s="6">
        <v>22</v>
      </c>
    </row>
    <row r="3209" spans="1:13" x14ac:dyDescent="0.3">
      <c r="A3209" s="2">
        <v>45346</v>
      </c>
      <c r="B3209" s="3">
        <f t="shared" si="150"/>
        <v>2024</v>
      </c>
      <c r="C3209" t="str">
        <f t="shared" si="151"/>
        <v>2023-2024</v>
      </c>
      <c r="D3209" t="s">
        <v>120</v>
      </c>
      <c r="E3209" t="s">
        <v>39</v>
      </c>
      <c r="F3209" t="str">
        <f t="shared" si="152"/>
        <v>New South Wales</v>
      </c>
      <c r="G3209" t="s">
        <v>10</v>
      </c>
      <c r="H3209">
        <v>2541</v>
      </c>
      <c r="I3209" t="s">
        <v>11</v>
      </c>
      <c r="J3209" t="s">
        <v>123</v>
      </c>
      <c r="K3209" t="s">
        <v>151</v>
      </c>
      <c r="L3209" t="s">
        <v>152</v>
      </c>
      <c r="M3209" s="6">
        <v>368</v>
      </c>
    </row>
    <row r="3210" spans="1:13" x14ac:dyDescent="0.3">
      <c r="A3210" s="2">
        <v>45966</v>
      </c>
      <c r="B3210" s="3">
        <f t="shared" si="150"/>
        <v>2026</v>
      </c>
      <c r="C3210" t="str">
        <f t="shared" si="151"/>
        <v>2025-2026</v>
      </c>
      <c r="D3210" t="s">
        <v>119</v>
      </c>
      <c r="E3210" t="s">
        <v>114</v>
      </c>
      <c r="F3210" t="str">
        <f t="shared" si="152"/>
        <v>Victoria</v>
      </c>
      <c r="G3210" t="s">
        <v>26</v>
      </c>
      <c r="H3210">
        <v>3353</v>
      </c>
      <c r="I3210" t="s">
        <v>11</v>
      </c>
      <c r="J3210" t="s">
        <v>129</v>
      </c>
      <c r="K3210" t="s">
        <v>143</v>
      </c>
      <c r="L3210" t="s">
        <v>154</v>
      </c>
      <c r="M3210" s="6">
        <v>602</v>
      </c>
    </row>
    <row r="3211" spans="1:13" x14ac:dyDescent="0.3">
      <c r="A3211" s="2">
        <v>45982</v>
      </c>
      <c r="B3211" s="3">
        <f t="shared" si="150"/>
        <v>2026</v>
      </c>
      <c r="C3211" t="str">
        <f t="shared" si="151"/>
        <v>2025-2026</v>
      </c>
      <c r="D3211" t="s">
        <v>120</v>
      </c>
      <c r="E3211" t="s">
        <v>65</v>
      </c>
      <c r="F3211" t="str">
        <f t="shared" si="152"/>
        <v>Victoria</v>
      </c>
      <c r="G3211" t="s">
        <v>26</v>
      </c>
      <c r="H3211">
        <v>3931</v>
      </c>
      <c r="I3211" t="s">
        <v>11</v>
      </c>
      <c r="J3211" t="s">
        <v>137</v>
      </c>
      <c r="K3211" t="s">
        <v>150</v>
      </c>
      <c r="L3211" t="s">
        <v>161</v>
      </c>
      <c r="M3211" s="6">
        <v>45</v>
      </c>
    </row>
    <row r="3212" spans="1:13" x14ac:dyDescent="0.3">
      <c r="A3212" s="2">
        <v>45984</v>
      </c>
      <c r="B3212" s="3">
        <f t="shared" si="150"/>
        <v>2026</v>
      </c>
      <c r="C3212" t="str">
        <f t="shared" si="151"/>
        <v>2025-2026</v>
      </c>
      <c r="D3212" t="s">
        <v>120</v>
      </c>
      <c r="E3212" t="s">
        <v>25</v>
      </c>
      <c r="F3212" t="str">
        <f t="shared" si="152"/>
        <v>Victoria</v>
      </c>
      <c r="G3212" t="s">
        <v>26</v>
      </c>
      <c r="H3212">
        <v>3066</v>
      </c>
      <c r="I3212" t="s">
        <v>11</v>
      </c>
      <c r="J3212" t="s">
        <v>128</v>
      </c>
      <c r="K3212" t="s">
        <v>143</v>
      </c>
      <c r="L3212" t="s">
        <v>154</v>
      </c>
      <c r="M3212" s="6">
        <v>140</v>
      </c>
    </row>
    <row r="3213" spans="1:13" x14ac:dyDescent="0.3">
      <c r="A3213" s="2">
        <v>45327</v>
      </c>
      <c r="B3213" s="3">
        <f t="shared" si="150"/>
        <v>2024</v>
      </c>
      <c r="C3213" t="str">
        <f t="shared" si="151"/>
        <v>2023-2024</v>
      </c>
      <c r="D3213" t="s">
        <v>120</v>
      </c>
      <c r="E3213" t="s">
        <v>92</v>
      </c>
      <c r="F3213" t="str">
        <f t="shared" si="152"/>
        <v>New South Wales</v>
      </c>
      <c r="G3213" t="s">
        <v>10</v>
      </c>
      <c r="H3213">
        <v>2015</v>
      </c>
      <c r="I3213" t="s">
        <v>11</v>
      </c>
      <c r="J3213" t="s">
        <v>126</v>
      </c>
      <c r="K3213" t="s">
        <v>144</v>
      </c>
      <c r="L3213" t="s">
        <v>155</v>
      </c>
      <c r="M3213" s="6">
        <v>770</v>
      </c>
    </row>
    <row r="3214" spans="1:13" x14ac:dyDescent="0.3">
      <c r="A3214" s="2">
        <v>45620</v>
      </c>
      <c r="B3214" s="3">
        <f t="shared" si="150"/>
        <v>2025</v>
      </c>
      <c r="C3214" t="str">
        <f t="shared" si="151"/>
        <v>2024-2025</v>
      </c>
      <c r="D3214" t="s">
        <v>119</v>
      </c>
      <c r="E3214" t="s">
        <v>48</v>
      </c>
      <c r="F3214" t="str">
        <f t="shared" si="152"/>
        <v>Western Australia</v>
      </c>
      <c r="G3214" t="s">
        <v>28</v>
      </c>
      <c r="H3214">
        <v>6450</v>
      </c>
      <c r="I3214" t="s">
        <v>11</v>
      </c>
      <c r="J3214" t="s">
        <v>141</v>
      </c>
      <c r="K3214" t="s">
        <v>146</v>
      </c>
      <c r="L3214" t="s">
        <v>157</v>
      </c>
      <c r="M3214" s="6">
        <v>81</v>
      </c>
    </row>
    <row r="3215" spans="1:13" x14ac:dyDescent="0.3">
      <c r="A3215" s="2">
        <v>45482</v>
      </c>
      <c r="B3215" s="3">
        <f t="shared" si="150"/>
        <v>2025</v>
      </c>
      <c r="C3215" t="str">
        <f t="shared" si="151"/>
        <v>2024-2025</v>
      </c>
      <c r="D3215" t="s">
        <v>120</v>
      </c>
      <c r="E3215" t="s">
        <v>41</v>
      </c>
      <c r="F3215" t="str">
        <f t="shared" si="152"/>
        <v>New South Wales</v>
      </c>
      <c r="G3215" t="s">
        <v>10</v>
      </c>
      <c r="H3215">
        <v>2478</v>
      </c>
      <c r="I3215" t="s">
        <v>11</v>
      </c>
      <c r="J3215" t="s">
        <v>122</v>
      </c>
      <c r="K3215" t="s">
        <v>151</v>
      </c>
      <c r="L3215" t="s">
        <v>152</v>
      </c>
      <c r="M3215" s="6">
        <v>621</v>
      </c>
    </row>
    <row r="3216" spans="1:13" x14ac:dyDescent="0.3">
      <c r="A3216" s="2">
        <v>45414</v>
      </c>
      <c r="B3216" s="3">
        <f t="shared" si="150"/>
        <v>2024</v>
      </c>
      <c r="C3216" t="str">
        <f t="shared" si="151"/>
        <v>2023-2024</v>
      </c>
      <c r="D3216" t="s">
        <v>120</v>
      </c>
      <c r="E3216" t="s">
        <v>93</v>
      </c>
      <c r="F3216" t="str">
        <f t="shared" si="152"/>
        <v>Victoria</v>
      </c>
      <c r="G3216" t="s">
        <v>26</v>
      </c>
      <c r="H3216">
        <v>3400</v>
      </c>
      <c r="I3216" t="s">
        <v>11</v>
      </c>
      <c r="J3216" t="s">
        <v>129</v>
      </c>
      <c r="K3216" t="s">
        <v>142</v>
      </c>
      <c r="L3216" t="s">
        <v>153</v>
      </c>
      <c r="M3216" s="6">
        <v>303</v>
      </c>
    </row>
    <row r="3217" spans="1:13" x14ac:dyDescent="0.3">
      <c r="A3217" s="2">
        <v>45340</v>
      </c>
      <c r="B3217" s="3">
        <f t="shared" si="150"/>
        <v>2024</v>
      </c>
      <c r="C3217" t="str">
        <f t="shared" si="151"/>
        <v>2023-2024</v>
      </c>
      <c r="D3217" t="s">
        <v>120</v>
      </c>
      <c r="E3217" t="s">
        <v>103</v>
      </c>
      <c r="F3217" t="str">
        <f t="shared" si="152"/>
        <v>Victoria</v>
      </c>
      <c r="G3217" t="s">
        <v>26</v>
      </c>
      <c r="H3217">
        <v>3550</v>
      </c>
      <c r="I3217" t="s">
        <v>11</v>
      </c>
      <c r="J3217" t="s">
        <v>129</v>
      </c>
      <c r="K3217" t="s">
        <v>142</v>
      </c>
      <c r="L3217" t="s">
        <v>153</v>
      </c>
      <c r="M3217" s="6">
        <v>376</v>
      </c>
    </row>
    <row r="3218" spans="1:13" x14ac:dyDescent="0.3">
      <c r="A3218" s="2">
        <v>46021</v>
      </c>
      <c r="B3218" s="3">
        <f t="shared" si="150"/>
        <v>2026</v>
      </c>
      <c r="C3218" t="str">
        <f t="shared" si="151"/>
        <v>2025-2026</v>
      </c>
      <c r="D3218" t="s">
        <v>120</v>
      </c>
      <c r="E3218" t="s">
        <v>21</v>
      </c>
      <c r="F3218" t="str">
        <f t="shared" si="152"/>
        <v>South Australia</v>
      </c>
      <c r="G3218" t="s">
        <v>17</v>
      </c>
      <c r="H3218">
        <v>5343</v>
      </c>
      <c r="I3218" t="s">
        <v>11</v>
      </c>
      <c r="J3218" t="s">
        <v>139</v>
      </c>
      <c r="K3218" t="s">
        <v>145</v>
      </c>
      <c r="L3218" t="s">
        <v>156</v>
      </c>
      <c r="M3218" s="6">
        <v>614</v>
      </c>
    </row>
    <row r="3219" spans="1:13" x14ac:dyDescent="0.3">
      <c r="A3219" s="2">
        <v>45598</v>
      </c>
      <c r="B3219" s="3">
        <f t="shared" si="150"/>
        <v>2025</v>
      </c>
      <c r="C3219" t="str">
        <f t="shared" si="151"/>
        <v>2024-2025</v>
      </c>
      <c r="D3219" t="s">
        <v>120</v>
      </c>
      <c r="E3219" t="s">
        <v>89</v>
      </c>
      <c r="F3219" t="str">
        <f t="shared" si="152"/>
        <v>Queensland</v>
      </c>
      <c r="G3219" t="s">
        <v>19</v>
      </c>
      <c r="H3219">
        <v>4700</v>
      </c>
      <c r="I3219" t="s">
        <v>11</v>
      </c>
      <c r="J3219" t="s">
        <v>138</v>
      </c>
      <c r="K3219" t="s">
        <v>145</v>
      </c>
      <c r="L3219" t="s">
        <v>156</v>
      </c>
      <c r="M3219" s="6">
        <v>315</v>
      </c>
    </row>
    <row r="3220" spans="1:13" x14ac:dyDescent="0.3">
      <c r="A3220" s="2">
        <v>45689</v>
      </c>
      <c r="B3220" s="3">
        <f t="shared" si="150"/>
        <v>2025</v>
      </c>
      <c r="C3220" t="str">
        <f t="shared" si="151"/>
        <v>2024-2025</v>
      </c>
      <c r="D3220" t="s">
        <v>120</v>
      </c>
      <c r="E3220" t="s">
        <v>68</v>
      </c>
      <c r="F3220" t="str">
        <f t="shared" si="152"/>
        <v>Victoria</v>
      </c>
      <c r="G3220" t="s">
        <v>26</v>
      </c>
      <c r="H3220">
        <v>3429</v>
      </c>
      <c r="I3220" t="s">
        <v>11</v>
      </c>
      <c r="J3220" t="s">
        <v>129</v>
      </c>
      <c r="K3220" t="s">
        <v>150</v>
      </c>
      <c r="L3220" t="s">
        <v>161</v>
      </c>
      <c r="M3220" s="6">
        <v>395</v>
      </c>
    </row>
    <row r="3221" spans="1:13" x14ac:dyDescent="0.3">
      <c r="A3221" s="2">
        <v>45401</v>
      </c>
      <c r="B3221" s="3">
        <f t="shared" si="150"/>
        <v>2024</v>
      </c>
      <c r="C3221" t="str">
        <f t="shared" si="151"/>
        <v>2023-2024</v>
      </c>
      <c r="D3221" t="s">
        <v>119</v>
      </c>
      <c r="E3221" t="s">
        <v>97</v>
      </c>
      <c r="F3221" t="str">
        <f t="shared" si="152"/>
        <v>Tasmania</v>
      </c>
      <c r="G3221" t="s">
        <v>43</v>
      </c>
      <c r="H3221">
        <v>7010</v>
      </c>
      <c r="I3221" t="s">
        <v>11</v>
      </c>
      <c r="J3221" t="s">
        <v>130</v>
      </c>
      <c r="K3221" t="s">
        <v>146</v>
      </c>
      <c r="L3221" t="s">
        <v>157</v>
      </c>
      <c r="M3221" s="6">
        <v>721</v>
      </c>
    </row>
    <row r="3222" spans="1:13" x14ac:dyDescent="0.3">
      <c r="A3222" s="2">
        <v>45953</v>
      </c>
      <c r="B3222" s="3">
        <f t="shared" si="150"/>
        <v>2026</v>
      </c>
      <c r="C3222" t="str">
        <f t="shared" si="151"/>
        <v>2025-2026</v>
      </c>
      <c r="D3222" t="s">
        <v>120</v>
      </c>
      <c r="E3222" t="s">
        <v>109</v>
      </c>
      <c r="F3222" t="str">
        <f t="shared" si="152"/>
        <v>Western Australia</v>
      </c>
      <c r="G3222" t="s">
        <v>28</v>
      </c>
      <c r="H3222">
        <v>6052</v>
      </c>
      <c r="I3222" t="s">
        <v>11</v>
      </c>
      <c r="J3222" t="s">
        <v>121</v>
      </c>
      <c r="K3222" t="s">
        <v>142</v>
      </c>
      <c r="L3222" t="s">
        <v>153</v>
      </c>
      <c r="M3222" s="6">
        <v>719</v>
      </c>
    </row>
    <row r="3223" spans="1:13" x14ac:dyDescent="0.3">
      <c r="A3223" s="2">
        <v>45470</v>
      </c>
      <c r="B3223" s="3">
        <f t="shared" si="150"/>
        <v>2024</v>
      </c>
      <c r="C3223" t="str">
        <f t="shared" si="151"/>
        <v>2023-2024</v>
      </c>
      <c r="D3223" t="s">
        <v>119</v>
      </c>
      <c r="E3223" t="s">
        <v>45</v>
      </c>
      <c r="F3223" t="str">
        <f t="shared" si="152"/>
        <v>Victoria</v>
      </c>
      <c r="G3223" t="s">
        <v>26</v>
      </c>
      <c r="H3223">
        <v>3136</v>
      </c>
      <c r="I3223" t="s">
        <v>11</v>
      </c>
      <c r="J3223" t="s">
        <v>127</v>
      </c>
      <c r="K3223" t="s">
        <v>151</v>
      </c>
      <c r="L3223" t="s">
        <v>152</v>
      </c>
      <c r="M3223" s="6">
        <v>730</v>
      </c>
    </row>
    <row r="3224" spans="1:13" x14ac:dyDescent="0.3">
      <c r="A3224" s="2">
        <v>45824</v>
      </c>
      <c r="B3224" s="3">
        <f t="shared" si="150"/>
        <v>2025</v>
      </c>
      <c r="C3224" t="str">
        <f t="shared" si="151"/>
        <v>2024-2025</v>
      </c>
      <c r="D3224" t="s">
        <v>119</v>
      </c>
      <c r="E3224" t="s">
        <v>103</v>
      </c>
      <c r="F3224" t="str">
        <f t="shared" si="152"/>
        <v>Victoria</v>
      </c>
      <c r="G3224" t="s">
        <v>26</v>
      </c>
      <c r="H3224">
        <v>3550</v>
      </c>
      <c r="I3224" t="s">
        <v>11</v>
      </c>
      <c r="J3224" t="s">
        <v>129</v>
      </c>
      <c r="K3224" t="s">
        <v>148</v>
      </c>
      <c r="L3224" t="s">
        <v>159</v>
      </c>
      <c r="M3224" s="6">
        <v>702</v>
      </c>
    </row>
    <row r="3225" spans="1:13" x14ac:dyDescent="0.3">
      <c r="A3225" s="2">
        <v>45332</v>
      </c>
      <c r="B3225" s="3">
        <f t="shared" si="150"/>
        <v>2024</v>
      </c>
      <c r="C3225" t="str">
        <f t="shared" si="151"/>
        <v>2023-2024</v>
      </c>
      <c r="D3225" t="s">
        <v>120</v>
      </c>
      <c r="E3225" t="s">
        <v>107</v>
      </c>
      <c r="F3225" t="str">
        <f t="shared" si="152"/>
        <v>New South Wales</v>
      </c>
      <c r="G3225" t="s">
        <v>10</v>
      </c>
      <c r="H3225">
        <v>2020</v>
      </c>
      <c r="I3225" t="s">
        <v>11</v>
      </c>
      <c r="J3225" t="s">
        <v>126</v>
      </c>
      <c r="K3225" t="s">
        <v>148</v>
      </c>
      <c r="L3225" t="s">
        <v>159</v>
      </c>
      <c r="M3225" s="6">
        <v>297</v>
      </c>
    </row>
    <row r="3226" spans="1:13" x14ac:dyDescent="0.3">
      <c r="A3226" s="2">
        <v>45571</v>
      </c>
      <c r="B3226" s="3">
        <f t="shared" si="150"/>
        <v>2025</v>
      </c>
      <c r="C3226" t="str">
        <f t="shared" si="151"/>
        <v>2024-2025</v>
      </c>
      <c r="D3226" t="s">
        <v>120</v>
      </c>
      <c r="E3226" t="s">
        <v>93</v>
      </c>
      <c r="F3226" t="str">
        <f t="shared" si="152"/>
        <v>Victoria</v>
      </c>
      <c r="G3226" t="s">
        <v>26</v>
      </c>
      <c r="H3226">
        <v>3400</v>
      </c>
      <c r="I3226" t="s">
        <v>11</v>
      </c>
      <c r="J3226" t="s">
        <v>129</v>
      </c>
      <c r="K3226" t="s">
        <v>151</v>
      </c>
      <c r="L3226" t="s">
        <v>152</v>
      </c>
      <c r="M3226" s="6">
        <v>150</v>
      </c>
    </row>
    <row r="3227" spans="1:13" x14ac:dyDescent="0.3">
      <c r="A3227" s="2">
        <v>45778</v>
      </c>
      <c r="B3227" s="3">
        <f t="shared" si="150"/>
        <v>2025</v>
      </c>
      <c r="C3227" t="str">
        <f t="shared" si="151"/>
        <v>2024-2025</v>
      </c>
      <c r="D3227" t="s">
        <v>119</v>
      </c>
      <c r="E3227" t="s">
        <v>77</v>
      </c>
      <c r="F3227" t="str">
        <f t="shared" si="152"/>
        <v>Victoria</v>
      </c>
      <c r="G3227" t="s">
        <v>26</v>
      </c>
      <c r="H3227">
        <v>3018</v>
      </c>
      <c r="I3227" t="s">
        <v>11</v>
      </c>
      <c r="J3227" t="s">
        <v>128</v>
      </c>
      <c r="K3227" t="s">
        <v>142</v>
      </c>
      <c r="L3227" t="s">
        <v>153</v>
      </c>
      <c r="M3227" s="6">
        <v>717</v>
      </c>
    </row>
    <row r="3228" spans="1:13" x14ac:dyDescent="0.3">
      <c r="A3228" s="2">
        <v>45477</v>
      </c>
      <c r="B3228" s="3">
        <f t="shared" si="150"/>
        <v>2025</v>
      </c>
      <c r="C3228" t="str">
        <f t="shared" si="151"/>
        <v>2024-2025</v>
      </c>
      <c r="D3228" t="s">
        <v>120</v>
      </c>
      <c r="E3228" t="s">
        <v>85</v>
      </c>
      <c r="F3228" t="str">
        <f t="shared" si="152"/>
        <v>Western Australia</v>
      </c>
      <c r="G3228" t="s">
        <v>28</v>
      </c>
      <c r="H3228">
        <v>6725</v>
      </c>
      <c r="I3228" t="s">
        <v>11</v>
      </c>
      <c r="J3228" t="s">
        <v>141</v>
      </c>
      <c r="K3228" t="s">
        <v>145</v>
      </c>
      <c r="L3228" t="s">
        <v>156</v>
      </c>
      <c r="M3228" s="6">
        <v>484</v>
      </c>
    </row>
    <row r="3229" spans="1:13" x14ac:dyDescent="0.3">
      <c r="A3229" s="2">
        <v>45767</v>
      </c>
      <c r="B3229" s="3">
        <f t="shared" si="150"/>
        <v>2025</v>
      </c>
      <c r="C3229" t="str">
        <f t="shared" si="151"/>
        <v>2024-2025</v>
      </c>
      <c r="D3229" t="s">
        <v>119</v>
      </c>
      <c r="E3229" t="s">
        <v>45</v>
      </c>
      <c r="F3229" t="str">
        <f t="shared" si="152"/>
        <v>Victoria</v>
      </c>
      <c r="G3229" t="s">
        <v>26</v>
      </c>
      <c r="H3229">
        <v>3136</v>
      </c>
      <c r="I3229" t="s">
        <v>11</v>
      </c>
      <c r="J3229" t="s">
        <v>127</v>
      </c>
      <c r="K3229" t="s">
        <v>150</v>
      </c>
      <c r="L3229" t="s">
        <v>161</v>
      </c>
      <c r="M3229" s="6">
        <v>772</v>
      </c>
    </row>
    <row r="3230" spans="1:13" x14ac:dyDescent="0.3">
      <c r="A3230" s="2">
        <v>45711</v>
      </c>
      <c r="B3230" s="3">
        <f t="shared" si="150"/>
        <v>2025</v>
      </c>
      <c r="C3230" t="str">
        <f t="shared" si="151"/>
        <v>2024-2025</v>
      </c>
      <c r="D3230" t="s">
        <v>120</v>
      </c>
      <c r="E3230" t="s">
        <v>66</v>
      </c>
      <c r="F3230" t="str">
        <f t="shared" si="152"/>
        <v>Western Australia</v>
      </c>
      <c r="G3230" t="s">
        <v>28</v>
      </c>
      <c r="H3230">
        <v>6330</v>
      </c>
      <c r="I3230" t="s">
        <v>11</v>
      </c>
      <c r="J3230" t="s">
        <v>135</v>
      </c>
      <c r="K3230" t="s">
        <v>149</v>
      </c>
      <c r="L3230" t="s">
        <v>160</v>
      </c>
      <c r="M3230" s="6">
        <v>528</v>
      </c>
    </row>
    <row r="3231" spans="1:13" x14ac:dyDescent="0.3">
      <c r="A3231" s="2">
        <v>45866</v>
      </c>
      <c r="B3231" s="3">
        <f t="shared" si="150"/>
        <v>2026</v>
      </c>
      <c r="C3231" t="str">
        <f t="shared" si="151"/>
        <v>2025-2026</v>
      </c>
      <c r="D3231" t="s">
        <v>120</v>
      </c>
      <c r="E3231" t="s">
        <v>22</v>
      </c>
      <c r="F3231" t="str">
        <f t="shared" si="152"/>
        <v>New South Wales</v>
      </c>
      <c r="G3231" t="s">
        <v>10</v>
      </c>
      <c r="H3231">
        <v>2116</v>
      </c>
      <c r="I3231" t="s">
        <v>11</v>
      </c>
      <c r="J3231" t="s">
        <v>125</v>
      </c>
      <c r="K3231" t="s">
        <v>148</v>
      </c>
      <c r="L3231" t="s">
        <v>159</v>
      </c>
      <c r="M3231" s="6">
        <v>333</v>
      </c>
    </row>
    <row r="3232" spans="1:13" x14ac:dyDescent="0.3">
      <c r="A3232" s="2">
        <v>45682</v>
      </c>
      <c r="B3232" s="3">
        <f t="shared" si="150"/>
        <v>2025</v>
      </c>
      <c r="C3232" t="str">
        <f t="shared" si="151"/>
        <v>2024-2025</v>
      </c>
      <c r="D3232" t="s">
        <v>120</v>
      </c>
      <c r="E3232" t="s">
        <v>108</v>
      </c>
      <c r="F3232" t="str">
        <f t="shared" si="152"/>
        <v>Tasmania</v>
      </c>
      <c r="G3232" t="s">
        <v>43</v>
      </c>
      <c r="H3232">
        <v>7320</v>
      </c>
      <c r="I3232" t="s">
        <v>11</v>
      </c>
      <c r="J3232" t="s">
        <v>130</v>
      </c>
      <c r="K3232" t="s">
        <v>146</v>
      </c>
      <c r="L3232" t="s">
        <v>157</v>
      </c>
      <c r="M3232" s="6">
        <v>39</v>
      </c>
    </row>
    <row r="3233" spans="1:13" x14ac:dyDescent="0.3">
      <c r="A3233" s="2">
        <v>45431</v>
      </c>
      <c r="B3233" s="3">
        <f t="shared" si="150"/>
        <v>2024</v>
      </c>
      <c r="C3233" t="str">
        <f t="shared" si="151"/>
        <v>2023-2024</v>
      </c>
      <c r="D3233" t="s">
        <v>120</v>
      </c>
      <c r="E3233" t="s">
        <v>86</v>
      </c>
      <c r="F3233" t="str">
        <f t="shared" si="152"/>
        <v>Queensland</v>
      </c>
      <c r="G3233" t="s">
        <v>19</v>
      </c>
      <c r="H3233">
        <v>4119</v>
      </c>
      <c r="I3233" t="s">
        <v>11</v>
      </c>
      <c r="J3233" t="s">
        <v>131</v>
      </c>
      <c r="K3233" t="s">
        <v>144</v>
      </c>
      <c r="L3233" t="s">
        <v>155</v>
      </c>
      <c r="M3233" s="6">
        <v>722</v>
      </c>
    </row>
    <row r="3234" spans="1:13" x14ac:dyDescent="0.3">
      <c r="A3234" s="2">
        <v>45385</v>
      </c>
      <c r="B3234" s="3">
        <f t="shared" si="150"/>
        <v>2024</v>
      </c>
      <c r="C3234" t="str">
        <f t="shared" si="151"/>
        <v>2023-2024</v>
      </c>
      <c r="D3234" t="s">
        <v>119</v>
      </c>
      <c r="E3234" t="s">
        <v>45</v>
      </c>
      <c r="F3234" t="str">
        <f t="shared" si="152"/>
        <v>Victoria</v>
      </c>
      <c r="G3234" t="s">
        <v>26</v>
      </c>
      <c r="H3234">
        <v>3136</v>
      </c>
      <c r="I3234" t="s">
        <v>11</v>
      </c>
      <c r="J3234" t="s">
        <v>127</v>
      </c>
      <c r="K3234" t="s">
        <v>144</v>
      </c>
      <c r="L3234" t="s">
        <v>155</v>
      </c>
      <c r="M3234" s="6">
        <v>589</v>
      </c>
    </row>
    <row r="3235" spans="1:13" x14ac:dyDescent="0.3">
      <c r="A3235" s="2">
        <v>45772</v>
      </c>
      <c r="B3235" s="3">
        <f t="shared" si="150"/>
        <v>2025</v>
      </c>
      <c r="C3235" t="str">
        <f t="shared" si="151"/>
        <v>2024-2025</v>
      </c>
      <c r="D3235" t="s">
        <v>120</v>
      </c>
      <c r="E3235" t="s">
        <v>104</v>
      </c>
      <c r="F3235" t="str">
        <f t="shared" si="152"/>
        <v>Victoria</v>
      </c>
      <c r="G3235" t="s">
        <v>26</v>
      </c>
      <c r="H3235">
        <v>3175</v>
      </c>
      <c r="I3235" t="s">
        <v>11</v>
      </c>
      <c r="J3235" t="s">
        <v>127</v>
      </c>
      <c r="K3235" t="s">
        <v>150</v>
      </c>
      <c r="L3235" t="s">
        <v>161</v>
      </c>
      <c r="M3235" s="6">
        <v>394</v>
      </c>
    </row>
    <row r="3236" spans="1:13" x14ac:dyDescent="0.3">
      <c r="A3236" s="2">
        <v>45936</v>
      </c>
      <c r="B3236" s="3">
        <f t="shared" si="150"/>
        <v>2026</v>
      </c>
      <c r="C3236" t="str">
        <f t="shared" si="151"/>
        <v>2025-2026</v>
      </c>
      <c r="D3236" t="s">
        <v>119</v>
      </c>
      <c r="E3236" t="s">
        <v>74</v>
      </c>
      <c r="F3236" t="str">
        <f t="shared" si="152"/>
        <v>Victoria</v>
      </c>
      <c r="G3236" t="s">
        <v>26</v>
      </c>
      <c r="H3236">
        <v>3500</v>
      </c>
      <c r="I3236" t="s">
        <v>11</v>
      </c>
      <c r="J3236" t="s">
        <v>129</v>
      </c>
      <c r="K3236" t="s">
        <v>151</v>
      </c>
      <c r="L3236" t="s">
        <v>152</v>
      </c>
      <c r="M3236" s="6">
        <v>422</v>
      </c>
    </row>
    <row r="3237" spans="1:13" x14ac:dyDescent="0.3">
      <c r="A3237" s="2">
        <v>45447</v>
      </c>
      <c r="B3237" s="3">
        <f t="shared" si="150"/>
        <v>2024</v>
      </c>
      <c r="C3237" t="str">
        <f t="shared" si="151"/>
        <v>2023-2024</v>
      </c>
      <c r="D3237" t="s">
        <v>120</v>
      </c>
      <c r="E3237" t="s">
        <v>81</v>
      </c>
      <c r="F3237" t="str">
        <f t="shared" si="152"/>
        <v>Victoria</v>
      </c>
      <c r="G3237" t="s">
        <v>26</v>
      </c>
      <c r="H3237">
        <v>3076</v>
      </c>
      <c r="I3237" t="s">
        <v>11</v>
      </c>
      <c r="J3237" t="s">
        <v>128</v>
      </c>
      <c r="K3237" t="s">
        <v>144</v>
      </c>
      <c r="L3237" t="s">
        <v>155</v>
      </c>
      <c r="M3237" s="6">
        <v>291</v>
      </c>
    </row>
    <row r="3238" spans="1:13" x14ac:dyDescent="0.3">
      <c r="A3238" s="2">
        <v>45318</v>
      </c>
      <c r="B3238" s="3">
        <f t="shared" si="150"/>
        <v>2024</v>
      </c>
      <c r="C3238" t="str">
        <f t="shared" si="151"/>
        <v>2023-2024</v>
      </c>
      <c r="D3238" t="s">
        <v>120</v>
      </c>
      <c r="E3238" t="s">
        <v>9</v>
      </c>
      <c r="F3238" t="str">
        <f t="shared" si="152"/>
        <v>New South Wales</v>
      </c>
      <c r="G3238" t="s">
        <v>10</v>
      </c>
      <c r="H3238">
        <v>2067</v>
      </c>
      <c r="I3238" t="s">
        <v>11</v>
      </c>
      <c r="J3238" t="s">
        <v>126</v>
      </c>
      <c r="K3238" t="s">
        <v>149</v>
      </c>
      <c r="L3238" t="s">
        <v>160</v>
      </c>
      <c r="M3238" s="6">
        <v>350</v>
      </c>
    </row>
    <row r="3239" spans="1:13" x14ac:dyDescent="0.3">
      <c r="A3239" s="2">
        <v>45560</v>
      </c>
      <c r="B3239" s="3">
        <f t="shared" si="150"/>
        <v>2025</v>
      </c>
      <c r="C3239" t="str">
        <f t="shared" si="151"/>
        <v>2024-2025</v>
      </c>
      <c r="D3239" t="s">
        <v>120</v>
      </c>
      <c r="E3239" t="s">
        <v>20</v>
      </c>
      <c r="F3239" t="str">
        <f t="shared" si="152"/>
        <v>South Australia</v>
      </c>
      <c r="G3239" t="s">
        <v>17</v>
      </c>
      <c r="H3239">
        <v>5607</v>
      </c>
      <c r="I3239" t="s">
        <v>11</v>
      </c>
      <c r="J3239" t="s">
        <v>139</v>
      </c>
      <c r="K3239" t="s">
        <v>145</v>
      </c>
      <c r="L3239" t="s">
        <v>156</v>
      </c>
      <c r="M3239" s="6">
        <v>226</v>
      </c>
    </row>
    <row r="3240" spans="1:13" x14ac:dyDescent="0.3">
      <c r="A3240" s="2">
        <v>45294</v>
      </c>
      <c r="B3240" s="3">
        <f t="shared" si="150"/>
        <v>2024</v>
      </c>
      <c r="C3240" t="str">
        <f t="shared" si="151"/>
        <v>2023-2024</v>
      </c>
      <c r="D3240" t="s">
        <v>120</v>
      </c>
      <c r="E3240" t="s">
        <v>56</v>
      </c>
      <c r="F3240" t="str">
        <f t="shared" si="152"/>
        <v>Queensland</v>
      </c>
      <c r="G3240" t="s">
        <v>19</v>
      </c>
      <c r="H3240">
        <v>4883</v>
      </c>
      <c r="I3240" t="s">
        <v>11</v>
      </c>
      <c r="J3240" t="s">
        <v>133</v>
      </c>
      <c r="K3240" t="s">
        <v>146</v>
      </c>
      <c r="L3240" t="s">
        <v>157</v>
      </c>
      <c r="M3240" s="6">
        <v>311</v>
      </c>
    </row>
    <row r="3241" spans="1:13" x14ac:dyDescent="0.3">
      <c r="A3241" s="2">
        <v>45852</v>
      </c>
      <c r="B3241" s="3">
        <f t="shared" si="150"/>
        <v>2026</v>
      </c>
      <c r="C3241" t="str">
        <f t="shared" si="151"/>
        <v>2025-2026</v>
      </c>
      <c r="D3241" t="s">
        <v>119</v>
      </c>
      <c r="E3241" t="s">
        <v>12</v>
      </c>
      <c r="F3241" t="str">
        <f t="shared" si="152"/>
        <v>New South Wales</v>
      </c>
      <c r="G3241" t="s">
        <v>10</v>
      </c>
      <c r="H3241">
        <v>2795</v>
      </c>
      <c r="I3241" t="s">
        <v>11</v>
      </c>
      <c r="J3241" t="s">
        <v>132</v>
      </c>
      <c r="K3241" t="s">
        <v>148</v>
      </c>
      <c r="L3241" t="s">
        <v>159</v>
      </c>
      <c r="M3241" s="6">
        <v>783</v>
      </c>
    </row>
    <row r="3242" spans="1:13" x14ac:dyDescent="0.3">
      <c r="A3242" s="2">
        <v>45429</v>
      </c>
      <c r="B3242" s="3">
        <f t="shared" si="150"/>
        <v>2024</v>
      </c>
      <c r="C3242" t="str">
        <f t="shared" si="151"/>
        <v>2023-2024</v>
      </c>
      <c r="D3242" t="s">
        <v>120</v>
      </c>
      <c r="E3242" t="s">
        <v>56</v>
      </c>
      <c r="F3242" t="str">
        <f t="shared" si="152"/>
        <v>Queensland</v>
      </c>
      <c r="G3242" t="s">
        <v>19</v>
      </c>
      <c r="H3242">
        <v>4883</v>
      </c>
      <c r="I3242" t="s">
        <v>11</v>
      </c>
      <c r="J3242" t="s">
        <v>133</v>
      </c>
      <c r="K3242" t="s">
        <v>145</v>
      </c>
      <c r="L3242" t="s">
        <v>156</v>
      </c>
      <c r="M3242" s="6">
        <v>292</v>
      </c>
    </row>
    <row r="3243" spans="1:13" x14ac:dyDescent="0.3">
      <c r="A3243" s="2">
        <v>46011</v>
      </c>
      <c r="B3243" s="3">
        <f t="shared" si="150"/>
        <v>2026</v>
      </c>
      <c r="C3243" t="str">
        <f t="shared" si="151"/>
        <v>2025-2026</v>
      </c>
      <c r="D3243" t="s">
        <v>120</v>
      </c>
      <c r="E3243" t="s">
        <v>44</v>
      </c>
      <c r="F3243" t="str">
        <f t="shared" si="152"/>
        <v>Western Australia</v>
      </c>
      <c r="G3243" t="s">
        <v>28</v>
      </c>
      <c r="H3243">
        <v>6010</v>
      </c>
      <c r="I3243" t="s">
        <v>11</v>
      </c>
      <c r="J3243" t="s">
        <v>121</v>
      </c>
      <c r="K3243" t="s">
        <v>150</v>
      </c>
      <c r="L3243" t="s">
        <v>161</v>
      </c>
      <c r="M3243" s="6">
        <v>532</v>
      </c>
    </row>
    <row r="3244" spans="1:13" x14ac:dyDescent="0.3">
      <c r="A3244" s="2">
        <v>45328</v>
      </c>
      <c r="B3244" s="3">
        <f t="shared" si="150"/>
        <v>2024</v>
      </c>
      <c r="C3244" t="str">
        <f t="shared" si="151"/>
        <v>2023-2024</v>
      </c>
      <c r="D3244" t="s">
        <v>120</v>
      </c>
      <c r="E3244" t="s">
        <v>34</v>
      </c>
      <c r="F3244" t="str">
        <f t="shared" si="152"/>
        <v>New South Wales</v>
      </c>
      <c r="G3244" t="s">
        <v>10</v>
      </c>
      <c r="H3244">
        <v>2560</v>
      </c>
      <c r="I3244" t="s">
        <v>11</v>
      </c>
      <c r="J3244" t="s">
        <v>123</v>
      </c>
      <c r="K3244" t="s">
        <v>148</v>
      </c>
      <c r="L3244" t="s">
        <v>159</v>
      </c>
      <c r="M3244" s="6">
        <v>744</v>
      </c>
    </row>
    <row r="3245" spans="1:13" x14ac:dyDescent="0.3">
      <c r="A3245" s="2">
        <v>45430</v>
      </c>
      <c r="B3245" s="3">
        <f t="shared" si="150"/>
        <v>2024</v>
      </c>
      <c r="C3245" t="str">
        <f t="shared" si="151"/>
        <v>2023-2024</v>
      </c>
      <c r="D3245" t="s">
        <v>120</v>
      </c>
      <c r="E3245" t="s">
        <v>100</v>
      </c>
      <c r="F3245" t="str">
        <f t="shared" si="152"/>
        <v>New South Wales</v>
      </c>
      <c r="G3245" t="s">
        <v>10</v>
      </c>
      <c r="H3245">
        <v>2800</v>
      </c>
      <c r="I3245" t="s">
        <v>11</v>
      </c>
      <c r="J3245" t="s">
        <v>132</v>
      </c>
      <c r="K3245" t="s">
        <v>148</v>
      </c>
      <c r="L3245" t="s">
        <v>159</v>
      </c>
      <c r="M3245" s="6">
        <v>229</v>
      </c>
    </row>
    <row r="3246" spans="1:13" x14ac:dyDescent="0.3">
      <c r="A3246" s="2">
        <v>45331</v>
      </c>
      <c r="B3246" s="3">
        <f t="shared" si="150"/>
        <v>2024</v>
      </c>
      <c r="C3246" t="str">
        <f t="shared" si="151"/>
        <v>2023-2024</v>
      </c>
      <c r="D3246" t="s">
        <v>120</v>
      </c>
      <c r="E3246" t="s">
        <v>54</v>
      </c>
      <c r="F3246" t="str">
        <f t="shared" si="152"/>
        <v>New South Wales</v>
      </c>
      <c r="G3246" t="s">
        <v>10</v>
      </c>
      <c r="H3246">
        <v>2750</v>
      </c>
      <c r="I3246" t="s">
        <v>11</v>
      </c>
      <c r="J3246" t="s">
        <v>132</v>
      </c>
      <c r="K3246" t="s">
        <v>150</v>
      </c>
      <c r="L3246" t="s">
        <v>161</v>
      </c>
      <c r="M3246" s="6">
        <v>114</v>
      </c>
    </row>
    <row r="3247" spans="1:13" x14ac:dyDescent="0.3">
      <c r="A3247" s="2">
        <v>45819</v>
      </c>
      <c r="B3247" s="3">
        <f t="shared" si="150"/>
        <v>2025</v>
      </c>
      <c r="C3247" t="str">
        <f t="shared" si="151"/>
        <v>2024-2025</v>
      </c>
      <c r="D3247" t="s">
        <v>120</v>
      </c>
      <c r="E3247" t="s">
        <v>66</v>
      </c>
      <c r="F3247" t="str">
        <f t="shared" si="152"/>
        <v>Western Australia</v>
      </c>
      <c r="G3247" t="s">
        <v>28</v>
      </c>
      <c r="H3247">
        <v>6330</v>
      </c>
      <c r="I3247" t="s">
        <v>11</v>
      </c>
      <c r="J3247" t="s">
        <v>135</v>
      </c>
      <c r="K3247" t="s">
        <v>144</v>
      </c>
      <c r="L3247" t="s">
        <v>155</v>
      </c>
      <c r="M3247" s="6">
        <v>284</v>
      </c>
    </row>
    <row r="3248" spans="1:13" x14ac:dyDescent="0.3">
      <c r="A3248" s="2">
        <v>45359</v>
      </c>
      <c r="B3248" s="3">
        <f t="shared" si="150"/>
        <v>2024</v>
      </c>
      <c r="C3248" t="str">
        <f t="shared" si="151"/>
        <v>2023-2024</v>
      </c>
      <c r="D3248" t="s">
        <v>120</v>
      </c>
      <c r="E3248" t="s">
        <v>12</v>
      </c>
      <c r="F3248" t="str">
        <f t="shared" si="152"/>
        <v>New South Wales</v>
      </c>
      <c r="G3248" t="s">
        <v>10</v>
      </c>
      <c r="H3248">
        <v>2795</v>
      </c>
      <c r="I3248" t="s">
        <v>11</v>
      </c>
      <c r="J3248" t="s">
        <v>132</v>
      </c>
      <c r="K3248" t="s">
        <v>145</v>
      </c>
      <c r="L3248" t="s">
        <v>156</v>
      </c>
      <c r="M3248" s="6">
        <v>75</v>
      </c>
    </row>
    <row r="3249" spans="1:13" x14ac:dyDescent="0.3">
      <c r="A3249" s="2">
        <v>46020</v>
      </c>
      <c r="B3249" s="3">
        <f t="shared" si="150"/>
        <v>2026</v>
      </c>
      <c r="C3249" t="str">
        <f t="shared" si="151"/>
        <v>2025-2026</v>
      </c>
      <c r="D3249" t="s">
        <v>120</v>
      </c>
      <c r="E3249" t="s">
        <v>104</v>
      </c>
      <c r="F3249" t="str">
        <f t="shared" si="152"/>
        <v>Victoria</v>
      </c>
      <c r="G3249" t="s">
        <v>26</v>
      </c>
      <c r="H3249">
        <v>3175</v>
      </c>
      <c r="I3249" t="s">
        <v>11</v>
      </c>
      <c r="J3249" t="s">
        <v>127</v>
      </c>
      <c r="K3249" t="s">
        <v>143</v>
      </c>
      <c r="L3249" t="s">
        <v>154</v>
      </c>
      <c r="M3249" s="6">
        <v>484</v>
      </c>
    </row>
    <row r="3250" spans="1:13" x14ac:dyDescent="0.3">
      <c r="A3250" s="2">
        <v>45955</v>
      </c>
      <c r="B3250" s="3">
        <f t="shared" si="150"/>
        <v>2026</v>
      </c>
      <c r="C3250" t="str">
        <f t="shared" si="151"/>
        <v>2025-2026</v>
      </c>
      <c r="D3250" t="s">
        <v>120</v>
      </c>
      <c r="E3250" t="s">
        <v>50</v>
      </c>
      <c r="F3250" t="str">
        <f t="shared" si="152"/>
        <v>Australian Capital Territory</v>
      </c>
      <c r="G3250" t="s">
        <v>51</v>
      </c>
      <c r="H3250">
        <v>2617</v>
      </c>
      <c r="I3250" t="s">
        <v>11</v>
      </c>
      <c r="J3250" t="s">
        <v>123</v>
      </c>
      <c r="K3250" t="s">
        <v>146</v>
      </c>
      <c r="L3250" t="s">
        <v>157</v>
      </c>
      <c r="M3250" s="6">
        <v>532</v>
      </c>
    </row>
    <row r="3251" spans="1:13" x14ac:dyDescent="0.3">
      <c r="A3251" s="2">
        <v>45445</v>
      </c>
      <c r="B3251" s="3">
        <f t="shared" si="150"/>
        <v>2024</v>
      </c>
      <c r="C3251" t="str">
        <f t="shared" si="151"/>
        <v>2023-2024</v>
      </c>
      <c r="D3251" t="s">
        <v>120</v>
      </c>
      <c r="E3251" t="s">
        <v>75</v>
      </c>
      <c r="F3251" t="str">
        <f t="shared" si="152"/>
        <v>Victoria</v>
      </c>
      <c r="G3251" t="s">
        <v>26</v>
      </c>
      <c r="H3251">
        <v>3915</v>
      </c>
      <c r="I3251" t="s">
        <v>11</v>
      </c>
      <c r="J3251" t="s">
        <v>137</v>
      </c>
      <c r="K3251" t="s">
        <v>148</v>
      </c>
      <c r="L3251" t="s">
        <v>159</v>
      </c>
      <c r="M3251" s="6">
        <v>229</v>
      </c>
    </row>
    <row r="3252" spans="1:13" x14ac:dyDescent="0.3">
      <c r="A3252" s="2">
        <v>45663</v>
      </c>
      <c r="B3252" s="3">
        <f t="shared" si="150"/>
        <v>2025</v>
      </c>
      <c r="C3252" t="str">
        <f t="shared" si="151"/>
        <v>2024-2025</v>
      </c>
      <c r="D3252" t="s">
        <v>120</v>
      </c>
      <c r="E3252" t="s">
        <v>68</v>
      </c>
      <c r="F3252" t="str">
        <f t="shared" si="152"/>
        <v>Victoria</v>
      </c>
      <c r="G3252" t="s">
        <v>26</v>
      </c>
      <c r="H3252">
        <v>3429</v>
      </c>
      <c r="I3252" t="s">
        <v>11</v>
      </c>
      <c r="J3252" t="s">
        <v>129</v>
      </c>
      <c r="K3252" t="s">
        <v>144</v>
      </c>
      <c r="L3252" t="s">
        <v>155</v>
      </c>
      <c r="M3252" s="6">
        <v>34</v>
      </c>
    </row>
    <row r="3253" spans="1:13" x14ac:dyDescent="0.3">
      <c r="A3253" s="2">
        <v>45789</v>
      </c>
      <c r="B3253" s="3">
        <f t="shared" si="150"/>
        <v>2025</v>
      </c>
      <c r="C3253" t="str">
        <f t="shared" si="151"/>
        <v>2024-2025</v>
      </c>
      <c r="D3253" t="s">
        <v>120</v>
      </c>
      <c r="E3253" t="s">
        <v>96</v>
      </c>
      <c r="F3253" t="str">
        <f t="shared" si="152"/>
        <v>Western Australia</v>
      </c>
      <c r="G3253" t="s">
        <v>28</v>
      </c>
      <c r="H3253">
        <v>6027</v>
      </c>
      <c r="I3253" t="s">
        <v>11</v>
      </c>
      <c r="J3253" t="s">
        <v>121</v>
      </c>
      <c r="K3253" t="s">
        <v>142</v>
      </c>
      <c r="L3253" t="s">
        <v>153</v>
      </c>
      <c r="M3253" s="6">
        <v>321</v>
      </c>
    </row>
    <row r="3254" spans="1:13" x14ac:dyDescent="0.3">
      <c r="A3254" s="2">
        <v>45545</v>
      </c>
      <c r="B3254" s="3">
        <f t="shared" si="150"/>
        <v>2025</v>
      </c>
      <c r="C3254" t="str">
        <f t="shared" si="151"/>
        <v>2024-2025</v>
      </c>
      <c r="D3254" t="s">
        <v>119</v>
      </c>
      <c r="E3254" t="s">
        <v>70</v>
      </c>
      <c r="F3254" t="str">
        <f t="shared" si="152"/>
        <v>Western Australia</v>
      </c>
      <c r="G3254" t="s">
        <v>28</v>
      </c>
      <c r="H3254">
        <v>6021</v>
      </c>
      <c r="I3254" t="s">
        <v>11</v>
      </c>
      <c r="J3254" t="s">
        <v>121</v>
      </c>
      <c r="K3254" t="s">
        <v>142</v>
      </c>
      <c r="L3254" t="s">
        <v>153</v>
      </c>
      <c r="M3254" s="6">
        <v>725</v>
      </c>
    </row>
    <row r="3255" spans="1:13" x14ac:dyDescent="0.3">
      <c r="A3255" s="2">
        <v>45470</v>
      </c>
      <c r="B3255" s="3">
        <f t="shared" si="150"/>
        <v>2024</v>
      </c>
      <c r="C3255" t="str">
        <f t="shared" si="151"/>
        <v>2023-2024</v>
      </c>
      <c r="D3255" t="s">
        <v>120</v>
      </c>
      <c r="E3255" t="s">
        <v>22</v>
      </c>
      <c r="F3255" t="str">
        <f t="shared" si="152"/>
        <v>New South Wales</v>
      </c>
      <c r="G3255" t="s">
        <v>10</v>
      </c>
      <c r="H3255">
        <v>2116</v>
      </c>
      <c r="I3255" t="s">
        <v>11</v>
      </c>
      <c r="J3255" t="s">
        <v>125</v>
      </c>
      <c r="K3255" t="s">
        <v>147</v>
      </c>
      <c r="L3255" t="s">
        <v>158</v>
      </c>
      <c r="M3255" s="6">
        <v>217</v>
      </c>
    </row>
    <row r="3256" spans="1:13" x14ac:dyDescent="0.3">
      <c r="A3256" s="2">
        <v>45980</v>
      </c>
      <c r="B3256" s="3">
        <f t="shared" si="150"/>
        <v>2026</v>
      </c>
      <c r="C3256" t="str">
        <f t="shared" si="151"/>
        <v>2025-2026</v>
      </c>
      <c r="D3256" t="s">
        <v>120</v>
      </c>
      <c r="E3256" t="s">
        <v>21</v>
      </c>
      <c r="F3256" t="str">
        <f t="shared" si="152"/>
        <v>South Australia</v>
      </c>
      <c r="G3256" t="s">
        <v>17</v>
      </c>
      <c r="H3256">
        <v>5343</v>
      </c>
      <c r="I3256" t="s">
        <v>11</v>
      </c>
      <c r="J3256" t="s">
        <v>139</v>
      </c>
      <c r="K3256" t="s">
        <v>146</v>
      </c>
      <c r="L3256" t="s">
        <v>157</v>
      </c>
      <c r="M3256" s="6">
        <v>765</v>
      </c>
    </row>
    <row r="3257" spans="1:13" x14ac:dyDescent="0.3">
      <c r="A3257" s="2">
        <v>45852</v>
      </c>
      <c r="B3257" s="3">
        <f t="shared" si="150"/>
        <v>2026</v>
      </c>
      <c r="C3257" t="str">
        <f t="shared" si="151"/>
        <v>2025-2026</v>
      </c>
      <c r="D3257" t="s">
        <v>120</v>
      </c>
      <c r="E3257" t="s">
        <v>39</v>
      </c>
      <c r="F3257" t="str">
        <f t="shared" si="152"/>
        <v>New South Wales</v>
      </c>
      <c r="G3257" t="s">
        <v>10</v>
      </c>
      <c r="H3257">
        <v>2541</v>
      </c>
      <c r="I3257" t="s">
        <v>11</v>
      </c>
      <c r="J3257" t="s">
        <v>123</v>
      </c>
      <c r="K3257" t="s">
        <v>150</v>
      </c>
      <c r="L3257" t="s">
        <v>161</v>
      </c>
      <c r="M3257" s="6">
        <v>372</v>
      </c>
    </row>
    <row r="3258" spans="1:13" x14ac:dyDescent="0.3">
      <c r="A3258" s="2">
        <v>45639</v>
      </c>
      <c r="B3258" s="3">
        <f t="shared" si="150"/>
        <v>2025</v>
      </c>
      <c r="C3258" t="str">
        <f t="shared" si="151"/>
        <v>2024-2025</v>
      </c>
      <c r="D3258" t="s">
        <v>119</v>
      </c>
      <c r="E3258" t="s">
        <v>14</v>
      </c>
      <c r="F3258" t="str">
        <f t="shared" si="152"/>
        <v>Northern Territory</v>
      </c>
      <c r="G3258" t="s">
        <v>15</v>
      </c>
      <c r="H3258">
        <v>800</v>
      </c>
      <c r="I3258" t="s">
        <v>11</v>
      </c>
      <c r="J3258" t="s">
        <v>140</v>
      </c>
      <c r="K3258" t="s">
        <v>148</v>
      </c>
      <c r="L3258" t="s">
        <v>159</v>
      </c>
      <c r="M3258" s="6">
        <v>132</v>
      </c>
    </row>
    <row r="3259" spans="1:13" x14ac:dyDescent="0.3">
      <c r="A3259" s="2">
        <v>45968</v>
      </c>
      <c r="B3259" s="3">
        <f t="shared" si="150"/>
        <v>2026</v>
      </c>
      <c r="C3259" t="str">
        <f t="shared" si="151"/>
        <v>2025-2026</v>
      </c>
      <c r="D3259" t="s">
        <v>119</v>
      </c>
      <c r="E3259" t="s">
        <v>55</v>
      </c>
      <c r="F3259" t="str">
        <f t="shared" si="152"/>
        <v>Queensland</v>
      </c>
      <c r="G3259" t="s">
        <v>19</v>
      </c>
      <c r="H3259">
        <v>4740</v>
      </c>
      <c r="I3259" t="s">
        <v>11</v>
      </c>
      <c r="J3259" t="s">
        <v>138</v>
      </c>
      <c r="K3259" t="s">
        <v>150</v>
      </c>
      <c r="L3259" t="s">
        <v>161</v>
      </c>
      <c r="M3259" s="6">
        <v>329</v>
      </c>
    </row>
    <row r="3260" spans="1:13" x14ac:dyDescent="0.3">
      <c r="A3260" s="2">
        <v>45410</v>
      </c>
      <c r="B3260" s="3">
        <f t="shared" si="150"/>
        <v>2024</v>
      </c>
      <c r="C3260" t="str">
        <f t="shared" si="151"/>
        <v>2023-2024</v>
      </c>
      <c r="D3260" t="s">
        <v>120</v>
      </c>
      <c r="E3260" t="s">
        <v>22</v>
      </c>
      <c r="F3260" t="str">
        <f t="shared" si="152"/>
        <v>New South Wales</v>
      </c>
      <c r="G3260" t="s">
        <v>10</v>
      </c>
      <c r="H3260">
        <v>2116</v>
      </c>
      <c r="I3260" t="s">
        <v>11</v>
      </c>
      <c r="J3260" t="s">
        <v>125</v>
      </c>
      <c r="K3260" t="s">
        <v>144</v>
      </c>
      <c r="L3260" t="s">
        <v>155</v>
      </c>
      <c r="M3260" s="6">
        <v>668</v>
      </c>
    </row>
    <row r="3261" spans="1:13" x14ac:dyDescent="0.3">
      <c r="A3261" s="2">
        <v>45817</v>
      </c>
      <c r="B3261" s="3">
        <f t="shared" si="150"/>
        <v>2025</v>
      </c>
      <c r="C3261" t="str">
        <f t="shared" si="151"/>
        <v>2024-2025</v>
      </c>
      <c r="D3261" t="s">
        <v>120</v>
      </c>
      <c r="E3261" t="s">
        <v>23</v>
      </c>
      <c r="F3261" t="str">
        <f t="shared" si="152"/>
        <v>New South Wales</v>
      </c>
      <c r="G3261" t="s">
        <v>10</v>
      </c>
      <c r="H3261">
        <v>2830</v>
      </c>
      <c r="I3261" t="s">
        <v>11</v>
      </c>
      <c r="J3261" t="s">
        <v>132</v>
      </c>
      <c r="K3261" t="s">
        <v>144</v>
      </c>
      <c r="L3261" t="s">
        <v>155</v>
      </c>
      <c r="M3261" s="6">
        <v>141</v>
      </c>
    </row>
    <row r="3262" spans="1:13" x14ac:dyDescent="0.3">
      <c r="A3262" s="2">
        <v>45408</v>
      </c>
      <c r="B3262" s="3">
        <f t="shared" si="150"/>
        <v>2024</v>
      </c>
      <c r="C3262" t="str">
        <f t="shared" si="151"/>
        <v>2023-2024</v>
      </c>
      <c r="D3262" t="s">
        <v>120</v>
      </c>
      <c r="E3262" t="s">
        <v>81</v>
      </c>
      <c r="F3262" t="str">
        <f t="shared" si="152"/>
        <v>Victoria</v>
      </c>
      <c r="G3262" t="s">
        <v>26</v>
      </c>
      <c r="H3262">
        <v>3076</v>
      </c>
      <c r="I3262" t="s">
        <v>11</v>
      </c>
      <c r="J3262" t="s">
        <v>128</v>
      </c>
      <c r="K3262" t="s">
        <v>146</v>
      </c>
      <c r="L3262" t="s">
        <v>157</v>
      </c>
      <c r="M3262" s="6">
        <v>255</v>
      </c>
    </row>
    <row r="3263" spans="1:13" x14ac:dyDescent="0.3">
      <c r="A3263" s="2">
        <v>45625</v>
      </c>
      <c r="B3263" s="3">
        <f t="shared" si="150"/>
        <v>2025</v>
      </c>
      <c r="C3263" t="str">
        <f t="shared" si="151"/>
        <v>2024-2025</v>
      </c>
      <c r="D3263" t="s">
        <v>120</v>
      </c>
      <c r="E3263" t="s">
        <v>109</v>
      </c>
      <c r="F3263" t="str">
        <f t="shared" si="152"/>
        <v>Western Australia</v>
      </c>
      <c r="G3263" t="s">
        <v>28</v>
      </c>
      <c r="H3263">
        <v>6052</v>
      </c>
      <c r="I3263" t="s">
        <v>11</v>
      </c>
      <c r="J3263" t="s">
        <v>121</v>
      </c>
      <c r="K3263" t="s">
        <v>145</v>
      </c>
      <c r="L3263" t="s">
        <v>156</v>
      </c>
      <c r="M3263" s="6">
        <v>141</v>
      </c>
    </row>
    <row r="3264" spans="1:13" x14ac:dyDescent="0.3">
      <c r="A3264" s="2">
        <v>45631</v>
      </c>
      <c r="B3264" s="3">
        <f t="shared" si="150"/>
        <v>2025</v>
      </c>
      <c r="C3264" t="str">
        <f t="shared" si="151"/>
        <v>2024-2025</v>
      </c>
      <c r="D3264" t="s">
        <v>120</v>
      </c>
      <c r="E3264" t="s">
        <v>49</v>
      </c>
      <c r="F3264" t="str">
        <f t="shared" si="152"/>
        <v>New South Wales</v>
      </c>
      <c r="G3264" t="s">
        <v>10</v>
      </c>
      <c r="H3264">
        <v>2350</v>
      </c>
      <c r="I3264" t="s">
        <v>11</v>
      </c>
      <c r="J3264" t="s">
        <v>122</v>
      </c>
      <c r="K3264" t="s">
        <v>144</v>
      </c>
      <c r="L3264" t="s">
        <v>155</v>
      </c>
      <c r="M3264" s="6">
        <v>206</v>
      </c>
    </row>
    <row r="3265" spans="1:13" x14ac:dyDescent="0.3">
      <c r="A3265" s="2">
        <v>45994</v>
      </c>
      <c r="B3265" s="3">
        <f t="shared" si="150"/>
        <v>2026</v>
      </c>
      <c r="C3265" t="str">
        <f t="shared" si="151"/>
        <v>2025-2026</v>
      </c>
      <c r="D3265" t="s">
        <v>119</v>
      </c>
      <c r="E3265" t="s">
        <v>65</v>
      </c>
      <c r="F3265" t="str">
        <f t="shared" si="152"/>
        <v>Victoria</v>
      </c>
      <c r="G3265" t="s">
        <v>26</v>
      </c>
      <c r="H3265">
        <v>3931</v>
      </c>
      <c r="I3265" t="s">
        <v>11</v>
      </c>
      <c r="J3265" t="s">
        <v>137</v>
      </c>
      <c r="K3265" t="s">
        <v>145</v>
      </c>
      <c r="L3265" t="s">
        <v>156</v>
      </c>
      <c r="M3265" s="6">
        <v>776</v>
      </c>
    </row>
    <row r="3266" spans="1:13" x14ac:dyDescent="0.3">
      <c r="A3266" s="2">
        <v>45410</v>
      </c>
      <c r="B3266" s="3">
        <f t="shared" ref="B3266:B3329" si="153">IF(MONTH(A3266)&gt;=7,YEAR(A3266)+1,YEAR(A3266))</f>
        <v>2024</v>
      </c>
      <c r="C3266" t="str">
        <f t="shared" ref="C3266:C3329" si="154">IF(MONTH(A3266) &gt;= 7, YEAR(A3266) &amp; "-" &amp; YEAR(A3266) + 1, YEAR(A3266) - 1 &amp; "-" &amp; YEAR(A3266))</f>
        <v>2023-2024</v>
      </c>
      <c r="D3266" t="s">
        <v>120</v>
      </c>
      <c r="E3266" t="s">
        <v>46</v>
      </c>
      <c r="F3266" t="str">
        <f t="shared" ref="F3266:F3329" si="155">IF(G3266="WA","Western Australia",
IF(G3266="NSW","New South Wales",
IF(G3266="QLD","Queensland",
IF(G3266="VIC","Victoria",
IF(G3266="TAS","Tasmania",
IF(G3266="SA","South Australia",
IF(G3266="NT","Northern Territory",
IF(G3266="ACT","Australian Capital Territory",G3266))))))))</f>
        <v>South Australia</v>
      </c>
      <c r="G3266" t="s">
        <v>17</v>
      </c>
      <c r="H3266">
        <v>5043</v>
      </c>
      <c r="I3266" t="s">
        <v>11</v>
      </c>
      <c r="J3266" t="s">
        <v>134</v>
      </c>
      <c r="K3266" t="s">
        <v>142</v>
      </c>
      <c r="L3266" t="s">
        <v>153</v>
      </c>
      <c r="M3266" s="6">
        <v>144</v>
      </c>
    </row>
    <row r="3267" spans="1:13" x14ac:dyDescent="0.3">
      <c r="A3267" s="2">
        <v>45708</v>
      </c>
      <c r="B3267" s="3">
        <f t="shared" si="153"/>
        <v>2025</v>
      </c>
      <c r="C3267" t="str">
        <f t="shared" si="154"/>
        <v>2024-2025</v>
      </c>
      <c r="D3267" t="s">
        <v>120</v>
      </c>
      <c r="E3267" t="s">
        <v>90</v>
      </c>
      <c r="F3267" t="str">
        <f t="shared" si="155"/>
        <v>New South Wales</v>
      </c>
      <c r="G3267" t="s">
        <v>10</v>
      </c>
      <c r="H3267">
        <v>2650</v>
      </c>
      <c r="I3267" t="s">
        <v>11</v>
      </c>
      <c r="J3267" t="s">
        <v>132</v>
      </c>
      <c r="K3267" t="s">
        <v>144</v>
      </c>
      <c r="L3267" t="s">
        <v>155</v>
      </c>
      <c r="M3267" s="6">
        <v>480</v>
      </c>
    </row>
    <row r="3268" spans="1:13" x14ac:dyDescent="0.3">
      <c r="A3268" s="2">
        <v>45652</v>
      </c>
      <c r="B3268" s="3">
        <f t="shared" si="153"/>
        <v>2025</v>
      </c>
      <c r="C3268" t="str">
        <f t="shared" si="154"/>
        <v>2024-2025</v>
      </c>
      <c r="D3268" t="s">
        <v>120</v>
      </c>
      <c r="E3268" t="s">
        <v>50</v>
      </c>
      <c r="F3268" t="str">
        <f t="shared" si="155"/>
        <v>Australian Capital Territory</v>
      </c>
      <c r="G3268" t="s">
        <v>51</v>
      </c>
      <c r="H3268">
        <v>2617</v>
      </c>
      <c r="I3268" t="s">
        <v>11</v>
      </c>
      <c r="J3268" t="s">
        <v>123</v>
      </c>
      <c r="K3268" t="s">
        <v>144</v>
      </c>
      <c r="L3268" t="s">
        <v>155</v>
      </c>
      <c r="M3268" s="6">
        <v>195</v>
      </c>
    </row>
    <row r="3269" spans="1:13" x14ac:dyDescent="0.3">
      <c r="A3269" s="2">
        <v>45921</v>
      </c>
      <c r="B3269" s="3">
        <f t="shared" si="153"/>
        <v>2026</v>
      </c>
      <c r="C3269" t="str">
        <f t="shared" si="154"/>
        <v>2025-2026</v>
      </c>
      <c r="D3269" t="s">
        <v>119</v>
      </c>
      <c r="E3269" t="s">
        <v>53</v>
      </c>
      <c r="F3269" t="str">
        <f t="shared" si="155"/>
        <v>Queensland</v>
      </c>
      <c r="G3269" t="s">
        <v>19</v>
      </c>
      <c r="H3269">
        <v>4012</v>
      </c>
      <c r="I3269" t="s">
        <v>11</v>
      </c>
      <c r="J3269" t="s">
        <v>131</v>
      </c>
      <c r="K3269" t="s">
        <v>150</v>
      </c>
      <c r="L3269" t="s">
        <v>161</v>
      </c>
      <c r="M3269" s="6">
        <v>403</v>
      </c>
    </row>
    <row r="3270" spans="1:13" x14ac:dyDescent="0.3">
      <c r="A3270" s="2">
        <v>45842</v>
      </c>
      <c r="B3270" s="3">
        <f t="shared" si="153"/>
        <v>2026</v>
      </c>
      <c r="C3270" t="str">
        <f t="shared" si="154"/>
        <v>2025-2026</v>
      </c>
      <c r="D3270" t="s">
        <v>120</v>
      </c>
      <c r="E3270" t="s">
        <v>60</v>
      </c>
      <c r="F3270" t="str">
        <f t="shared" si="155"/>
        <v>Queensland</v>
      </c>
      <c r="G3270" t="s">
        <v>19</v>
      </c>
      <c r="H3270">
        <v>4655</v>
      </c>
      <c r="I3270" t="s">
        <v>11</v>
      </c>
      <c r="J3270" t="s">
        <v>138</v>
      </c>
      <c r="K3270" t="s">
        <v>145</v>
      </c>
      <c r="L3270" t="s">
        <v>156</v>
      </c>
      <c r="M3270" s="6">
        <v>251</v>
      </c>
    </row>
    <row r="3271" spans="1:13" x14ac:dyDescent="0.3">
      <c r="A3271" s="2">
        <v>45744</v>
      </c>
      <c r="B3271" s="3">
        <f t="shared" si="153"/>
        <v>2025</v>
      </c>
      <c r="C3271" t="str">
        <f t="shared" si="154"/>
        <v>2024-2025</v>
      </c>
      <c r="D3271" t="s">
        <v>120</v>
      </c>
      <c r="E3271" t="s">
        <v>24</v>
      </c>
      <c r="F3271" t="str">
        <f t="shared" si="155"/>
        <v>Queensland</v>
      </c>
      <c r="G3271" t="s">
        <v>19</v>
      </c>
      <c r="H3271">
        <v>4053</v>
      </c>
      <c r="I3271" t="s">
        <v>11</v>
      </c>
      <c r="J3271" t="s">
        <v>131</v>
      </c>
      <c r="K3271" t="s">
        <v>143</v>
      </c>
      <c r="L3271" t="s">
        <v>154</v>
      </c>
      <c r="M3271" s="6">
        <v>781</v>
      </c>
    </row>
    <row r="3272" spans="1:13" x14ac:dyDescent="0.3">
      <c r="A3272" s="2">
        <v>45678</v>
      </c>
      <c r="B3272" s="3">
        <f t="shared" si="153"/>
        <v>2025</v>
      </c>
      <c r="C3272" t="str">
        <f t="shared" si="154"/>
        <v>2024-2025</v>
      </c>
      <c r="D3272" t="s">
        <v>119</v>
      </c>
      <c r="E3272" t="s">
        <v>58</v>
      </c>
      <c r="F3272" t="str">
        <f t="shared" si="155"/>
        <v>New South Wales</v>
      </c>
      <c r="G3272" t="s">
        <v>10</v>
      </c>
      <c r="H3272">
        <v>2790</v>
      </c>
      <c r="I3272" t="s">
        <v>11</v>
      </c>
      <c r="J3272" t="s">
        <v>132</v>
      </c>
      <c r="K3272" t="s">
        <v>143</v>
      </c>
      <c r="L3272" t="s">
        <v>154</v>
      </c>
      <c r="M3272" s="6">
        <v>745</v>
      </c>
    </row>
    <row r="3273" spans="1:13" x14ac:dyDescent="0.3">
      <c r="A3273" s="2">
        <v>45534</v>
      </c>
      <c r="B3273" s="3">
        <f t="shared" si="153"/>
        <v>2025</v>
      </c>
      <c r="C3273" t="str">
        <f t="shared" si="154"/>
        <v>2024-2025</v>
      </c>
      <c r="D3273" t="s">
        <v>120</v>
      </c>
      <c r="E3273" t="s">
        <v>42</v>
      </c>
      <c r="F3273" t="str">
        <f t="shared" si="155"/>
        <v>Tasmania</v>
      </c>
      <c r="G3273" t="s">
        <v>43</v>
      </c>
      <c r="H3273">
        <v>7018</v>
      </c>
      <c r="I3273" t="s">
        <v>11</v>
      </c>
      <c r="J3273" t="s">
        <v>130</v>
      </c>
      <c r="K3273" t="s">
        <v>145</v>
      </c>
      <c r="L3273" t="s">
        <v>156</v>
      </c>
      <c r="M3273" s="6">
        <v>740</v>
      </c>
    </row>
    <row r="3274" spans="1:13" x14ac:dyDescent="0.3">
      <c r="A3274" s="2">
        <v>45966</v>
      </c>
      <c r="B3274" s="3">
        <f t="shared" si="153"/>
        <v>2026</v>
      </c>
      <c r="C3274" t="str">
        <f t="shared" si="154"/>
        <v>2025-2026</v>
      </c>
      <c r="D3274" t="s">
        <v>120</v>
      </c>
      <c r="E3274" t="s">
        <v>63</v>
      </c>
      <c r="F3274" t="str">
        <f t="shared" si="155"/>
        <v>Queensland</v>
      </c>
      <c r="G3274" t="s">
        <v>19</v>
      </c>
      <c r="H3274">
        <v>4068</v>
      </c>
      <c r="I3274" t="s">
        <v>11</v>
      </c>
      <c r="J3274" t="s">
        <v>131</v>
      </c>
      <c r="K3274" t="s">
        <v>143</v>
      </c>
      <c r="L3274" t="s">
        <v>154</v>
      </c>
      <c r="M3274" s="6">
        <v>777</v>
      </c>
    </row>
    <row r="3275" spans="1:13" x14ac:dyDescent="0.3">
      <c r="A3275" s="2">
        <v>45516</v>
      </c>
      <c r="B3275" s="3">
        <f t="shared" si="153"/>
        <v>2025</v>
      </c>
      <c r="C3275" t="str">
        <f t="shared" si="154"/>
        <v>2024-2025</v>
      </c>
      <c r="D3275" t="s">
        <v>119</v>
      </c>
      <c r="E3275" t="s">
        <v>59</v>
      </c>
      <c r="F3275" t="str">
        <f t="shared" si="155"/>
        <v>South Australia</v>
      </c>
      <c r="G3275" t="s">
        <v>17</v>
      </c>
      <c r="H3275">
        <v>5011</v>
      </c>
      <c r="I3275" t="s">
        <v>11</v>
      </c>
      <c r="J3275" t="s">
        <v>134</v>
      </c>
      <c r="K3275" t="s">
        <v>146</v>
      </c>
      <c r="L3275" t="s">
        <v>157</v>
      </c>
      <c r="M3275" s="6">
        <v>653</v>
      </c>
    </row>
    <row r="3276" spans="1:13" x14ac:dyDescent="0.3">
      <c r="A3276" s="2">
        <v>45558</v>
      </c>
      <c r="B3276" s="3">
        <f t="shared" si="153"/>
        <v>2025</v>
      </c>
      <c r="C3276" t="str">
        <f t="shared" si="154"/>
        <v>2024-2025</v>
      </c>
      <c r="D3276" t="s">
        <v>119</v>
      </c>
      <c r="E3276" t="s">
        <v>79</v>
      </c>
      <c r="F3276" t="str">
        <f t="shared" si="155"/>
        <v>Queensland</v>
      </c>
      <c r="G3276" t="s">
        <v>19</v>
      </c>
      <c r="H3276">
        <v>4680</v>
      </c>
      <c r="I3276" t="s">
        <v>11</v>
      </c>
      <c r="J3276" t="s">
        <v>138</v>
      </c>
      <c r="K3276" t="s">
        <v>150</v>
      </c>
      <c r="L3276" t="s">
        <v>161</v>
      </c>
      <c r="M3276" s="6">
        <v>323</v>
      </c>
    </row>
    <row r="3277" spans="1:13" x14ac:dyDescent="0.3">
      <c r="A3277" s="2">
        <v>45924</v>
      </c>
      <c r="B3277" s="3">
        <f t="shared" si="153"/>
        <v>2026</v>
      </c>
      <c r="C3277" t="str">
        <f t="shared" si="154"/>
        <v>2025-2026</v>
      </c>
      <c r="D3277" t="s">
        <v>120</v>
      </c>
      <c r="E3277" t="s">
        <v>37</v>
      </c>
      <c r="F3277" t="str">
        <f t="shared" si="155"/>
        <v>Victoria</v>
      </c>
      <c r="G3277" t="s">
        <v>26</v>
      </c>
      <c r="H3277">
        <v>3134</v>
      </c>
      <c r="I3277" t="s">
        <v>11</v>
      </c>
      <c r="J3277" t="s">
        <v>127</v>
      </c>
      <c r="K3277" t="s">
        <v>150</v>
      </c>
      <c r="L3277" t="s">
        <v>161</v>
      </c>
      <c r="M3277" s="6">
        <v>410</v>
      </c>
    </row>
    <row r="3278" spans="1:13" x14ac:dyDescent="0.3">
      <c r="A3278" s="2">
        <v>45991</v>
      </c>
      <c r="B3278" s="3">
        <f t="shared" si="153"/>
        <v>2026</v>
      </c>
      <c r="C3278" t="str">
        <f t="shared" si="154"/>
        <v>2025-2026</v>
      </c>
      <c r="D3278" t="s">
        <v>119</v>
      </c>
      <c r="E3278" t="s">
        <v>14</v>
      </c>
      <c r="F3278" t="str">
        <f t="shared" si="155"/>
        <v>Northern Territory</v>
      </c>
      <c r="G3278" t="s">
        <v>15</v>
      </c>
      <c r="H3278">
        <v>800</v>
      </c>
      <c r="I3278" t="s">
        <v>11</v>
      </c>
      <c r="J3278" t="s">
        <v>140</v>
      </c>
      <c r="K3278" t="s">
        <v>147</v>
      </c>
      <c r="L3278" t="s">
        <v>158</v>
      </c>
      <c r="M3278" s="6">
        <v>744</v>
      </c>
    </row>
    <row r="3279" spans="1:13" x14ac:dyDescent="0.3">
      <c r="A3279" s="2">
        <v>45848</v>
      </c>
      <c r="B3279" s="3">
        <f t="shared" si="153"/>
        <v>2026</v>
      </c>
      <c r="C3279" t="str">
        <f t="shared" si="154"/>
        <v>2025-2026</v>
      </c>
      <c r="D3279" t="s">
        <v>119</v>
      </c>
      <c r="E3279" t="s">
        <v>18</v>
      </c>
      <c r="F3279" t="str">
        <f t="shared" si="155"/>
        <v>Queensland</v>
      </c>
      <c r="G3279" t="s">
        <v>19</v>
      </c>
      <c r="H3279">
        <v>4802</v>
      </c>
      <c r="I3279" t="s">
        <v>11</v>
      </c>
      <c r="J3279" t="s">
        <v>133</v>
      </c>
      <c r="K3279" t="s">
        <v>145</v>
      </c>
      <c r="L3279" t="s">
        <v>156</v>
      </c>
      <c r="M3279" s="6">
        <v>303</v>
      </c>
    </row>
    <row r="3280" spans="1:13" x14ac:dyDescent="0.3">
      <c r="A3280" s="2">
        <v>46011</v>
      </c>
      <c r="B3280" s="3">
        <f t="shared" si="153"/>
        <v>2026</v>
      </c>
      <c r="C3280" t="str">
        <f t="shared" si="154"/>
        <v>2025-2026</v>
      </c>
      <c r="D3280" t="s">
        <v>120</v>
      </c>
      <c r="E3280" t="s">
        <v>57</v>
      </c>
      <c r="F3280" t="str">
        <f t="shared" si="155"/>
        <v>New South Wales</v>
      </c>
      <c r="G3280" t="s">
        <v>10</v>
      </c>
      <c r="H3280">
        <v>2064</v>
      </c>
      <c r="I3280" t="s">
        <v>11</v>
      </c>
      <c r="J3280" t="s">
        <v>126</v>
      </c>
      <c r="K3280" t="s">
        <v>145</v>
      </c>
      <c r="L3280" t="s">
        <v>156</v>
      </c>
      <c r="M3280" s="6">
        <v>617</v>
      </c>
    </row>
    <row r="3281" spans="1:13" x14ac:dyDescent="0.3">
      <c r="A3281" s="2">
        <v>45682</v>
      </c>
      <c r="B3281" s="3">
        <f t="shared" si="153"/>
        <v>2025</v>
      </c>
      <c r="C3281" t="str">
        <f t="shared" si="154"/>
        <v>2024-2025</v>
      </c>
      <c r="D3281" t="s">
        <v>120</v>
      </c>
      <c r="E3281" t="s">
        <v>94</v>
      </c>
      <c r="F3281" t="str">
        <f t="shared" si="155"/>
        <v>Queensland</v>
      </c>
      <c r="G3281" t="s">
        <v>19</v>
      </c>
      <c r="H3281">
        <v>4551</v>
      </c>
      <c r="I3281" t="s">
        <v>11</v>
      </c>
      <c r="J3281" t="s">
        <v>136</v>
      </c>
      <c r="K3281" t="s">
        <v>142</v>
      </c>
      <c r="L3281" t="s">
        <v>153</v>
      </c>
      <c r="M3281" s="6">
        <v>255</v>
      </c>
    </row>
    <row r="3282" spans="1:13" x14ac:dyDescent="0.3">
      <c r="A3282" s="2">
        <v>45598</v>
      </c>
      <c r="B3282" s="3">
        <f t="shared" si="153"/>
        <v>2025</v>
      </c>
      <c r="C3282" t="str">
        <f t="shared" si="154"/>
        <v>2024-2025</v>
      </c>
      <c r="D3282" t="s">
        <v>120</v>
      </c>
      <c r="E3282" t="s">
        <v>66</v>
      </c>
      <c r="F3282" t="str">
        <f t="shared" si="155"/>
        <v>Western Australia</v>
      </c>
      <c r="G3282" t="s">
        <v>28</v>
      </c>
      <c r="H3282">
        <v>6330</v>
      </c>
      <c r="I3282" t="s">
        <v>11</v>
      </c>
      <c r="J3282" t="s">
        <v>135</v>
      </c>
      <c r="K3282" t="s">
        <v>146</v>
      </c>
      <c r="L3282" t="s">
        <v>157</v>
      </c>
      <c r="M3282" s="6">
        <v>276</v>
      </c>
    </row>
    <row r="3283" spans="1:13" x14ac:dyDescent="0.3">
      <c r="A3283" s="2">
        <v>45868</v>
      </c>
      <c r="B3283" s="3">
        <f t="shared" si="153"/>
        <v>2026</v>
      </c>
      <c r="C3283" t="str">
        <f t="shared" si="154"/>
        <v>2025-2026</v>
      </c>
      <c r="D3283" t="s">
        <v>120</v>
      </c>
      <c r="E3283" t="s">
        <v>27</v>
      </c>
      <c r="F3283" t="str">
        <f t="shared" si="155"/>
        <v>Western Australia</v>
      </c>
      <c r="G3283" t="s">
        <v>28</v>
      </c>
      <c r="H3283">
        <v>6030</v>
      </c>
      <c r="I3283" t="s">
        <v>11</v>
      </c>
      <c r="J3283" t="s">
        <v>121</v>
      </c>
      <c r="K3283" t="s">
        <v>144</v>
      </c>
      <c r="L3283" t="s">
        <v>155</v>
      </c>
      <c r="M3283" s="6">
        <v>52</v>
      </c>
    </row>
    <row r="3284" spans="1:13" x14ac:dyDescent="0.3">
      <c r="A3284" s="2">
        <v>45461</v>
      </c>
      <c r="B3284" s="3">
        <f t="shared" si="153"/>
        <v>2024</v>
      </c>
      <c r="C3284" t="str">
        <f t="shared" si="154"/>
        <v>2023-2024</v>
      </c>
      <c r="D3284" t="s">
        <v>120</v>
      </c>
      <c r="E3284" t="s">
        <v>27</v>
      </c>
      <c r="F3284" t="str">
        <f t="shared" si="155"/>
        <v>Western Australia</v>
      </c>
      <c r="G3284" t="s">
        <v>28</v>
      </c>
      <c r="H3284">
        <v>6030</v>
      </c>
      <c r="I3284" t="s">
        <v>11</v>
      </c>
      <c r="J3284" t="s">
        <v>121</v>
      </c>
      <c r="K3284" t="s">
        <v>151</v>
      </c>
      <c r="L3284" t="s">
        <v>152</v>
      </c>
      <c r="M3284" s="6">
        <v>775</v>
      </c>
    </row>
    <row r="3285" spans="1:13" x14ac:dyDescent="0.3">
      <c r="A3285" s="2">
        <v>45663</v>
      </c>
      <c r="B3285" s="3">
        <f t="shared" si="153"/>
        <v>2025</v>
      </c>
      <c r="C3285" t="str">
        <f t="shared" si="154"/>
        <v>2024-2025</v>
      </c>
      <c r="D3285" t="s">
        <v>120</v>
      </c>
      <c r="E3285" t="s">
        <v>106</v>
      </c>
      <c r="F3285" t="str">
        <f t="shared" si="155"/>
        <v>Queensland</v>
      </c>
      <c r="G3285" t="s">
        <v>19</v>
      </c>
      <c r="H3285">
        <v>4558</v>
      </c>
      <c r="I3285" t="s">
        <v>11</v>
      </c>
      <c r="J3285" t="s">
        <v>136</v>
      </c>
      <c r="K3285" t="s">
        <v>146</v>
      </c>
      <c r="L3285" t="s">
        <v>157</v>
      </c>
      <c r="M3285" s="6">
        <v>770</v>
      </c>
    </row>
    <row r="3286" spans="1:13" x14ac:dyDescent="0.3">
      <c r="A3286" s="2">
        <v>45639</v>
      </c>
      <c r="B3286" s="3">
        <f t="shared" si="153"/>
        <v>2025</v>
      </c>
      <c r="C3286" t="str">
        <f t="shared" si="154"/>
        <v>2024-2025</v>
      </c>
      <c r="D3286" t="s">
        <v>120</v>
      </c>
      <c r="E3286" t="s">
        <v>42</v>
      </c>
      <c r="F3286" t="str">
        <f t="shared" si="155"/>
        <v>Tasmania</v>
      </c>
      <c r="G3286" t="s">
        <v>43</v>
      </c>
      <c r="H3286">
        <v>7018</v>
      </c>
      <c r="I3286" t="s">
        <v>11</v>
      </c>
      <c r="J3286" t="s">
        <v>130</v>
      </c>
      <c r="K3286" t="s">
        <v>142</v>
      </c>
      <c r="L3286" t="s">
        <v>153</v>
      </c>
      <c r="M3286" s="6">
        <v>601</v>
      </c>
    </row>
    <row r="3287" spans="1:13" x14ac:dyDescent="0.3">
      <c r="A3287" s="2">
        <v>45481</v>
      </c>
      <c r="B3287" s="3">
        <f t="shared" si="153"/>
        <v>2025</v>
      </c>
      <c r="C3287" t="str">
        <f t="shared" si="154"/>
        <v>2024-2025</v>
      </c>
      <c r="D3287" t="s">
        <v>120</v>
      </c>
      <c r="E3287" t="s">
        <v>56</v>
      </c>
      <c r="F3287" t="str">
        <f t="shared" si="155"/>
        <v>Queensland</v>
      </c>
      <c r="G3287" t="s">
        <v>19</v>
      </c>
      <c r="H3287">
        <v>4883</v>
      </c>
      <c r="I3287" t="s">
        <v>11</v>
      </c>
      <c r="J3287" t="s">
        <v>133</v>
      </c>
      <c r="K3287" t="s">
        <v>151</v>
      </c>
      <c r="L3287" t="s">
        <v>152</v>
      </c>
      <c r="M3287" s="6">
        <v>748</v>
      </c>
    </row>
    <row r="3288" spans="1:13" x14ac:dyDescent="0.3">
      <c r="A3288" s="2">
        <v>45376</v>
      </c>
      <c r="B3288" s="3">
        <f t="shared" si="153"/>
        <v>2024</v>
      </c>
      <c r="C3288" t="str">
        <f t="shared" si="154"/>
        <v>2023-2024</v>
      </c>
      <c r="D3288" t="s">
        <v>120</v>
      </c>
      <c r="E3288" t="s">
        <v>76</v>
      </c>
      <c r="F3288" t="str">
        <f t="shared" si="155"/>
        <v>Queensland</v>
      </c>
      <c r="G3288" t="s">
        <v>19</v>
      </c>
      <c r="H3288">
        <v>4220</v>
      </c>
      <c r="I3288" t="s">
        <v>11</v>
      </c>
      <c r="J3288" t="s">
        <v>124</v>
      </c>
      <c r="K3288" t="s">
        <v>148</v>
      </c>
      <c r="L3288" t="s">
        <v>159</v>
      </c>
      <c r="M3288" s="6">
        <v>31</v>
      </c>
    </row>
    <row r="3289" spans="1:13" x14ac:dyDescent="0.3">
      <c r="A3289" s="2">
        <v>45453</v>
      </c>
      <c r="B3289" s="3">
        <f t="shared" si="153"/>
        <v>2024</v>
      </c>
      <c r="C3289" t="str">
        <f t="shared" si="154"/>
        <v>2023-2024</v>
      </c>
      <c r="D3289" t="s">
        <v>119</v>
      </c>
      <c r="E3289" t="s">
        <v>59</v>
      </c>
      <c r="F3289" t="str">
        <f t="shared" si="155"/>
        <v>South Australia</v>
      </c>
      <c r="G3289" t="s">
        <v>17</v>
      </c>
      <c r="H3289">
        <v>5011</v>
      </c>
      <c r="I3289" t="s">
        <v>11</v>
      </c>
      <c r="J3289" t="s">
        <v>134</v>
      </c>
      <c r="K3289" t="s">
        <v>142</v>
      </c>
      <c r="L3289" t="s">
        <v>153</v>
      </c>
      <c r="M3289" s="6">
        <v>788</v>
      </c>
    </row>
    <row r="3290" spans="1:13" x14ac:dyDescent="0.3">
      <c r="A3290" s="2">
        <v>45471</v>
      </c>
      <c r="B3290" s="3">
        <f t="shared" si="153"/>
        <v>2024</v>
      </c>
      <c r="C3290" t="str">
        <f t="shared" si="154"/>
        <v>2023-2024</v>
      </c>
      <c r="D3290" t="s">
        <v>120</v>
      </c>
      <c r="E3290" t="s">
        <v>73</v>
      </c>
      <c r="F3290" t="str">
        <f t="shared" si="155"/>
        <v>Queensland</v>
      </c>
      <c r="G3290" t="s">
        <v>19</v>
      </c>
      <c r="H3290">
        <v>4509</v>
      </c>
      <c r="I3290" t="s">
        <v>11</v>
      </c>
      <c r="J3290" t="s">
        <v>124</v>
      </c>
      <c r="K3290" t="s">
        <v>143</v>
      </c>
      <c r="L3290" t="s">
        <v>154</v>
      </c>
      <c r="M3290" s="6">
        <v>772</v>
      </c>
    </row>
    <row r="3291" spans="1:13" x14ac:dyDescent="0.3">
      <c r="A3291" s="2">
        <v>45372</v>
      </c>
      <c r="B3291" s="3">
        <f t="shared" si="153"/>
        <v>2024</v>
      </c>
      <c r="C3291" t="str">
        <f t="shared" si="154"/>
        <v>2023-2024</v>
      </c>
      <c r="D3291" t="s">
        <v>120</v>
      </c>
      <c r="E3291" t="s">
        <v>88</v>
      </c>
      <c r="F3291" t="str">
        <f t="shared" si="155"/>
        <v>Queensland</v>
      </c>
      <c r="G3291" t="s">
        <v>19</v>
      </c>
      <c r="H3291">
        <v>4570</v>
      </c>
      <c r="I3291" t="s">
        <v>11</v>
      </c>
      <c r="J3291" t="s">
        <v>136</v>
      </c>
      <c r="K3291" t="s">
        <v>150</v>
      </c>
      <c r="L3291" t="s">
        <v>161</v>
      </c>
      <c r="M3291" s="6">
        <v>705</v>
      </c>
    </row>
    <row r="3292" spans="1:13" x14ac:dyDescent="0.3">
      <c r="A3292" s="2">
        <v>45532</v>
      </c>
      <c r="B3292" s="3">
        <f t="shared" si="153"/>
        <v>2025</v>
      </c>
      <c r="C3292" t="str">
        <f t="shared" si="154"/>
        <v>2024-2025</v>
      </c>
      <c r="D3292" t="s">
        <v>120</v>
      </c>
      <c r="E3292" t="s">
        <v>72</v>
      </c>
      <c r="F3292" t="str">
        <f t="shared" si="155"/>
        <v>Queensland</v>
      </c>
      <c r="G3292" t="s">
        <v>19</v>
      </c>
      <c r="H3292">
        <v>4870</v>
      </c>
      <c r="I3292" t="s">
        <v>11</v>
      </c>
      <c r="J3292" t="s">
        <v>133</v>
      </c>
      <c r="K3292" t="s">
        <v>151</v>
      </c>
      <c r="L3292" t="s">
        <v>152</v>
      </c>
      <c r="M3292" s="6">
        <v>158</v>
      </c>
    </row>
    <row r="3293" spans="1:13" x14ac:dyDescent="0.3">
      <c r="A3293" s="2">
        <v>45391</v>
      </c>
      <c r="B3293" s="3">
        <f t="shared" si="153"/>
        <v>2024</v>
      </c>
      <c r="C3293" t="str">
        <f t="shared" si="154"/>
        <v>2023-2024</v>
      </c>
      <c r="D3293" t="s">
        <v>120</v>
      </c>
      <c r="E3293" t="s">
        <v>77</v>
      </c>
      <c r="F3293" t="str">
        <f t="shared" si="155"/>
        <v>Victoria</v>
      </c>
      <c r="G3293" t="s">
        <v>26</v>
      </c>
      <c r="H3293">
        <v>3018</v>
      </c>
      <c r="I3293" t="s">
        <v>11</v>
      </c>
      <c r="J3293" t="s">
        <v>128</v>
      </c>
      <c r="K3293" t="s">
        <v>146</v>
      </c>
      <c r="L3293" t="s">
        <v>157</v>
      </c>
      <c r="M3293" s="6">
        <v>163</v>
      </c>
    </row>
    <row r="3294" spans="1:13" x14ac:dyDescent="0.3">
      <c r="A3294" s="2">
        <v>45655</v>
      </c>
      <c r="B3294" s="3">
        <f t="shared" si="153"/>
        <v>2025</v>
      </c>
      <c r="C3294" t="str">
        <f t="shared" si="154"/>
        <v>2024-2025</v>
      </c>
      <c r="D3294" t="s">
        <v>120</v>
      </c>
      <c r="E3294" t="s">
        <v>31</v>
      </c>
      <c r="F3294" t="str">
        <f t="shared" si="155"/>
        <v>South Australia</v>
      </c>
      <c r="G3294" t="s">
        <v>17</v>
      </c>
      <c r="H3294">
        <v>5082</v>
      </c>
      <c r="I3294" t="s">
        <v>11</v>
      </c>
      <c r="J3294" t="s">
        <v>134</v>
      </c>
      <c r="K3294" t="s">
        <v>146</v>
      </c>
      <c r="L3294" t="s">
        <v>157</v>
      </c>
      <c r="M3294" s="6">
        <v>406</v>
      </c>
    </row>
    <row r="3295" spans="1:13" x14ac:dyDescent="0.3">
      <c r="A3295" s="2">
        <v>45445</v>
      </c>
      <c r="B3295" s="3">
        <f t="shared" si="153"/>
        <v>2024</v>
      </c>
      <c r="C3295" t="str">
        <f t="shared" si="154"/>
        <v>2023-2024</v>
      </c>
      <c r="D3295" t="s">
        <v>120</v>
      </c>
      <c r="E3295" t="s">
        <v>76</v>
      </c>
      <c r="F3295" t="str">
        <f t="shared" si="155"/>
        <v>Queensland</v>
      </c>
      <c r="G3295" t="s">
        <v>19</v>
      </c>
      <c r="H3295">
        <v>4220</v>
      </c>
      <c r="I3295" t="s">
        <v>11</v>
      </c>
      <c r="J3295" t="s">
        <v>124</v>
      </c>
      <c r="K3295" t="s">
        <v>150</v>
      </c>
      <c r="L3295" t="s">
        <v>161</v>
      </c>
      <c r="M3295" s="6">
        <v>55</v>
      </c>
    </row>
    <row r="3296" spans="1:13" x14ac:dyDescent="0.3">
      <c r="A3296" s="2">
        <v>45470</v>
      </c>
      <c r="B3296" s="3">
        <f t="shared" si="153"/>
        <v>2024</v>
      </c>
      <c r="C3296" t="str">
        <f t="shared" si="154"/>
        <v>2023-2024</v>
      </c>
      <c r="D3296" t="s">
        <v>120</v>
      </c>
      <c r="E3296" t="s">
        <v>57</v>
      </c>
      <c r="F3296" t="str">
        <f t="shared" si="155"/>
        <v>New South Wales</v>
      </c>
      <c r="G3296" t="s">
        <v>10</v>
      </c>
      <c r="H3296">
        <v>2064</v>
      </c>
      <c r="I3296" t="s">
        <v>11</v>
      </c>
      <c r="J3296" t="s">
        <v>126</v>
      </c>
      <c r="K3296" t="s">
        <v>142</v>
      </c>
      <c r="L3296" t="s">
        <v>153</v>
      </c>
      <c r="M3296" s="6">
        <v>785</v>
      </c>
    </row>
    <row r="3297" spans="1:13" x14ac:dyDescent="0.3">
      <c r="A3297" s="2">
        <v>45418</v>
      </c>
      <c r="B3297" s="3">
        <f t="shared" si="153"/>
        <v>2024</v>
      </c>
      <c r="C3297" t="str">
        <f t="shared" si="154"/>
        <v>2023-2024</v>
      </c>
      <c r="D3297" t="s">
        <v>120</v>
      </c>
      <c r="E3297" t="s">
        <v>111</v>
      </c>
      <c r="F3297" t="str">
        <f t="shared" si="155"/>
        <v>New South Wales</v>
      </c>
      <c r="G3297" t="s">
        <v>10</v>
      </c>
      <c r="H3297">
        <v>2154</v>
      </c>
      <c r="I3297" t="s">
        <v>11</v>
      </c>
      <c r="J3297" t="s">
        <v>125</v>
      </c>
      <c r="K3297" t="s">
        <v>143</v>
      </c>
      <c r="L3297" t="s">
        <v>154</v>
      </c>
      <c r="M3297" s="6">
        <v>65</v>
      </c>
    </row>
    <row r="3298" spans="1:13" x14ac:dyDescent="0.3">
      <c r="A3298" s="2">
        <v>45457</v>
      </c>
      <c r="B3298" s="3">
        <f t="shared" si="153"/>
        <v>2024</v>
      </c>
      <c r="C3298" t="str">
        <f t="shared" si="154"/>
        <v>2023-2024</v>
      </c>
      <c r="D3298" t="s">
        <v>119</v>
      </c>
      <c r="E3298" t="s">
        <v>53</v>
      </c>
      <c r="F3298" t="str">
        <f t="shared" si="155"/>
        <v>Queensland</v>
      </c>
      <c r="G3298" t="s">
        <v>19</v>
      </c>
      <c r="H3298">
        <v>4012</v>
      </c>
      <c r="I3298" t="s">
        <v>11</v>
      </c>
      <c r="J3298" t="s">
        <v>131</v>
      </c>
      <c r="K3298" t="s">
        <v>151</v>
      </c>
      <c r="L3298" t="s">
        <v>152</v>
      </c>
      <c r="M3298" s="6">
        <v>69</v>
      </c>
    </row>
    <row r="3299" spans="1:13" x14ac:dyDescent="0.3">
      <c r="A3299" s="2">
        <v>45663</v>
      </c>
      <c r="B3299" s="3">
        <f t="shared" si="153"/>
        <v>2025</v>
      </c>
      <c r="C3299" t="str">
        <f t="shared" si="154"/>
        <v>2024-2025</v>
      </c>
      <c r="D3299" t="s">
        <v>119</v>
      </c>
      <c r="E3299" t="s">
        <v>14</v>
      </c>
      <c r="F3299" t="str">
        <f t="shared" si="155"/>
        <v>Northern Territory</v>
      </c>
      <c r="G3299" t="s">
        <v>15</v>
      </c>
      <c r="H3299">
        <v>800</v>
      </c>
      <c r="I3299" t="s">
        <v>11</v>
      </c>
      <c r="J3299" t="s">
        <v>140</v>
      </c>
      <c r="K3299" t="s">
        <v>144</v>
      </c>
      <c r="L3299" t="s">
        <v>155</v>
      </c>
      <c r="M3299" s="6">
        <v>731</v>
      </c>
    </row>
    <row r="3300" spans="1:13" x14ac:dyDescent="0.3">
      <c r="A3300" s="2">
        <v>45360</v>
      </c>
      <c r="B3300" s="3">
        <f t="shared" si="153"/>
        <v>2024</v>
      </c>
      <c r="C3300" t="str">
        <f t="shared" si="154"/>
        <v>2023-2024</v>
      </c>
      <c r="D3300" t="s">
        <v>120</v>
      </c>
      <c r="E3300" t="s">
        <v>112</v>
      </c>
      <c r="F3300" t="str">
        <f t="shared" si="155"/>
        <v>Queensland</v>
      </c>
      <c r="G3300" t="s">
        <v>19</v>
      </c>
      <c r="H3300">
        <v>4566</v>
      </c>
      <c r="I3300" t="s">
        <v>11</v>
      </c>
      <c r="J3300" t="s">
        <v>136</v>
      </c>
      <c r="K3300" t="s">
        <v>151</v>
      </c>
      <c r="L3300" t="s">
        <v>152</v>
      </c>
      <c r="M3300" s="6">
        <v>488</v>
      </c>
    </row>
    <row r="3301" spans="1:13" x14ac:dyDescent="0.3">
      <c r="A3301" s="2">
        <v>45595</v>
      </c>
      <c r="B3301" s="3">
        <f t="shared" si="153"/>
        <v>2025</v>
      </c>
      <c r="C3301" t="str">
        <f t="shared" si="154"/>
        <v>2024-2025</v>
      </c>
      <c r="D3301" t="s">
        <v>119</v>
      </c>
      <c r="E3301" t="s">
        <v>14</v>
      </c>
      <c r="F3301" t="str">
        <f t="shared" si="155"/>
        <v>Northern Territory</v>
      </c>
      <c r="G3301" t="s">
        <v>15</v>
      </c>
      <c r="H3301">
        <v>800</v>
      </c>
      <c r="I3301" t="s">
        <v>11</v>
      </c>
      <c r="J3301" t="s">
        <v>140</v>
      </c>
      <c r="K3301" t="s">
        <v>146</v>
      </c>
      <c r="L3301" t="s">
        <v>157</v>
      </c>
      <c r="M3301" s="6">
        <v>796</v>
      </c>
    </row>
    <row r="3302" spans="1:13" x14ac:dyDescent="0.3">
      <c r="A3302" s="2">
        <v>45717</v>
      </c>
      <c r="B3302" s="3">
        <f t="shared" si="153"/>
        <v>2025</v>
      </c>
      <c r="C3302" t="str">
        <f t="shared" si="154"/>
        <v>2024-2025</v>
      </c>
      <c r="D3302" t="s">
        <v>120</v>
      </c>
      <c r="E3302" t="s">
        <v>40</v>
      </c>
      <c r="F3302" t="str">
        <f t="shared" si="155"/>
        <v>South Australia</v>
      </c>
      <c r="G3302" t="s">
        <v>17</v>
      </c>
      <c r="H3302">
        <v>5169</v>
      </c>
      <c r="I3302" t="s">
        <v>11</v>
      </c>
      <c r="J3302" t="s">
        <v>134</v>
      </c>
      <c r="K3302" t="s">
        <v>142</v>
      </c>
      <c r="L3302" t="s">
        <v>153</v>
      </c>
      <c r="M3302" s="6">
        <v>777</v>
      </c>
    </row>
    <row r="3303" spans="1:13" x14ac:dyDescent="0.3">
      <c r="A3303" s="2">
        <v>45293</v>
      </c>
      <c r="B3303" s="3">
        <f t="shared" si="153"/>
        <v>2024</v>
      </c>
      <c r="C3303" t="str">
        <f t="shared" si="154"/>
        <v>2023-2024</v>
      </c>
      <c r="D3303" t="s">
        <v>120</v>
      </c>
      <c r="E3303" t="s">
        <v>85</v>
      </c>
      <c r="F3303" t="str">
        <f t="shared" si="155"/>
        <v>Western Australia</v>
      </c>
      <c r="G3303" t="s">
        <v>28</v>
      </c>
      <c r="H3303">
        <v>6725</v>
      </c>
      <c r="I3303" t="s">
        <v>11</v>
      </c>
      <c r="J3303" t="s">
        <v>141</v>
      </c>
      <c r="K3303" t="s">
        <v>146</v>
      </c>
      <c r="L3303" t="s">
        <v>157</v>
      </c>
      <c r="M3303" s="6">
        <v>221</v>
      </c>
    </row>
    <row r="3304" spans="1:13" x14ac:dyDescent="0.3">
      <c r="A3304" s="2">
        <v>45585</v>
      </c>
      <c r="B3304" s="3">
        <f t="shared" si="153"/>
        <v>2025</v>
      </c>
      <c r="C3304" t="str">
        <f t="shared" si="154"/>
        <v>2024-2025</v>
      </c>
      <c r="D3304" t="s">
        <v>120</v>
      </c>
      <c r="E3304" t="s">
        <v>78</v>
      </c>
      <c r="F3304" t="str">
        <f t="shared" si="155"/>
        <v>New South Wales</v>
      </c>
      <c r="G3304" t="s">
        <v>10</v>
      </c>
      <c r="H3304">
        <v>2480</v>
      </c>
      <c r="I3304" t="s">
        <v>11</v>
      </c>
      <c r="J3304" t="s">
        <v>122</v>
      </c>
      <c r="K3304" t="s">
        <v>144</v>
      </c>
      <c r="L3304" t="s">
        <v>155</v>
      </c>
      <c r="M3304" s="6">
        <v>294</v>
      </c>
    </row>
    <row r="3305" spans="1:13" x14ac:dyDescent="0.3">
      <c r="A3305" s="2">
        <v>45581</v>
      </c>
      <c r="B3305" s="3">
        <f t="shared" si="153"/>
        <v>2025</v>
      </c>
      <c r="C3305" t="str">
        <f t="shared" si="154"/>
        <v>2024-2025</v>
      </c>
      <c r="D3305" t="s">
        <v>120</v>
      </c>
      <c r="E3305" t="s">
        <v>105</v>
      </c>
      <c r="F3305" t="str">
        <f t="shared" si="155"/>
        <v>New South Wales</v>
      </c>
      <c r="G3305" t="s">
        <v>10</v>
      </c>
      <c r="H3305">
        <v>2031</v>
      </c>
      <c r="I3305" t="s">
        <v>11</v>
      </c>
      <c r="J3305" t="s">
        <v>126</v>
      </c>
      <c r="K3305" t="s">
        <v>145</v>
      </c>
      <c r="L3305" t="s">
        <v>156</v>
      </c>
      <c r="M3305" s="6">
        <v>710</v>
      </c>
    </row>
    <row r="3306" spans="1:13" x14ac:dyDescent="0.3">
      <c r="A3306" s="2">
        <v>45913</v>
      </c>
      <c r="B3306" s="3">
        <f t="shared" si="153"/>
        <v>2026</v>
      </c>
      <c r="C3306" t="str">
        <f t="shared" si="154"/>
        <v>2025-2026</v>
      </c>
      <c r="D3306" t="s">
        <v>119</v>
      </c>
      <c r="E3306" t="s">
        <v>58</v>
      </c>
      <c r="F3306" t="str">
        <f t="shared" si="155"/>
        <v>New South Wales</v>
      </c>
      <c r="G3306" t="s">
        <v>10</v>
      </c>
      <c r="H3306">
        <v>2790</v>
      </c>
      <c r="I3306" t="s">
        <v>11</v>
      </c>
      <c r="J3306" t="s">
        <v>132</v>
      </c>
      <c r="K3306" t="s">
        <v>148</v>
      </c>
      <c r="L3306" t="s">
        <v>159</v>
      </c>
      <c r="M3306" s="6">
        <v>131</v>
      </c>
    </row>
    <row r="3307" spans="1:13" x14ac:dyDescent="0.3">
      <c r="A3307" s="2">
        <v>45410</v>
      </c>
      <c r="B3307" s="3">
        <f t="shared" si="153"/>
        <v>2024</v>
      </c>
      <c r="C3307" t="str">
        <f t="shared" si="154"/>
        <v>2023-2024</v>
      </c>
      <c r="D3307" t="s">
        <v>119</v>
      </c>
      <c r="E3307" t="s">
        <v>81</v>
      </c>
      <c r="F3307" t="str">
        <f t="shared" si="155"/>
        <v>Victoria</v>
      </c>
      <c r="G3307" t="s">
        <v>26</v>
      </c>
      <c r="H3307">
        <v>3076</v>
      </c>
      <c r="I3307" t="s">
        <v>11</v>
      </c>
      <c r="J3307" t="s">
        <v>128</v>
      </c>
      <c r="K3307" t="s">
        <v>148</v>
      </c>
      <c r="L3307" t="s">
        <v>159</v>
      </c>
      <c r="M3307" s="6">
        <v>688</v>
      </c>
    </row>
    <row r="3308" spans="1:13" x14ac:dyDescent="0.3">
      <c r="A3308" s="2">
        <v>45573</v>
      </c>
      <c r="B3308" s="3">
        <f t="shared" si="153"/>
        <v>2025</v>
      </c>
      <c r="C3308" t="str">
        <f t="shared" si="154"/>
        <v>2024-2025</v>
      </c>
      <c r="D3308" t="s">
        <v>120</v>
      </c>
      <c r="E3308" t="s">
        <v>107</v>
      </c>
      <c r="F3308" t="str">
        <f t="shared" si="155"/>
        <v>New South Wales</v>
      </c>
      <c r="G3308" t="s">
        <v>10</v>
      </c>
      <c r="H3308">
        <v>2020</v>
      </c>
      <c r="I3308" t="s">
        <v>11</v>
      </c>
      <c r="J3308" t="s">
        <v>126</v>
      </c>
      <c r="K3308" t="s">
        <v>149</v>
      </c>
      <c r="L3308" t="s">
        <v>160</v>
      </c>
      <c r="M3308" s="6">
        <v>92</v>
      </c>
    </row>
    <row r="3309" spans="1:13" x14ac:dyDescent="0.3">
      <c r="A3309" s="2">
        <v>45592</v>
      </c>
      <c r="B3309" s="3">
        <f t="shared" si="153"/>
        <v>2025</v>
      </c>
      <c r="C3309" t="str">
        <f t="shared" si="154"/>
        <v>2024-2025</v>
      </c>
      <c r="D3309" t="s">
        <v>120</v>
      </c>
      <c r="E3309" t="s">
        <v>54</v>
      </c>
      <c r="F3309" t="str">
        <f t="shared" si="155"/>
        <v>New South Wales</v>
      </c>
      <c r="G3309" t="s">
        <v>10</v>
      </c>
      <c r="H3309">
        <v>2750</v>
      </c>
      <c r="I3309" t="s">
        <v>11</v>
      </c>
      <c r="J3309" t="s">
        <v>132</v>
      </c>
      <c r="K3309" t="s">
        <v>142</v>
      </c>
      <c r="L3309" t="s">
        <v>153</v>
      </c>
      <c r="M3309" s="6">
        <v>102</v>
      </c>
    </row>
    <row r="3310" spans="1:13" x14ac:dyDescent="0.3">
      <c r="A3310" s="2">
        <v>45553</v>
      </c>
      <c r="B3310" s="3">
        <f t="shared" si="153"/>
        <v>2025</v>
      </c>
      <c r="C3310" t="str">
        <f t="shared" si="154"/>
        <v>2024-2025</v>
      </c>
      <c r="D3310" t="s">
        <v>120</v>
      </c>
      <c r="E3310" t="s">
        <v>46</v>
      </c>
      <c r="F3310" t="str">
        <f t="shared" si="155"/>
        <v>South Australia</v>
      </c>
      <c r="G3310" t="s">
        <v>17</v>
      </c>
      <c r="H3310">
        <v>5043</v>
      </c>
      <c r="I3310" t="s">
        <v>11</v>
      </c>
      <c r="J3310" t="s">
        <v>134</v>
      </c>
      <c r="K3310" t="s">
        <v>150</v>
      </c>
      <c r="L3310" t="s">
        <v>161</v>
      </c>
      <c r="M3310" s="6">
        <v>715</v>
      </c>
    </row>
    <row r="3311" spans="1:13" x14ac:dyDescent="0.3">
      <c r="A3311" s="2">
        <v>45423</v>
      </c>
      <c r="B3311" s="3">
        <f t="shared" si="153"/>
        <v>2024</v>
      </c>
      <c r="C3311" t="str">
        <f t="shared" si="154"/>
        <v>2023-2024</v>
      </c>
      <c r="D3311" t="s">
        <v>120</v>
      </c>
      <c r="E3311" t="s">
        <v>81</v>
      </c>
      <c r="F3311" t="str">
        <f t="shared" si="155"/>
        <v>Victoria</v>
      </c>
      <c r="G3311" t="s">
        <v>26</v>
      </c>
      <c r="H3311">
        <v>3076</v>
      </c>
      <c r="I3311" t="s">
        <v>11</v>
      </c>
      <c r="J3311" t="s">
        <v>128</v>
      </c>
      <c r="K3311" t="s">
        <v>142</v>
      </c>
      <c r="L3311" t="s">
        <v>153</v>
      </c>
      <c r="M3311" s="6">
        <v>68</v>
      </c>
    </row>
    <row r="3312" spans="1:13" x14ac:dyDescent="0.3">
      <c r="A3312" s="2">
        <v>45468</v>
      </c>
      <c r="B3312" s="3">
        <f t="shared" si="153"/>
        <v>2024</v>
      </c>
      <c r="C3312" t="str">
        <f t="shared" si="154"/>
        <v>2023-2024</v>
      </c>
      <c r="D3312" t="s">
        <v>120</v>
      </c>
      <c r="E3312" t="s">
        <v>23</v>
      </c>
      <c r="F3312" t="str">
        <f t="shared" si="155"/>
        <v>New South Wales</v>
      </c>
      <c r="G3312" t="s">
        <v>10</v>
      </c>
      <c r="H3312">
        <v>2830</v>
      </c>
      <c r="I3312" t="s">
        <v>11</v>
      </c>
      <c r="J3312" t="s">
        <v>132</v>
      </c>
      <c r="K3312" t="s">
        <v>148</v>
      </c>
      <c r="L3312" t="s">
        <v>159</v>
      </c>
      <c r="M3312" s="6">
        <v>606</v>
      </c>
    </row>
    <row r="3313" spans="1:13" x14ac:dyDescent="0.3">
      <c r="A3313" s="2">
        <v>45615</v>
      </c>
      <c r="B3313" s="3">
        <f t="shared" si="153"/>
        <v>2025</v>
      </c>
      <c r="C3313" t="str">
        <f t="shared" si="154"/>
        <v>2024-2025</v>
      </c>
      <c r="D3313" t="s">
        <v>120</v>
      </c>
      <c r="E3313" t="s">
        <v>69</v>
      </c>
      <c r="F3313" t="str">
        <f t="shared" si="155"/>
        <v>Victoria</v>
      </c>
      <c r="G3313" t="s">
        <v>26</v>
      </c>
      <c r="H3313">
        <v>3148</v>
      </c>
      <c r="I3313" t="s">
        <v>11</v>
      </c>
      <c r="J3313" t="s">
        <v>127</v>
      </c>
      <c r="K3313" t="s">
        <v>144</v>
      </c>
      <c r="L3313" t="s">
        <v>155</v>
      </c>
      <c r="M3313" s="6">
        <v>595</v>
      </c>
    </row>
    <row r="3314" spans="1:13" x14ac:dyDescent="0.3">
      <c r="A3314" s="2">
        <v>45700</v>
      </c>
      <c r="B3314" s="3">
        <f t="shared" si="153"/>
        <v>2025</v>
      </c>
      <c r="C3314" t="str">
        <f t="shared" si="154"/>
        <v>2024-2025</v>
      </c>
      <c r="D3314" t="s">
        <v>120</v>
      </c>
      <c r="E3314" t="s">
        <v>82</v>
      </c>
      <c r="F3314" t="str">
        <f t="shared" si="155"/>
        <v>Queensland</v>
      </c>
      <c r="G3314" t="s">
        <v>19</v>
      </c>
      <c r="H3314">
        <v>4215</v>
      </c>
      <c r="I3314" t="s">
        <v>11</v>
      </c>
      <c r="J3314" t="s">
        <v>124</v>
      </c>
      <c r="K3314" t="s">
        <v>144</v>
      </c>
      <c r="L3314" t="s">
        <v>155</v>
      </c>
      <c r="M3314" s="6">
        <v>103</v>
      </c>
    </row>
    <row r="3315" spans="1:13" x14ac:dyDescent="0.3">
      <c r="A3315" s="2">
        <v>45620</v>
      </c>
      <c r="B3315" s="3">
        <f t="shared" si="153"/>
        <v>2025</v>
      </c>
      <c r="C3315" t="str">
        <f t="shared" si="154"/>
        <v>2024-2025</v>
      </c>
      <c r="D3315" t="s">
        <v>120</v>
      </c>
      <c r="E3315" t="s">
        <v>111</v>
      </c>
      <c r="F3315" t="str">
        <f t="shared" si="155"/>
        <v>New South Wales</v>
      </c>
      <c r="G3315" t="s">
        <v>10</v>
      </c>
      <c r="H3315">
        <v>2154</v>
      </c>
      <c r="I3315" t="s">
        <v>11</v>
      </c>
      <c r="J3315" t="s">
        <v>125</v>
      </c>
      <c r="K3315" t="s">
        <v>144</v>
      </c>
      <c r="L3315" t="s">
        <v>155</v>
      </c>
      <c r="M3315" s="6">
        <v>472</v>
      </c>
    </row>
    <row r="3316" spans="1:13" x14ac:dyDescent="0.3">
      <c r="A3316" s="2">
        <v>45999</v>
      </c>
      <c r="B3316" s="3">
        <f t="shared" si="153"/>
        <v>2026</v>
      </c>
      <c r="C3316" t="str">
        <f t="shared" si="154"/>
        <v>2025-2026</v>
      </c>
      <c r="D3316" t="s">
        <v>119</v>
      </c>
      <c r="E3316" t="s">
        <v>77</v>
      </c>
      <c r="F3316" t="str">
        <f t="shared" si="155"/>
        <v>Victoria</v>
      </c>
      <c r="G3316" t="s">
        <v>26</v>
      </c>
      <c r="H3316">
        <v>3018</v>
      </c>
      <c r="I3316" t="s">
        <v>11</v>
      </c>
      <c r="J3316" t="s">
        <v>128</v>
      </c>
      <c r="K3316" t="s">
        <v>143</v>
      </c>
      <c r="L3316" t="s">
        <v>154</v>
      </c>
      <c r="M3316" s="6">
        <v>578</v>
      </c>
    </row>
    <row r="3317" spans="1:13" x14ac:dyDescent="0.3">
      <c r="A3317" s="2">
        <v>45445</v>
      </c>
      <c r="B3317" s="3">
        <f t="shared" si="153"/>
        <v>2024</v>
      </c>
      <c r="C3317" t="str">
        <f t="shared" si="154"/>
        <v>2023-2024</v>
      </c>
      <c r="D3317" t="s">
        <v>120</v>
      </c>
      <c r="E3317" t="s">
        <v>65</v>
      </c>
      <c r="F3317" t="str">
        <f t="shared" si="155"/>
        <v>Victoria</v>
      </c>
      <c r="G3317" t="s">
        <v>26</v>
      </c>
      <c r="H3317">
        <v>3931</v>
      </c>
      <c r="I3317" t="s">
        <v>11</v>
      </c>
      <c r="J3317" t="s">
        <v>137</v>
      </c>
      <c r="K3317" t="s">
        <v>142</v>
      </c>
      <c r="L3317" t="s">
        <v>153</v>
      </c>
      <c r="M3317" s="6">
        <v>673</v>
      </c>
    </row>
    <row r="3318" spans="1:13" x14ac:dyDescent="0.3">
      <c r="A3318" s="2">
        <v>45390</v>
      </c>
      <c r="B3318" s="3">
        <f t="shared" si="153"/>
        <v>2024</v>
      </c>
      <c r="C3318" t="str">
        <f t="shared" si="154"/>
        <v>2023-2024</v>
      </c>
      <c r="D3318" t="s">
        <v>120</v>
      </c>
      <c r="E3318" t="s">
        <v>56</v>
      </c>
      <c r="F3318" t="str">
        <f t="shared" si="155"/>
        <v>Queensland</v>
      </c>
      <c r="G3318" t="s">
        <v>19</v>
      </c>
      <c r="H3318">
        <v>4883</v>
      </c>
      <c r="I3318" t="s">
        <v>11</v>
      </c>
      <c r="J3318" t="s">
        <v>133</v>
      </c>
      <c r="K3318" t="s">
        <v>151</v>
      </c>
      <c r="L3318" t="s">
        <v>152</v>
      </c>
      <c r="M3318" s="6">
        <v>493</v>
      </c>
    </row>
    <row r="3319" spans="1:13" x14ac:dyDescent="0.3">
      <c r="A3319" s="2">
        <v>45931</v>
      </c>
      <c r="B3319" s="3">
        <f t="shared" si="153"/>
        <v>2026</v>
      </c>
      <c r="C3319" t="str">
        <f t="shared" si="154"/>
        <v>2025-2026</v>
      </c>
      <c r="D3319" t="s">
        <v>119</v>
      </c>
      <c r="E3319" t="s">
        <v>70</v>
      </c>
      <c r="F3319" t="str">
        <f t="shared" si="155"/>
        <v>Western Australia</v>
      </c>
      <c r="G3319" t="s">
        <v>28</v>
      </c>
      <c r="H3319">
        <v>6021</v>
      </c>
      <c r="I3319" t="s">
        <v>11</v>
      </c>
      <c r="J3319" t="s">
        <v>121</v>
      </c>
      <c r="K3319" t="s">
        <v>145</v>
      </c>
      <c r="L3319" t="s">
        <v>156</v>
      </c>
      <c r="M3319" s="6">
        <v>705</v>
      </c>
    </row>
    <row r="3320" spans="1:13" x14ac:dyDescent="0.3">
      <c r="A3320" s="2">
        <v>45457</v>
      </c>
      <c r="B3320" s="3">
        <f t="shared" si="153"/>
        <v>2024</v>
      </c>
      <c r="C3320" t="str">
        <f t="shared" si="154"/>
        <v>2023-2024</v>
      </c>
      <c r="D3320" t="s">
        <v>120</v>
      </c>
      <c r="E3320" t="s">
        <v>93</v>
      </c>
      <c r="F3320" t="str">
        <f t="shared" si="155"/>
        <v>Victoria</v>
      </c>
      <c r="G3320" t="s">
        <v>26</v>
      </c>
      <c r="H3320">
        <v>3400</v>
      </c>
      <c r="I3320" t="s">
        <v>11</v>
      </c>
      <c r="J3320" t="s">
        <v>129</v>
      </c>
      <c r="K3320" t="s">
        <v>150</v>
      </c>
      <c r="L3320" t="s">
        <v>161</v>
      </c>
      <c r="M3320" s="6">
        <v>140</v>
      </c>
    </row>
    <row r="3321" spans="1:13" x14ac:dyDescent="0.3">
      <c r="A3321" s="2">
        <v>45429</v>
      </c>
      <c r="B3321" s="3">
        <f t="shared" si="153"/>
        <v>2024</v>
      </c>
      <c r="C3321" t="str">
        <f t="shared" si="154"/>
        <v>2023-2024</v>
      </c>
      <c r="D3321" t="s">
        <v>119</v>
      </c>
      <c r="E3321" t="s">
        <v>33</v>
      </c>
      <c r="F3321" t="str">
        <f t="shared" si="155"/>
        <v>Northern Territory</v>
      </c>
      <c r="G3321" t="s">
        <v>15</v>
      </c>
      <c r="H3321">
        <v>870</v>
      </c>
      <c r="I3321" t="s">
        <v>11</v>
      </c>
      <c r="J3321" t="s">
        <v>140</v>
      </c>
      <c r="K3321" t="s">
        <v>151</v>
      </c>
      <c r="L3321" t="s">
        <v>152</v>
      </c>
      <c r="M3321" s="6">
        <v>617</v>
      </c>
    </row>
    <row r="3322" spans="1:13" x14ac:dyDescent="0.3">
      <c r="A3322" s="2">
        <v>45895</v>
      </c>
      <c r="B3322" s="3">
        <f t="shared" si="153"/>
        <v>2026</v>
      </c>
      <c r="C3322" t="str">
        <f t="shared" si="154"/>
        <v>2025-2026</v>
      </c>
      <c r="D3322" t="s">
        <v>119</v>
      </c>
      <c r="E3322" t="s">
        <v>99</v>
      </c>
      <c r="F3322" t="str">
        <f t="shared" si="155"/>
        <v>Western Australia</v>
      </c>
      <c r="G3322" t="s">
        <v>28</v>
      </c>
      <c r="H3322">
        <v>6530</v>
      </c>
      <c r="I3322" t="s">
        <v>11</v>
      </c>
      <c r="J3322" t="s">
        <v>141</v>
      </c>
      <c r="K3322" t="s">
        <v>144</v>
      </c>
      <c r="L3322" t="s">
        <v>155</v>
      </c>
      <c r="M3322" s="6">
        <v>61</v>
      </c>
    </row>
    <row r="3323" spans="1:13" x14ac:dyDescent="0.3">
      <c r="A3323" s="2">
        <v>45900</v>
      </c>
      <c r="B3323" s="3">
        <f t="shared" si="153"/>
        <v>2026</v>
      </c>
      <c r="C3323" t="str">
        <f t="shared" si="154"/>
        <v>2025-2026</v>
      </c>
      <c r="D3323" t="s">
        <v>119</v>
      </c>
      <c r="E3323" t="s">
        <v>95</v>
      </c>
      <c r="F3323" t="str">
        <f t="shared" si="155"/>
        <v>New South Wales</v>
      </c>
      <c r="G3323" t="s">
        <v>10</v>
      </c>
      <c r="H3323">
        <v>2131</v>
      </c>
      <c r="I3323" t="s">
        <v>11</v>
      </c>
      <c r="J3323" t="s">
        <v>125</v>
      </c>
      <c r="K3323" t="s">
        <v>146</v>
      </c>
      <c r="L3323" t="s">
        <v>157</v>
      </c>
      <c r="M3323" s="6">
        <v>636</v>
      </c>
    </row>
    <row r="3324" spans="1:13" x14ac:dyDescent="0.3">
      <c r="A3324" s="2">
        <v>45421</v>
      </c>
      <c r="B3324" s="3">
        <f t="shared" si="153"/>
        <v>2024</v>
      </c>
      <c r="C3324" t="str">
        <f t="shared" si="154"/>
        <v>2023-2024</v>
      </c>
      <c r="D3324" t="s">
        <v>119</v>
      </c>
      <c r="E3324" t="s">
        <v>14</v>
      </c>
      <c r="F3324" t="str">
        <f t="shared" si="155"/>
        <v>Northern Territory</v>
      </c>
      <c r="G3324" t="s">
        <v>15</v>
      </c>
      <c r="H3324">
        <v>800</v>
      </c>
      <c r="I3324" t="s">
        <v>11</v>
      </c>
      <c r="J3324" t="s">
        <v>140</v>
      </c>
      <c r="K3324" t="s">
        <v>143</v>
      </c>
      <c r="L3324" t="s">
        <v>154</v>
      </c>
      <c r="M3324" s="6">
        <v>364</v>
      </c>
    </row>
    <row r="3325" spans="1:13" x14ac:dyDescent="0.3">
      <c r="A3325" s="2">
        <v>45482</v>
      </c>
      <c r="B3325" s="3">
        <f t="shared" si="153"/>
        <v>2025</v>
      </c>
      <c r="C3325" t="str">
        <f t="shared" si="154"/>
        <v>2024-2025</v>
      </c>
      <c r="D3325" t="s">
        <v>119</v>
      </c>
      <c r="E3325" t="s">
        <v>106</v>
      </c>
      <c r="F3325" t="str">
        <f t="shared" si="155"/>
        <v>Queensland</v>
      </c>
      <c r="G3325" t="s">
        <v>19</v>
      </c>
      <c r="H3325">
        <v>4558</v>
      </c>
      <c r="I3325" t="s">
        <v>11</v>
      </c>
      <c r="J3325" t="s">
        <v>136</v>
      </c>
      <c r="K3325" t="s">
        <v>145</v>
      </c>
      <c r="L3325" t="s">
        <v>156</v>
      </c>
      <c r="M3325" s="6">
        <v>663</v>
      </c>
    </row>
    <row r="3326" spans="1:13" x14ac:dyDescent="0.3">
      <c r="A3326" s="2">
        <v>45727</v>
      </c>
      <c r="B3326" s="3">
        <f t="shared" si="153"/>
        <v>2025</v>
      </c>
      <c r="C3326" t="str">
        <f t="shared" si="154"/>
        <v>2024-2025</v>
      </c>
      <c r="D3326" t="s">
        <v>120</v>
      </c>
      <c r="E3326" t="s">
        <v>47</v>
      </c>
      <c r="F3326" t="str">
        <f t="shared" si="155"/>
        <v>Victoria</v>
      </c>
      <c r="G3326" t="s">
        <v>26</v>
      </c>
      <c r="H3326">
        <v>3630</v>
      </c>
      <c r="I3326" t="s">
        <v>11</v>
      </c>
      <c r="J3326" t="s">
        <v>137</v>
      </c>
      <c r="K3326" t="s">
        <v>151</v>
      </c>
      <c r="L3326" t="s">
        <v>152</v>
      </c>
      <c r="M3326" s="6">
        <v>118</v>
      </c>
    </row>
    <row r="3327" spans="1:13" x14ac:dyDescent="0.3">
      <c r="A3327" s="2">
        <v>45331</v>
      </c>
      <c r="B3327" s="3">
        <f t="shared" si="153"/>
        <v>2024</v>
      </c>
      <c r="C3327" t="str">
        <f t="shared" si="154"/>
        <v>2023-2024</v>
      </c>
      <c r="D3327" t="s">
        <v>120</v>
      </c>
      <c r="E3327" t="s">
        <v>85</v>
      </c>
      <c r="F3327" t="str">
        <f t="shared" si="155"/>
        <v>Western Australia</v>
      </c>
      <c r="G3327" t="s">
        <v>28</v>
      </c>
      <c r="H3327">
        <v>6725</v>
      </c>
      <c r="I3327" t="s">
        <v>11</v>
      </c>
      <c r="J3327" t="s">
        <v>141</v>
      </c>
      <c r="K3327" t="s">
        <v>142</v>
      </c>
      <c r="L3327" t="s">
        <v>153</v>
      </c>
      <c r="M3327" s="6">
        <v>394</v>
      </c>
    </row>
    <row r="3328" spans="1:13" x14ac:dyDescent="0.3">
      <c r="A3328" s="2">
        <v>45872</v>
      </c>
      <c r="B3328" s="3">
        <f t="shared" si="153"/>
        <v>2026</v>
      </c>
      <c r="C3328" t="str">
        <f t="shared" si="154"/>
        <v>2025-2026</v>
      </c>
      <c r="D3328" t="s">
        <v>120</v>
      </c>
      <c r="E3328" t="s">
        <v>16</v>
      </c>
      <c r="F3328" t="str">
        <f t="shared" si="155"/>
        <v>South Australia</v>
      </c>
      <c r="G3328" t="s">
        <v>17</v>
      </c>
      <c r="H3328">
        <v>5168</v>
      </c>
      <c r="I3328" t="s">
        <v>11</v>
      </c>
      <c r="J3328" t="s">
        <v>134</v>
      </c>
      <c r="K3328" t="s">
        <v>145</v>
      </c>
      <c r="L3328" t="s">
        <v>156</v>
      </c>
      <c r="M3328" s="6">
        <v>21</v>
      </c>
    </row>
    <row r="3329" spans="1:13" x14ac:dyDescent="0.3">
      <c r="A3329" s="2">
        <v>45561</v>
      </c>
      <c r="B3329" s="3">
        <f t="shared" si="153"/>
        <v>2025</v>
      </c>
      <c r="C3329" t="str">
        <f t="shared" si="154"/>
        <v>2024-2025</v>
      </c>
      <c r="D3329" t="s">
        <v>120</v>
      </c>
      <c r="E3329" t="s">
        <v>104</v>
      </c>
      <c r="F3329" t="str">
        <f t="shared" si="155"/>
        <v>Victoria</v>
      </c>
      <c r="G3329" t="s">
        <v>26</v>
      </c>
      <c r="H3329">
        <v>3175</v>
      </c>
      <c r="I3329" t="s">
        <v>11</v>
      </c>
      <c r="J3329" t="s">
        <v>127</v>
      </c>
      <c r="K3329" t="s">
        <v>144</v>
      </c>
      <c r="L3329" t="s">
        <v>155</v>
      </c>
      <c r="M3329" s="6">
        <v>381</v>
      </c>
    </row>
    <row r="3330" spans="1:13" x14ac:dyDescent="0.3">
      <c r="A3330" s="2">
        <v>45370</v>
      </c>
      <c r="B3330" s="3">
        <f t="shared" ref="B3330:B3393" si="156">IF(MONTH(A3330)&gt;=7,YEAR(A3330)+1,YEAR(A3330))</f>
        <v>2024</v>
      </c>
      <c r="C3330" t="str">
        <f t="shared" ref="C3330:C3393" si="157">IF(MONTH(A3330) &gt;= 7, YEAR(A3330) &amp; "-" &amp; YEAR(A3330) + 1, YEAR(A3330) - 1 &amp; "-" &amp; YEAR(A3330))</f>
        <v>2023-2024</v>
      </c>
      <c r="D3330" t="s">
        <v>119</v>
      </c>
      <c r="E3330" t="s">
        <v>62</v>
      </c>
      <c r="F3330" t="str">
        <f t="shared" ref="F3330:F3393" si="158">IF(G3330="WA","Western Australia",
IF(G3330="NSW","New South Wales",
IF(G3330="QLD","Queensland",
IF(G3330="VIC","Victoria",
IF(G3330="TAS","Tasmania",
IF(G3330="SA","South Australia",
IF(G3330="NT","Northern Territory",
IF(G3330="ACT","Australian Capital Territory",G3330))))))))</f>
        <v>Victoria</v>
      </c>
      <c r="G3330" t="s">
        <v>26</v>
      </c>
      <c r="H3330">
        <v>3690</v>
      </c>
      <c r="I3330" t="s">
        <v>11</v>
      </c>
      <c r="J3330" t="s">
        <v>137</v>
      </c>
      <c r="K3330" t="s">
        <v>148</v>
      </c>
      <c r="L3330" t="s">
        <v>159</v>
      </c>
      <c r="M3330" s="6">
        <v>766</v>
      </c>
    </row>
    <row r="3331" spans="1:13" x14ac:dyDescent="0.3">
      <c r="A3331" s="2">
        <v>45423</v>
      </c>
      <c r="B3331" s="3">
        <f t="shared" si="156"/>
        <v>2024</v>
      </c>
      <c r="C3331" t="str">
        <f t="shared" si="157"/>
        <v>2023-2024</v>
      </c>
      <c r="D3331" t="s">
        <v>120</v>
      </c>
      <c r="E3331" t="s">
        <v>65</v>
      </c>
      <c r="F3331" t="str">
        <f t="shared" si="158"/>
        <v>Victoria</v>
      </c>
      <c r="G3331" t="s">
        <v>26</v>
      </c>
      <c r="H3331">
        <v>3931</v>
      </c>
      <c r="I3331" t="s">
        <v>11</v>
      </c>
      <c r="J3331" t="s">
        <v>137</v>
      </c>
      <c r="K3331" t="s">
        <v>150</v>
      </c>
      <c r="L3331" t="s">
        <v>161</v>
      </c>
      <c r="M3331" s="6">
        <v>674</v>
      </c>
    </row>
    <row r="3332" spans="1:13" x14ac:dyDescent="0.3">
      <c r="A3332" s="2">
        <v>45854</v>
      </c>
      <c r="B3332" s="3">
        <f t="shared" si="156"/>
        <v>2026</v>
      </c>
      <c r="C3332" t="str">
        <f t="shared" si="157"/>
        <v>2025-2026</v>
      </c>
      <c r="D3332" t="s">
        <v>119</v>
      </c>
      <c r="E3332" t="s">
        <v>56</v>
      </c>
      <c r="F3332" t="str">
        <f t="shared" si="158"/>
        <v>Queensland</v>
      </c>
      <c r="G3332" t="s">
        <v>19</v>
      </c>
      <c r="H3332">
        <v>4883</v>
      </c>
      <c r="I3332" t="s">
        <v>11</v>
      </c>
      <c r="J3332" t="s">
        <v>133</v>
      </c>
      <c r="K3332" t="s">
        <v>150</v>
      </c>
      <c r="L3332" t="s">
        <v>161</v>
      </c>
      <c r="M3332" s="6">
        <v>467</v>
      </c>
    </row>
    <row r="3333" spans="1:13" x14ac:dyDescent="0.3">
      <c r="A3333" s="2">
        <v>45769</v>
      </c>
      <c r="B3333" s="3">
        <f t="shared" si="156"/>
        <v>2025</v>
      </c>
      <c r="C3333" t="str">
        <f t="shared" si="157"/>
        <v>2024-2025</v>
      </c>
      <c r="D3333" t="s">
        <v>120</v>
      </c>
      <c r="E3333" t="s">
        <v>57</v>
      </c>
      <c r="F3333" t="str">
        <f t="shared" si="158"/>
        <v>New South Wales</v>
      </c>
      <c r="G3333" t="s">
        <v>10</v>
      </c>
      <c r="H3333">
        <v>2064</v>
      </c>
      <c r="I3333" t="s">
        <v>11</v>
      </c>
      <c r="J3333" t="s">
        <v>126</v>
      </c>
      <c r="K3333" t="s">
        <v>150</v>
      </c>
      <c r="L3333" t="s">
        <v>161</v>
      </c>
      <c r="M3333" s="6">
        <v>140</v>
      </c>
    </row>
    <row r="3334" spans="1:13" x14ac:dyDescent="0.3">
      <c r="A3334" s="2">
        <v>45477</v>
      </c>
      <c r="B3334" s="3">
        <f t="shared" si="156"/>
        <v>2025</v>
      </c>
      <c r="C3334" t="str">
        <f t="shared" si="157"/>
        <v>2024-2025</v>
      </c>
      <c r="D3334" t="s">
        <v>120</v>
      </c>
      <c r="E3334" t="s">
        <v>60</v>
      </c>
      <c r="F3334" t="str">
        <f t="shared" si="158"/>
        <v>Queensland</v>
      </c>
      <c r="G3334" t="s">
        <v>19</v>
      </c>
      <c r="H3334">
        <v>4655</v>
      </c>
      <c r="I3334" t="s">
        <v>11</v>
      </c>
      <c r="J3334" t="s">
        <v>138</v>
      </c>
      <c r="K3334" t="s">
        <v>146</v>
      </c>
      <c r="L3334" t="s">
        <v>157</v>
      </c>
      <c r="M3334" s="6">
        <v>91</v>
      </c>
    </row>
    <row r="3335" spans="1:13" x14ac:dyDescent="0.3">
      <c r="A3335" s="2">
        <v>45925</v>
      </c>
      <c r="B3335" s="3">
        <f t="shared" si="156"/>
        <v>2026</v>
      </c>
      <c r="C3335" t="str">
        <f t="shared" si="157"/>
        <v>2025-2026</v>
      </c>
      <c r="D3335" t="s">
        <v>119</v>
      </c>
      <c r="E3335" t="s">
        <v>106</v>
      </c>
      <c r="F3335" t="str">
        <f t="shared" si="158"/>
        <v>Queensland</v>
      </c>
      <c r="G3335" t="s">
        <v>19</v>
      </c>
      <c r="H3335">
        <v>4558</v>
      </c>
      <c r="I3335" t="s">
        <v>11</v>
      </c>
      <c r="J3335" t="s">
        <v>136</v>
      </c>
      <c r="K3335" t="s">
        <v>144</v>
      </c>
      <c r="L3335" t="s">
        <v>155</v>
      </c>
      <c r="M3335" s="6">
        <v>30</v>
      </c>
    </row>
    <row r="3336" spans="1:13" x14ac:dyDescent="0.3">
      <c r="A3336" s="2">
        <v>45398</v>
      </c>
      <c r="B3336" s="3">
        <f t="shared" si="156"/>
        <v>2024</v>
      </c>
      <c r="C3336" t="str">
        <f t="shared" si="157"/>
        <v>2023-2024</v>
      </c>
      <c r="D3336" t="s">
        <v>120</v>
      </c>
      <c r="E3336" t="s">
        <v>32</v>
      </c>
      <c r="F3336" t="str">
        <f t="shared" si="158"/>
        <v>Victoria</v>
      </c>
      <c r="G3336" t="s">
        <v>26</v>
      </c>
      <c r="H3336">
        <v>3977</v>
      </c>
      <c r="I3336" t="s">
        <v>11</v>
      </c>
      <c r="J3336" t="s">
        <v>137</v>
      </c>
      <c r="K3336" t="s">
        <v>150</v>
      </c>
      <c r="L3336" t="s">
        <v>161</v>
      </c>
      <c r="M3336" s="6">
        <v>785</v>
      </c>
    </row>
    <row r="3337" spans="1:13" x14ac:dyDescent="0.3">
      <c r="A3337" s="2">
        <v>46016</v>
      </c>
      <c r="B3337" s="3">
        <f t="shared" si="156"/>
        <v>2026</v>
      </c>
      <c r="C3337" t="str">
        <f t="shared" si="157"/>
        <v>2025-2026</v>
      </c>
      <c r="D3337" t="s">
        <v>120</v>
      </c>
      <c r="E3337" t="s">
        <v>89</v>
      </c>
      <c r="F3337" t="str">
        <f t="shared" si="158"/>
        <v>Queensland</v>
      </c>
      <c r="G3337" t="s">
        <v>19</v>
      </c>
      <c r="H3337">
        <v>4700</v>
      </c>
      <c r="I3337" t="s">
        <v>11</v>
      </c>
      <c r="J3337" t="s">
        <v>138</v>
      </c>
      <c r="K3337" t="s">
        <v>150</v>
      </c>
      <c r="L3337" t="s">
        <v>161</v>
      </c>
      <c r="M3337" s="6">
        <v>174</v>
      </c>
    </row>
    <row r="3338" spans="1:13" x14ac:dyDescent="0.3">
      <c r="A3338" s="2">
        <v>45768</v>
      </c>
      <c r="B3338" s="3">
        <f t="shared" si="156"/>
        <v>2025</v>
      </c>
      <c r="C3338" t="str">
        <f t="shared" si="157"/>
        <v>2024-2025</v>
      </c>
      <c r="D3338" t="s">
        <v>120</v>
      </c>
      <c r="E3338" t="s">
        <v>30</v>
      </c>
      <c r="F3338" t="str">
        <f t="shared" si="158"/>
        <v>Victoria</v>
      </c>
      <c r="G3338" t="s">
        <v>26</v>
      </c>
      <c r="H3338">
        <v>3030</v>
      </c>
      <c r="I3338" t="s">
        <v>11</v>
      </c>
      <c r="J3338" t="s">
        <v>128</v>
      </c>
      <c r="K3338" t="s">
        <v>150</v>
      </c>
      <c r="L3338" t="s">
        <v>161</v>
      </c>
      <c r="M3338" s="6">
        <v>369</v>
      </c>
    </row>
    <row r="3339" spans="1:13" x14ac:dyDescent="0.3">
      <c r="A3339" s="2">
        <v>45809</v>
      </c>
      <c r="B3339" s="3">
        <f t="shared" si="156"/>
        <v>2025</v>
      </c>
      <c r="C3339" t="str">
        <f t="shared" si="157"/>
        <v>2024-2025</v>
      </c>
      <c r="D3339" t="s">
        <v>120</v>
      </c>
      <c r="E3339" t="s">
        <v>100</v>
      </c>
      <c r="F3339" t="str">
        <f t="shared" si="158"/>
        <v>New South Wales</v>
      </c>
      <c r="G3339" t="s">
        <v>10</v>
      </c>
      <c r="H3339">
        <v>2800</v>
      </c>
      <c r="I3339" t="s">
        <v>11</v>
      </c>
      <c r="J3339" t="s">
        <v>132</v>
      </c>
      <c r="K3339" t="s">
        <v>150</v>
      </c>
      <c r="L3339" t="s">
        <v>161</v>
      </c>
      <c r="M3339" s="6">
        <v>529</v>
      </c>
    </row>
    <row r="3340" spans="1:13" x14ac:dyDescent="0.3">
      <c r="A3340" s="2">
        <v>45889</v>
      </c>
      <c r="B3340" s="3">
        <f t="shared" si="156"/>
        <v>2026</v>
      </c>
      <c r="C3340" t="str">
        <f t="shared" si="157"/>
        <v>2025-2026</v>
      </c>
      <c r="D3340" t="s">
        <v>120</v>
      </c>
      <c r="E3340" t="s">
        <v>31</v>
      </c>
      <c r="F3340" t="str">
        <f t="shared" si="158"/>
        <v>South Australia</v>
      </c>
      <c r="G3340" t="s">
        <v>17</v>
      </c>
      <c r="H3340">
        <v>5082</v>
      </c>
      <c r="I3340" t="s">
        <v>11</v>
      </c>
      <c r="J3340" t="s">
        <v>134</v>
      </c>
      <c r="K3340" t="s">
        <v>145</v>
      </c>
      <c r="L3340" t="s">
        <v>156</v>
      </c>
      <c r="M3340" s="6">
        <v>400</v>
      </c>
    </row>
    <row r="3341" spans="1:13" x14ac:dyDescent="0.3">
      <c r="A3341" s="2">
        <v>45382</v>
      </c>
      <c r="B3341" s="3">
        <f t="shared" si="156"/>
        <v>2024</v>
      </c>
      <c r="C3341" t="str">
        <f t="shared" si="157"/>
        <v>2023-2024</v>
      </c>
      <c r="D3341" t="s">
        <v>120</v>
      </c>
      <c r="E3341" t="s">
        <v>24</v>
      </c>
      <c r="F3341" t="str">
        <f t="shared" si="158"/>
        <v>Queensland</v>
      </c>
      <c r="G3341" t="s">
        <v>19</v>
      </c>
      <c r="H3341">
        <v>4053</v>
      </c>
      <c r="I3341" t="s">
        <v>11</v>
      </c>
      <c r="J3341" t="s">
        <v>131</v>
      </c>
      <c r="K3341" t="s">
        <v>147</v>
      </c>
      <c r="L3341" t="s">
        <v>158</v>
      </c>
      <c r="M3341" s="6">
        <v>554</v>
      </c>
    </row>
    <row r="3342" spans="1:13" x14ac:dyDescent="0.3">
      <c r="A3342" s="2">
        <v>45401</v>
      </c>
      <c r="B3342" s="3">
        <f t="shared" si="156"/>
        <v>2024</v>
      </c>
      <c r="C3342" t="str">
        <f t="shared" si="157"/>
        <v>2023-2024</v>
      </c>
      <c r="D3342" t="s">
        <v>120</v>
      </c>
      <c r="E3342" t="s">
        <v>87</v>
      </c>
      <c r="F3342" t="str">
        <f t="shared" si="158"/>
        <v>New South Wales</v>
      </c>
      <c r="G3342" t="s">
        <v>10</v>
      </c>
      <c r="H3342">
        <v>2158</v>
      </c>
      <c r="I3342" t="s">
        <v>11</v>
      </c>
      <c r="J3342" t="s">
        <v>125</v>
      </c>
      <c r="K3342" t="s">
        <v>144</v>
      </c>
      <c r="L3342" t="s">
        <v>155</v>
      </c>
      <c r="M3342" s="6">
        <v>63</v>
      </c>
    </row>
    <row r="3343" spans="1:13" x14ac:dyDescent="0.3">
      <c r="A3343" s="2">
        <v>46003</v>
      </c>
      <c r="B3343" s="3">
        <f t="shared" si="156"/>
        <v>2026</v>
      </c>
      <c r="C3343" t="str">
        <f t="shared" si="157"/>
        <v>2025-2026</v>
      </c>
      <c r="D3343" t="s">
        <v>120</v>
      </c>
      <c r="E3343" t="s">
        <v>71</v>
      </c>
      <c r="F3343" t="str">
        <f t="shared" si="158"/>
        <v>Victoria</v>
      </c>
      <c r="G3343" t="s">
        <v>26</v>
      </c>
      <c r="H3343">
        <v>3131</v>
      </c>
      <c r="I3343" t="s">
        <v>11</v>
      </c>
      <c r="J3343" t="s">
        <v>127</v>
      </c>
      <c r="K3343" t="s">
        <v>150</v>
      </c>
      <c r="L3343" t="s">
        <v>161</v>
      </c>
      <c r="M3343" s="6">
        <v>332</v>
      </c>
    </row>
    <row r="3344" spans="1:13" x14ac:dyDescent="0.3">
      <c r="A3344" s="2">
        <v>45461</v>
      </c>
      <c r="B3344" s="3">
        <f t="shared" si="156"/>
        <v>2024</v>
      </c>
      <c r="C3344" t="str">
        <f t="shared" si="157"/>
        <v>2023-2024</v>
      </c>
      <c r="D3344" t="s">
        <v>120</v>
      </c>
      <c r="E3344" t="s">
        <v>105</v>
      </c>
      <c r="F3344" t="str">
        <f t="shared" si="158"/>
        <v>New South Wales</v>
      </c>
      <c r="G3344" t="s">
        <v>10</v>
      </c>
      <c r="H3344">
        <v>2031</v>
      </c>
      <c r="I3344" t="s">
        <v>11</v>
      </c>
      <c r="J3344" t="s">
        <v>126</v>
      </c>
      <c r="K3344" t="s">
        <v>144</v>
      </c>
      <c r="L3344" t="s">
        <v>155</v>
      </c>
      <c r="M3344" s="6">
        <v>653</v>
      </c>
    </row>
    <row r="3345" spans="1:13" x14ac:dyDescent="0.3">
      <c r="A3345" s="2">
        <v>45658</v>
      </c>
      <c r="B3345" s="3">
        <f t="shared" si="156"/>
        <v>2025</v>
      </c>
      <c r="C3345" t="str">
        <f t="shared" si="157"/>
        <v>2024-2025</v>
      </c>
      <c r="D3345" t="s">
        <v>120</v>
      </c>
      <c r="E3345" t="s">
        <v>66</v>
      </c>
      <c r="F3345" t="str">
        <f t="shared" si="158"/>
        <v>Western Australia</v>
      </c>
      <c r="G3345" t="s">
        <v>28</v>
      </c>
      <c r="H3345">
        <v>6330</v>
      </c>
      <c r="I3345" t="s">
        <v>11</v>
      </c>
      <c r="J3345" t="s">
        <v>135</v>
      </c>
      <c r="K3345" t="s">
        <v>144</v>
      </c>
      <c r="L3345" t="s">
        <v>155</v>
      </c>
      <c r="M3345" s="6">
        <v>130</v>
      </c>
    </row>
    <row r="3346" spans="1:13" x14ac:dyDescent="0.3">
      <c r="A3346" s="2">
        <v>45624</v>
      </c>
      <c r="B3346" s="3">
        <f t="shared" si="156"/>
        <v>2025</v>
      </c>
      <c r="C3346" t="str">
        <f t="shared" si="157"/>
        <v>2024-2025</v>
      </c>
      <c r="D3346" t="s">
        <v>119</v>
      </c>
      <c r="E3346" t="s">
        <v>103</v>
      </c>
      <c r="F3346" t="str">
        <f t="shared" si="158"/>
        <v>Victoria</v>
      </c>
      <c r="G3346" t="s">
        <v>26</v>
      </c>
      <c r="H3346">
        <v>3550</v>
      </c>
      <c r="I3346" t="s">
        <v>11</v>
      </c>
      <c r="J3346" t="s">
        <v>129</v>
      </c>
      <c r="K3346" t="s">
        <v>144</v>
      </c>
      <c r="L3346" t="s">
        <v>155</v>
      </c>
      <c r="M3346" s="6">
        <v>713</v>
      </c>
    </row>
    <row r="3347" spans="1:13" x14ac:dyDescent="0.3">
      <c r="A3347" s="2">
        <v>45350</v>
      </c>
      <c r="B3347" s="3">
        <f t="shared" si="156"/>
        <v>2024</v>
      </c>
      <c r="C3347" t="str">
        <f t="shared" si="157"/>
        <v>2023-2024</v>
      </c>
      <c r="D3347" t="s">
        <v>119</v>
      </c>
      <c r="E3347" t="s">
        <v>56</v>
      </c>
      <c r="F3347" t="str">
        <f t="shared" si="158"/>
        <v>Queensland</v>
      </c>
      <c r="G3347" t="s">
        <v>19</v>
      </c>
      <c r="H3347">
        <v>4883</v>
      </c>
      <c r="I3347" t="s">
        <v>11</v>
      </c>
      <c r="J3347" t="s">
        <v>133</v>
      </c>
      <c r="K3347" t="s">
        <v>144</v>
      </c>
      <c r="L3347" t="s">
        <v>155</v>
      </c>
      <c r="M3347" s="6">
        <v>304</v>
      </c>
    </row>
    <row r="3348" spans="1:13" x14ac:dyDescent="0.3">
      <c r="A3348" s="2">
        <v>45940</v>
      </c>
      <c r="B3348" s="3">
        <f t="shared" si="156"/>
        <v>2026</v>
      </c>
      <c r="C3348" t="str">
        <f t="shared" si="157"/>
        <v>2025-2026</v>
      </c>
      <c r="D3348" t="s">
        <v>120</v>
      </c>
      <c r="E3348" t="s">
        <v>64</v>
      </c>
      <c r="F3348" t="str">
        <f t="shared" si="158"/>
        <v>Western Australia</v>
      </c>
      <c r="G3348" t="s">
        <v>28</v>
      </c>
      <c r="H3348">
        <v>6112</v>
      </c>
      <c r="I3348" t="s">
        <v>11</v>
      </c>
      <c r="J3348" t="s">
        <v>135</v>
      </c>
      <c r="K3348" t="s">
        <v>151</v>
      </c>
      <c r="L3348" t="s">
        <v>152</v>
      </c>
      <c r="M3348" s="6">
        <v>745</v>
      </c>
    </row>
    <row r="3349" spans="1:13" x14ac:dyDescent="0.3">
      <c r="A3349" s="2">
        <v>45412</v>
      </c>
      <c r="B3349" s="3">
        <f t="shared" si="156"/>
        <v>2024</v>
      </c>
      <c r="C3349" t="str">
        <f t="shared" si="157"/>
        <v>2023-2024</v>
      </c>
      <c r="D3349" t="s">
        <v>120</v>
      </c>
      <c r="E3349" t="s">
        <v>65</v>
      </c>
      <c r="F3349" t="str">
        <f t="shared" si="158"/>
        <v>Victoria</v>
      </c>
      <c r="G3349" t="s">
        <v>26</v>
      </c>
      <c r="H3349">
        <v>3931</v>
      </c>
      <c r="I3349" t="s">
        <v>11</v>
      </c>
      <c r="J3349" t="s">
        <v>137</v>
      </c>
      <c r="K3349" t="s">
        <v>151</v>
      </c>
      <c r="L3349" t="s">
        <v>152</v>
      </c>
      <c r="M3349" s="6">
        <v>426</v>
      </c>
    </row>
    <row r="3350" spans="1:13" x14ac:dyDescent="0.3">
      <c r="A3350" s="2">
        <v>45438</v>
      </c>
      <c r="B3350" s="3">
        <f t="shared" si="156"/>
        <v>2024</v>
      </c>
      <c r="C3350" t="str">
        <f t="shared" si="157"/>
        <v>2023-2024</v>
      </c>
      <c r="D3350" t="s">
        <v>120</v>
      </c>
      <c r="E3350" t="s">
        <v>72</v>
      </c>
      <c r="F3350" t="str">
        <f t="shared" si="158"/>
        <v>Queensland</v>
      </c>
      <c r="G3350" t="s">
        <v>19</v>
      </c>
      <c r="H3350">
        <v>4870</v>
      </c>
      <c r="I3350" t="s">
        <v>11</v>
      </c>
      <c r="J3350" t="s">
        <v>133</v>
      </c>
      <c r="K3350" t="s">
        <v>145</v>
      </c>
      <c r="L3350" t="s">
        <v>156</v>
      </c>
      <c r="M3350" s="6">
        <v>363</v>
      </c>
    </row>
    <row r="3351" spans="1:13" x14ac:dyDescent="0.3">
      <c r="A3351" s="2">
        <v>45662</v>
      </c>
      <c r="B3351" s="3">
        <f t="shared" si="156"/>
        <v>2025</v>
      </c>
      <c r="C3351" t="str">
        <f t="shared" si="157"/>
        <v>2024-2025</v>
      </c>
      <c r="D3351" t="s">
        <v>119</v>
      </c>
      <c r="E3351" t="s">
        <v>62</v>
      </c>
      <c r="F3351" t="str">
        <f t="shared" si="158"/>
        <v>Victoria</v>
      </c>
      <c r="G3351" t="s">
        <v>26</v>
      </c>
      <c r="H3351">
        <v>3690</v>
      </c>
      <c r="I3351" t="s">
        <v>11</v>
      </c>
      <c r="J3351" t="s">
        <v>137</v>
      </c>
      <c r="K3351" t="s">
        <v>146</v>
      </c>
      <c r="L3351" t="s">
        <v>157</v>
      </c>
      <c r="M3351" s="6">
        <v>341</v>
      </c>
    </row>
    <row r="3352" spans="1:13" x14ac:dyDescent="0.3">
      <c r="A3352" s="2">
        <v>45443</v>
      </c>
      <c r="B3352" s="3">
        <f t="shared" si="156"/>
        <v>2024</v>
      </c>
      <c r="C3352" t="str">
        <f t="shared" si="157"/>
        <v>2023-2024</v>
      </c>
      <c r="D3352" t="s">
        <v>120</v>
      </c>
      <c r="E3352" t="s">
        <v>57</v>
      </c>
      <c r="F3352" t="str">
        <f t="shared" si="158"/>
        <v>New South Wales</v>
      </c>
      <c r="G3352" t="s">
        <v>10</v>
      </c>
      <c r="H3352">
        <v>2064</v>
      </c>
      <c r="I3352" t="s">
        <v>11</v>
      </c>
      <c r="J3352" t="s">
        <v>126</v>
      </c>
      <c r="K3352" t="s">
        <v>145</v>
      </c>
      <c r="L3352" t="s">
        <v>156</v>
      </c>
      <c r="M3352" s="6">
        <v>724</v>
      </c>
    </row>
    <row r="3353" spans="1:13" x14ac:dyDescent="0.3">
      <c r="A3353" s="2">
        <v>45727</v>
      </c>
      <c r="B3353" s="3">
        <f t="shared" si="156"/>
        <v>2025</v>
      </c>
      <c r="C3353" t="str">
        <f t="shared" si="157"/>
        <v>2024-2025</v>
      </c>
      <c r="D3353" t="s">
        <v>120</v>
      </c>
      <c r="E3353" t="s">
        <v>39</v>
      </c>
      <c r="F3353" t="str">
        <f t="shared" si="158"/>
        <v>New South Wales</v>
      </c>
      <c r="G3353" t="s">
        <v>10</v>
      </c>
      <c r="H3353">
        <v>2541</v>
      </c>
      <c r="I3353" t="s">
        <v>11</v>
      </c>
      <c r="J3353" t="s">
        <v>123</v>
      </c>
      <c r="K3353" t="s">
        <v>144</v>
      </c>
      <c r="L3353" t="s">
        <v>155</v>
      </c>
      <c r="M3353" s="6">
        <v>365</v>
      </c>
    </row>
    <row r="3354" spans="1:13" x14ac:dyDescent="0.3">
      <c r="A3354" s="2">
        <v>46018</v>
      </c>
      <c r="B3354" s="3">
        <f t="shared" si="156"/>
        <v>2026</v>
      </c>
      <c r="C3354" t="str">
        <f t="shared" si="157"/>
        <v>2025-2026</v>
      </c>
      <c r="D3354" t="s">
        <v>119</v>
      </c>
      <c r="E3354" t="s">
        <v>14</v>
      </c>
      <c r="F3354" t="str">
        <f t="shared" si="158"/>
        <v>Northern Territory</v>
      </c>
      <c r="G3354" t="s">
        <v>15</v>
      </c>
      <c r="H3354">
        <v>800</v>
      </c>
      <c r="I3354" t="s">
        <v>11</v>
      </c>
      <c r="J3354" t="s">
        <v>140</v>
      </c>
      <c r="K3354" t="s">
        <v>145</v>
      </c>
      <c r="L3354" t="s">
        <v>156</v>
      </c>
      <c r="M3354" s="6">
        <v>318</v>
      </c>
    </row>
    <row r="3355" spans="1:13" x14ac:dyDescent="0.3">
      <c r="A3355" s="2">
        <v>45332</v>
      </c>
      <c r="B3355" s="3">
        <f t="shared" si="156"/>
        <v>2024</v>
      </c>
      <c r="C3355" t="str">
        <f t="shared" si="157"/>
        <v>2023-2024</v>
      </c>
      <c r="D3355" t="s">
        <v>120</v>
      </c>
      <c r="E3355" t="s">
        <v>32</v>
      </c>
      <c r="F3355" t="str">
        <f t="shared" si="158"/>
        <v>Victoria</v>
      </c>
      <c r="G3355" t="s">
        <v>26</v>
      </c>
      <c r="H3355">
        <v>3977</v>
      </c>
      <c r="I3355" t="s">
        <v>11</v>
      </c>
      <c r="J3355" t="s">
        <v>137</v>
      </c>
      <c r="K3355" t="s">
        <v>144</v>
      </c>
      <c r="L3355" t="s">
        <v>155</v>
      </c>
      <c r="M3355" s="6">
        <v>669</v>
      </c>
    </row>
    <row r="3356" spans="1:13" x14ac:dyDescent="0.3">
      <c r="A3356" s="2">
        <v>45890</v>
      </c>
      <c r="B3356" s="3">
        <f t="shared" si="156"/>
        <v>2026</v>
      </c>
      <c r="C3356" t="str">
        <f t="shared" si="157"/>
        <v>2025-2026</v>
      </c>
      <c r="D3356" t="s">
        <v>120</v>
      </c>
      <c r="E3356" t="s">
        <v>22</v>
      </c>
      <c r="F3356" t="str">
        <f t="shared" si="158"/>
        <v>New South Wales</v>
      </c>
      <c r="G3356" t="s">
        <v>10</v>
      </c>
      <c r="H3356">
        <v>2116</v>
      </c>
      <c r="I3356" t="s">
        <v>11</v>
      </c>
      <c r="J3356" t="s">
        <v>125</v>
      </c>
      <c r="K3356" t="s">
        <v>144</v>
      </c>
      <c r="L3356" t="s">
        <v>155</v>
      </c>
      <c r="M3356" s="6">
        <v>728</v>
      </c>
    </row>
    <row r="3357" spans="1:13" x14ac:dyDescent="0.3">
      <c r="A3357" s="2">
        <v>45340</v>
      </c>
      <c r="B3357" s="3">
        <f t="shared" si="156"/>
        <v>2024</v>
      </c>
      <c r="C3357" t="str">
        <f t="shared" si="157"/>
        <v>2023-2024</v>
      </c>
      <c r="D3357" t="s">
        <v>119</v>
      </c>
      <c r="E3357" t="s">
        <v>36</v>
      </c>
      <c r="F3357" t="str">
        <f t="shared" si="158"/>
        <v>New South Wales</v>
      </c>
      <c r="G3357" t="s">
        <v>10</v>
      </c>
      <c r="H3357">
        <v>2539</v>
      </c>
      <c r="I3357" t="s">
        <v>11</v>
      </c>
      <c r="J3357" t="s">
        <v>123</v>
      </c>
      <c r="K3357" t="s">
        <v>145</v>
      </c>
      <c r="L3357" t="s">
        <v>156</v>
      </c>
      <c r="M3357" s="6">
        <v>298</v>
      </c>
    </row>
    <row r="3358" spans="1:13" x14ac:dyDescent="0.3">
      <c r="A3358" s="2">
        <v>45678</v>
      </c>
      <c r="B3358" s="3">
        <f t="shared" si="156"/>
        <v>2025</v>
      </c>
      <c r="C3358" t="str">
        <f t="shared" si="157"/>
        <v>2024-2025</v>
      </c>
      <c r="D3358" t="s">
        <v>119</v>
      </c>
      <c r="E3358" t="s">
        <v>18</v>
      </c>
      <c r="F3358" t="str">
        <f t="shared" si="158"/>
        <v>Queensland</v>
      </c>
      <c r="G3358" t="s">
        <v>19</v>
      </c>
      <c r="H3358">
        <v>4802</v>
      </c>
      <c r="I3358" t="s">
        <v>11</v>
      </c>
      <c r="J3358" t="s">
        <v>133</v>
      </c>
      <c r="K3358" t="s">
        <v>150</v>
      </c>
      <c r="L3358" t="s">
        <v>161</v>
      </c>
      <c r="M3358" s="6">
        <v>441</v>
      </c>
    </row>
    <row r="3359" spans="1:13" x14ac:dyDescent="0.3">
      <c r="A3359" s="2">
        <v>45617</v>
      </c>
      <c r="B3359" s="3">
        <f t="shared" si="156"/>
        <v>2025</v>
      </c>
      <c r="C3359" t="str">
        <f t="shared" si="157"/>
        <v>2024-2025</v>
      </c>
      <c r="D3359" t="s">
        <v>120</v>
      </c>
      <c r="E3359" t="s">
        <v>29</v>
      </c>
      <c r="F3359" t="str">
        <f t="shared" si="158"/>
        <v>Queensland</v>
      </c>
      <c r="G3359" t="s">
        <v>19</v>
      </c>
      <c r="H3359">
        <v>4703</v>
      </c>
      <c r="I3359" t="s">
        <v>11</v>
      </c>
      <c r="J3359" t="s">
        <v>138</v>
      </c>
      <c r="K3359" t="s">
        <v>150</v>
      </c>
      <c r="L3359" t="s">
        <v>161</v>
      </c>
      <c r="M3359" s="6">
        <v>681</v>
      </c>
    </row>
    <row r="3360" spans="1:13" x14ac:dyDescent="0.3">
      <c r="A3360" s="2">
        <v>45731</v>
      </c>
      <c r="B3360" s="3">
        <f t="shared" si="156"/>
        <v>2025</v>
      </c>
      <c r="C3360" t="str">
        <f t="shared" si="157"/>
        <v>2024-2025</v>
      </c>
      <c r="D3360" t="s">
        <v>120</v>
      </c>
      <c r="E3360" t="s">
        <v>101</v>
      </c>
      <c r="F3360" t="str">
        <f t="shared" si="158"/>
        <v>Queensland</v>
      </c>
      <c r="G3360" t="s">
        <v>19</v>
      </c>
      <c r="H3360">
        <v>4305</v>
      </c>
      <c r="I3360" t="s">
        <v>11</v>
      </c>
      <c r="J3360" t="s">
        <v>124</v>
      </c>
      <c r="K3360" t="s">
        <v>150</v>
      </c>
      <c r="L3360" t="s">
        <v>161</v>
      </c>
      <c r="M3360" s="6">
        <v>228</v>
      </c>
    </row>
    <row r="3361" spans="1:13" x14ac:dyDescent="0.3">
      <c r="A3361" s="2">
        <v>45911</v>
      </c>
      <c r="B3361" s="3">
        <f t="shared" si="156"/>
        <v>2026</v>
      </c>
      <c r="C3361" t="str">
        <f t="shared" si="157"/>
        <v>2025-2026</v>
      </c>
      <c r="D3361" t="s">
        <v>119</v>
      </c>
      <c r="E3361" t="s">
        <v>103</v>
      </c>
      <c r="F3361" t="str">
        <f t="shared" si="158"/>
        <v>Victoria</v>
      </c>
      <c r="G3361" t="s">
        <v>26</v>
      </c>
      <c r="H3361">
        <v>3550</v>
      </c>
      <c r="I3361" t="s">
        <v>11</v>
      </c>
      <c r="J3361" t="s">
        <v>129</v>
      </c>
      <c r="K3361" t="s">
        <v>148</v>
      </c>
      <c r="L3361" t="s">
        <v>159</v>
      </c>
      <c r="M3361" s="6">
        <v>151</v>
      </c>
    </row>
    <row r="3362" spans="1:13" x14ac:dyDescent="0.3">
      <c r="A3362" s="2">
        <v>45476</v>
      </c>
      <c r="B3362" s="3">
        <f t="shared" si="156"/>
        <v>2025</v>
      </c>
      <c r="C3362" t="str">
        <f t="shared" si="157"/>
        <v>2024-2025</v>
      </c>
      <c r="D3362" t="s">
        <v>120</v>
      </c>
      <c r="E3362" t="s">
        <v>73</v>
      </c>
      <c r="F3362" t="str">
        <f t="shared" si="158"/>
        <v>Queensland</v>
      </c>
      <c r="G3362" t="s">
        <v>19</v>
      </c>
      <c r="H3362">
        <v>4509</v>
      </c>
      <c r="I3362" t="s">
        <v>11</v>
      </c>
      <c r="J3362" t="s">
        <v>124</v>
      </c>
      <c r="K3362" t="s">
        <v>144</v>
      </c>
      <c r="L3362" t="s">
        <v>155</v>
      </c>
      <c r="M3362" s="6">
        <v>642</v>
      </c>
    </row>
    <row r="3363" spans="1:13" x14ac:dyDescent="0.3">
      <c r="A3363" s="2">
        <v>45944</v>
      </c>
      <c r="B3363" s="3">
        <f t="shared" si="156"/>
        <v>2026</v>
      </c>
      <c r="C3363" t="str">
        <f t="shared" si="157"/>
        <v>2025-2026</v>
      </c>
      <c r="D3363" t="s">
        <v>120</v>
      </c>
      <c r="E3363" t="s">
        <v>69</v>
      </c>
      <c r="F3363" t="str">
        <f t="shared" si="158"/>
        <v>Victoria</v>
      </c>
      <c r="G3363" t="s">
        <v>26</v>
      </c>
      <c r="H3363">
        <v>3148</v>
      </c>
      <c r="I3363" t="s">
        <v>11</v>
      </c>
      <c r="J3363" t="s">
        <v>127</v>
      </c>
      <c r="K3363" t="s">
        <v>145</v>
      </c>
      <c r="L3363" t="s">
        <v>156</v>
      </c>
      <c r="M3363" s="6">
        <v>362</v>
      </c>
    </row>
    <row r="3364" spans="1:13" x14ac:dyDescent="0.3">
      <c r="A3364" s="2">
        <v>45828</v>
      </c>
      <c r="B3364" s="3">
        <f t="shared" si="156"/>
        <v>2025</v>
      </c>
      <c r="C3364" t="str">
        <f t="shared" si="157"/>
        <v>2024-2025</v>
      </c>
      <c r="D3364" t="s">
        <v>120</v>
      </c>
      <c r="E3364" t="s">
        <v>25</v>
      </c>
      <c r="F3364" t="str">
        <f t="shared" si="158"/>
        <v>Victoria</v>
      </c>
      <c r="G3364" t="s">
        <v>26</v>
      </c>
      <c r="H3364">
        <v>3066</v>
      </c>
      <c r="I3364" t="s">
        <v>11</v>
      </c>
      <c r="J3364" t="s">
        <v>128</v>
      </c>
      <c r="K3364" t="s">
        <v>148</v>
      </c>
      <c r="L3364" t="s">
        <v>159</v>
      </c>
      <c r="M3364" s="6">
        <v>531</v>
      </c>
    </row>
    <row r="3365" spans="1:13" x14ac:dyDescent="0.3">
      <c r="A3365" s="2">
        <v>45492</v>
      </c>
      <c r="B3365" s="3">
        <f t="shared" si="156"/>
        <v>2025</v>
      </c>
      <c r="C3365" t="str">
        <f t="shared" si="157"/>
        <v>2024-2025</v>
      </c>
      <c r="D3365" t="s">
        <v>120</v>
      </c>
      <c r="E3365" t="s">
        <v>60</v>
      </c>
      <c r="F3365" t="str">
        <f t="shared" si="158"/>
        <v>Queensland</v>
      </c>
      <c r="G3365" t="s">
        <v>19</v>
      </c>
      <c r="H3365">
        <v>4655</v>
      </c>
      <c r="I3365" t="s">
        <v>11</v>
      </c>
      <c r="J3365" t="s">
        <v>138</v>
      </c>
      <c r="K3365" t="s">
        <v>142</v>
      </c>
      <c r="L3365" t="s">
        <v>153</v>
      </c>
      <c r="M3365" s="6">
        <v>699</v>
      </c>
    </row>
    <row r="3366" spans="1:13" x14ac:dyDescent="0.3">
      <c r="A3366" s="2">
        <v>45397</v>
      </c>
      <c r="B3366" s="3">
        <f t="shared" si="156"/>
        <v>2024</v>
      </c>
      <c r="C3366" t="str">
        <f t="shared" si="157"/>
        <v>2023-2024</v>
      </c>
      <c r="D3366" t="s">
        <v>119</v>
      </c>
      <c r="E3366" t="s">
        <v>58</v>
      </c>
      <c r="F3366" t="str">
        <f t="shared" si="158"/>
        <v>New South Wales</v>
      </c>
      <c r="G3366" t="s">
        <v>10</v>
      </c>
      <c r="H3366">
        <v>2790</v>
      </c>
      <c r="I3366" t="s">
        <v>11</v>
      </c>
      <c r="J3366" t="s">
        <v>132</v>
      </c>
      <c r="K3366" t="s">
        <v>148</v>
      </c>
      <c r="L3366" t="s">
        <v>159</v>
      </c>
      <c r="M3366" s="6">
        <v>95</v>
      </c>
    </row>
    <row r="3367" spans="1:13" x14ac:dyDescent="0.3">
      <c r="A3367" s="2">
        <v>45398</v>
      </c>
      <c r="B3367" s="3">
        <f t="shared" si="156"/>
        <v>2024</v>
      </c>
      <c r="C3367" t="str">
        <f t="shared" si="157"/>
        <v>2023-2024</v>
      </c>
      <c r="D3367" t="s">
        <v>120</v>
      </c>
      <c r="E3367" t="s">
        <v>13</v>
      </c>
      <c r="F3367" t="str">
        <f t="shared" si="158"/>
        <v>New South Wales</v>
      </c>
      <c r="G3367" t="s">
        <v>10</v>
      </c>
      <c r="H3367">
        <v>2141</v>
      </c>
      <c r="I3367" t="s">
        <v>11</v>
      </c>
      <c r="J3367" t="s">
        <v>125</v>
      </c>
      <c r="K3367" t="s">
        <v>145</v>
      </c>
      <c r="L3367" t="s">
        <v>156</v>
      </c>
      <c r="M3367" s="6">
        <v>628</v>
      </c>
    </row>
    <row r="3368" spans="1:13" x14ac:dyDescent="0.3">
      <c r="A3368" s="2">
        <v>45761</v>
      </c>
      <c r="B3368" s="3">
        <f t="shared" si="156"/>
        <v>2025</v>
      </c>
      <c r="C3368" t="str">
        <f t="shared" si="157"/>
        <v>2024-2025</v>
      </c>
      <c r="D3368" t="s">
        <v>120</v>
      </c>
      <c r="E3368" t="s">
        <v>63</v>
      </c>
      <c r="F3368" t="str">
        <f t="shared" si="158"/>
        <v>Queensland</v>
      </c>
      <c r="G3368" t="s">
        <v>19</v>
      </c>
      <c r="H3368">
        <v>4068</v>
      </c>
      <c r="I3368" t="s">
        <v>11</v>
      </c>
      <c r="J3368" t="s">
        <v>131</v>
      </c>
      <c r="K3368" t="s">
        <v>148</v>
      </c>
      <c r="L3368" t="s">
        <v>159</v>
      </c>
      <c r="M3368" s="6">
        <v>631</v>
      </c>
    </row>
    <row r="3369" spans="1:13" x14ac:dyDescent="0.3">
      <c r="A3369" s="2">
        <v>45982</v>
      </c>
      <c r="B3369" s="3">
        <f t="shared" si="156"/>
        <v>2026</v>
      </c>
      <c r="C3369" t="str">
        <f t="shared" si="157"/>
        <v>2025-2026</v>
      </c>
      <c r="D3369" t="s">
        <v>120</v>
      </c>
      <c r="E3369" t="s">
        <v>84</v>
      </c>
      <c r="F3369" t="str">
        <f t="shared" si="158"/>
        <v>Western Australia</v>
      </c>
      <c r="G3369" t="s">
        <v>28</v>
      </c>
      <c r="H3369">
        <v>6280</v>
      </c>
      <c r="I3369" t="s">
        <v>11</v>
      </c>
      <c r="J3369" t="s">
        <v>135</v>
      </c>
      <c r="K3369" t="s">
        <v>148</v>
      </c>
      <c r="L3369" t="s">
        <v>159</v>
      </c>
      <c r="M3369" s="6">
        <v>790</v>
      </c>
    </row>
    <row r="3370" spans="1:13" x14ac:dyDescent="0.3">
      <c r="A3370" s="2">
        <v>45620</v>
      </c>
      <c r="B3370" s="3">
        <f t="shared" si="156"/>
        <v>2025</v>
      </c>
      <c r="C3370" t="str">
        <f t="shared" si="157"/>
        <v>2024-2025</v>
      </c>
      <c r="D3370" t="s">
        <v>119</v>
      </c>
      <c r="E3370" t="s">
        <v>66</v>
      </c>
      <c r="F3370" t="str">
        <f t="shared" si="158"/>
        <v>Western Australia</v>
      </c>
      <c r="G3370" t="s">
        <v>28</v>
      </c>
      <c r="H3370">
        <v>6330</v>
      </c>
      <c r="I3370" t="s">
        <v>11</v>
      </c>
      <c r="J3370" t="s">
        <v>135</v>
      </c>
      <c r="K3370" t="s">
        <v>142</v>
      </c>
      <c r="L3370" t="s">
        <v>153</v>
      </c>
      <c r="M3370" s="6">
        <v>769</v>
      </c>
    </row>
    <row r="3371" spans="1:13" x14ac:dyDescent="0.3">
      <c r="A3371" s="2">
        <v>45392</v>
      </c>
      <c r="B3371" s="3">
        <f t="shared" si="156"/>
        <v>2024</v>
      </c>
      <c r="C3371" t="str">
        <f t="shared" si="157"/>
        <v>2023-2024</v>
      </c>
      <c r="D3371" t="s">
        <v>120</v>
      </c>
      <c r="E3371" t="s">
        <v>22</v>
      </c>
      <c r="F3371" t="str">
        <f t="shared" si="158"/>
        <v>New South Wales</v>
      </c>
      <c r="G3371" t="s">
        <v>10</v>
      </c>
      <c r="H3371">
        <v>2116</v>
      </c>
      <c r="I3371" t="s">
        <v>11</v>
      </c>
      <c r="J3371" t="s">
        <v>125</v>
      </c>
      <c r="K3371" t="s">
        <v>144</v>
      </c>
      <c r="L3371" t="s">
        <v>155</v>
      </c>
      <c r="M3371" s="6">
        <v>474</v>
      </c>
    </row>
    <row r="3372" spans="1:13" x14ac:dyDescent="0.3">
      <c r="A3372" s="2">
        <v>45981</v>
      </c>
      <c r="B3372" s="3">
        <f t="shared" si="156"/>
        <v>2026</v>
      </c>
      <c r="C3372" t="str">
        <f t="shared" si="157"/>
        <v>2025-2026</v>
      </c>
      <c r="D3372" t="s">
        <v>120</v>
      </c>
      <c r="E3372" t="s">
        <v>24</v>
      </c>
      <c r="F3372" t="str">
        <f t="shared" si="158"/>
        <v>Queensland</v>
      </c>
      <c r="G3372" t="s">
        <v>19</v>
      </c>
      <c r="H3372">
        <v>4053</v>
      </c>
      <c r="I3372" t="s">
        <v>11</v>
      </c>
      <c r="J3372" t="s">
        <v>131</v>
      </c>
      <c r="K3372" t="s">
        <v>148</v>
      </c>
      <c r="L3372" t="s">
        <v>159</v>
      </c>
      <c r="M3372" s="6">
        <v>104</v>
      </c>
    </row>
    <row r="3373" spans="1:13" x14ac:dyDescent="0.3">
      <c r="A3373" s="2">
        <v>45449</v>
      </c>
      <c r="B3373" s="3">
        <f t="shared" si="156"/>
        <v>2024</v>
      </c>
      <c r="C3373" t="str">
        <f t="shared" si="157"/>
        <v>2023-2024</v>
      </c>
      <c r="D3373" t="s">
        <v>119</v>
      </c>
      <c r="E3373" t="s">
        <v>77</v>
      </c>
      <c r="F3373" t="str">
        <f t="shared" si="158"/>
        <v>Victoria</v>
      </c>
      <c r="G3373" t="s">
        <v>26</v>
      </c>
      <c r="H3373">
        <v>3018</v>
      </c>
      <c r="I3373" t="s">
        <v>11</v>
      </c>
      <c r="J3373" t="s">
        <v>128</v>
      </c>
      <c r="K3373" t="s">
        <v>147</v>
      </c>
      <c r="L3373" t="s">
        <v>158</v>
      </c>
      <c r="M3373" s="6">
        <v>417</v>
      </c>
    </row>
    <row r="3374" spans="1:13" x14ac:dyDescent="0.3">
      <c r="A3374" s="2">
        <v>45837</v>
      </c>
      <c r="B3374" s="3">
        <f t="shared" si="156"/>
        <v>2025</v>
      </c>
      <c r="C3374" t="str">
        <f t="shared" si="157"/>
        <v>2024-2025</v>
      </c>
      <c r="D3374" t="s">
        <v>120</v>
      </c>
      <c r="E3374" t="s">
        <v>20</v>
      </c>
      <c r="F3374" t="str">
        <f t="shared" si="158"/>
        <v>South Australia</v>
      </c>
      <c r="G3374" t="s">
        <v>17</v>
      </c>
      <c r="H3374">
        <v>5607</v>
      </c>
      <c r="I3374" t="s">
        <v>11</v>
      </c>
      <c r="J3374" t="s">
        <v>139</v>
      </c>
      <c r="K3374" t="s">
        <v>150</v>
      </c>
      <c r="L3374" t="s">
        <v>161</v>
      </c>
      <c r="M3374" s="6">
        <v>576</v>
      </c>
    </row>
    <row r="3375" spans="1:13" x14ac:dyDescent="0.3">
      <c r="A3375" s="2">
        <v>45700</v>
      </c>
      <c r="B3375" s="3">
        <f t="shared" si="156"/>
        <v>2025</v>
      </c>
      <c r="C3375" t="str">
        <f t="shared" si="157"/>
        <v>2024-2025</v>
      </c>
      <c r="D3375" t="s">
        <v>120</v>
      </c>
      <c r="E3375" t="s">
        <v>39</v>
      </c>
      <c r="F3375" t="str">
        <f t="shared" si="158"/>
        <v>New South Wales</v>
      </c>
      <c r="G3375" t="s">
        <v>10</v>
      </c>
      <c r="H3375">
        <v>2541</v>
      </c>
      <c r="I3375" t="s">
        <v>11</v>
      </c>
      <c r="J3375" t="s">
        <v>123</v>
      </c>
      <c r="K3375" t="s">
        <v>143</v>
      </c>
      <c r="L3375" t="s">
        <v>154</v>
      </c>
      <c r="M3375" s="6">
        <v>87</v>
      </c>
    </row>
    <row r="3376" spans="1:13" x14ac:dyDescent="0.3">
      <c r="A3376" s="2">
        <v>45917</v>
      </c>
      <c r="B3376" s="3">
        <f t="shared" si="156"/>
        <v>2026</v>
      </c>
      <c r="C3376" t="str">
        <f t="shared" si="157"/>
        <v>2025-2026</v>
      </c>
      <c r="D3376" t="s">
        <v>119</v>
      </c>
      <c r="E3376" t="s">
        <v>62</v>
      </c>
      <c r="F3376" t="str">
        <f t="shared" si="158"/>
        <v>Victoria</v>
      </c>
      <c r="G3376" t="s">
        <v>26</v>
      </c>
      <c r="H3376">
        <v>3690</v>
      </c>
      <c r="I3376" t="s">
        <v>11</v>
      </c>
      <c r="J3376" t="s">
        <v>137</v>
      </c>
      <c r="K3376" t="s">
        <v>145</v>
      </c>
      <c r="L3376" t="s">
        <v>156</v>
      </c>
      <c r="M3376" s="6">
        <v>22</v>
      </c>
    </row>
    <row r="3377" spans="1:13" x14ac:dyDescent="0.3">
      <c r="A3377" s="2">
        <v>45515</v>
      </c>
      <c r="B3377" s="3">
        <f t="shared" si="156"/>
        <v>2025</v>
      </c>
      <c r="C3377" t="str">
        <f t="shared" si="157"/>
        <v>2024-2025</v>
      </c>
      <c r="D3377" t="s">
        <v>120</v>
      </c>
      <c r="E3377" t="s">
        <v>90</v>
      </c>
      <c r="F3377" t="str">
        <f t="shared" si="158"/>
        <v>New South Wales</v>
      </c>
      <c r="G3377" t="s">
        <v>10</v>
      </c>
      <c r="H3377">
        <v>2650</v>
      </c>
      <c r="I3377" t="s">
        <v>11</v>
      </c>
      <c r="J3377" t="s">
        <v>132</v>
      </c>
      <c r="K3377" t="s">
        <v>143</v>
      </c>
      <c r="L3377" t="s">
        <v>154</v>
      </c>
      <c r="M3377" s="6">
        <v>349</v>
      </c>
    </row>
    <row r="3378" spans="1:13" x14ac:dyDescent="0.3">
      <c r="A3378" s="2">
        <v>45443</v>
      </c>
      <c r="B3378" s="3">
        <f t="shared" si="156"/>
        <v>2024</v>
      </c>
      <c r="C3378" t="str">
        <f t="shared" si="157"/>
        <v>2023-2024</v>
      </c>
      <c r="D3378" t="s">
        <v>120</v>
      </c>
      <c r="E3378" t="s">
        <v>38</v>
      </c>
      <c r="F3378" t="str">
        <f t="shared" si="158"/>
        <v>Victoria</v>
      </c>
      <c r="G3378" t="s">
        <v>26</v>
      </c>
      <c r="H3378">
        <v>3199</v>
      </c>
      <c r="I3378" t="s">
        <v>11</v>
      </c>
      <c r="J3378" t="s">
        <v>127</v>
      </c>
      <c r="K3378" t="s">
        <v>147</v>
      </c>
      <c r="L3378" t="s">
        <v>158</v>
      </c>
      <c r="M3378" s="6">
        <v>312</v>
      </c>
    </row>
    <row r="3379" spans="1:13" x14ac:dyDescent="0.3">
      <c r="A3379" s="2">
        <v>45554</v>
      </c>
      <c r="B3379" s="3">
        <f t="shared" si="156"/>
        <v>2025</v>
      </c>
      <c r="C3379" t="str">
        <f t="shared" si="157"/>
        <v>2024-2025</v>
      </c>
      <c r="D3379" t="s">
        <v>119</v>
      </c>
      <c r="E3379" t="s">
        <v>80</v>
      </c>
      <c r="F3379" t="str">
        <f t="shared" si="158"/>
        <v>New South Wales</v>
      </c>
      <c r="G3379" t="s">
        <v>10</v>
      </c>
      <c r="H3379">
        <v>2120</v>
      </c>
      <c r="I3379" t="s">
        <v>11</v>
      </c>
      <c r="J3379" t="s">
        <v>125</v>
      </c>
      <c r="K3379" t="s">
        <v>146</v>
      </c>
      <c r="L3379" t="s">
        <v>157</v>
      </c>
      <c r="M3379" s="6">
        <v>38</v>
      </c>
    </row>
    <row r="3380" spans="1:13" x14ac:dyDescent="0.3">
      <c r="A3380" s="2">
        <v>45891</v>
      </c>
      <c r="B3380" s="3">
        <f t="shared" si="156"/>
        <v>2026</v>
      </c>
      <c r="C3380" t="str">
        <f t="shared" si="157"/>
        <v>2025-2026</v>
      </c>
      <c r="D3380" t="s">
        <v>119</v>
      </c>
      <c r="E3380" t="s">
        <v>52</v>
      </c>
      <c r="F3380" t="str">
        <f t="shared" si="158"/>
        <v>New South Wales</v>
      </c>
      <c r="G3380" t="s">
        <v>10</v>
      </c>
      <c r="H3380">
        <v>2485</v>
      </c>
      <c r="I3380" t="s">
        <v>11</v>
      </c>
      <c r="J3380" t="s">
        <v>122</v>
      </c>
      <c r="K3380" t="s">
        <v>145</v>
      </c>
      <c r="L3380" t="s">
        <v>156</v>
      </c>
      <c r="M3380" s="6">
        <v>639</v>
      </c>
    </row>
    <row r="3381" spans="1:13" x14ac:dyDescent="0.3">
      <c r="A3381" s="2">
        <v>45857</v>
      </c>
      <c r="B3381" s="3">
        <f t="shared" si="156"/>
        <v>2026</v>
      </c>
      <c r="C3381" t="str">
        <f t="shared" si="157"/>
        <v>2025-2026</v>
      </c>
      <c r="D3381" t="s">
        <v>120</v>
      </c>
      <c r="E3381" t="s">
        <v>77</v>
      </c>
      <c r="F3381" t="str">
        <f t="shared" si="158"/>
        <v>Victoria</v>
      </c>
      <c r="G3381" t="s">
        <v>26</v>
      </c>
      <c r="H3381">
        <v>3018</v>
      </c>
      <c r="I3381" t="s">
        <v>11</v>
      </c>
      <c r="J3381" t="s">
        <v>128</v>
      </c>
      <c r="K3381" t="s">
        <v>144</v>
      </c>
      <c r="L3381" t="s">
        <v>155</v>
      </c>
      <c r="M3381" s="6">
        <v>22</v>
      </c>
    </row>
    <row r="3382" spans="1:13" x14ac:dyDescent="0.3">
      <c r="A3382" s="2">
        <v>45945</v>
      </c>
      <c r="B3382" s="3">
        <f t="shared" si="156"/>
        <v>2026</v>
      </c>
      <c r="C3382" t="str">
        <f t="shared" si="157"/>
        <v>2025-2026</v>
      </c>
      <c r="D3382" t="s">
        <v>120</v>
      </c>
      <c r="E3382" t="s">
        <v>83</v>
      </c>
      <c r="F3382" t="str">
        <f t="shared" si="158"/>
        <v>Victoria</v>
      </c>
      <c r="G3382" t="s">
        <v>26</v>
      </c>
      <c r="H3382">
        <v>3551</v>
      </c>
      <c r="I3382" t="s">
        <v>11</v>
      </c>
      <c r="J3382" t="s">
        <v>129</v>
      </c>
      <c r="K3382" t="s">
        <v>145</v>
      </c>
      <c r="L3382" t="s">
        <v>156</v>
      </c>
      <c r="M3382" s="6">
        <v>765</v>
      </c>
    </row>
    <row r="3383" spans="1:13" x14ac:dyDescent="0.3">
      <c r="A3383" s="2">
        <v>45787</v>
      </c>
      <c r="B3383" s="3">
        <f t="shared" si="156"/>
        <v>2025</v>
      </c>
      <c r="C3383" t="str">
        <f t="shared" si="157"/>
        <v>2024-2025</v>
      </c>
      <c r="D3383" t="s">
        <v>120</v>
      </c>
      <c r="E3383" t="s">
        <v>74</v>
      </c>
      <c r="F3383" t="str">
        <f t="shared" si="158"/>
        <v>Victoria</v>
      </c>
      <c r="G3383" t="s">
        <v>26</v>
      </c>
      <c r="H3383">
        <v>3500</v>
      </c>
      <c r="I3383" t="s">
        <v>11</v>
      </c>
      <c r="J3383" t="s">
        <v>129</v>
      </c>
      <c r="K3383" t="s">
        <v>150</v>
      </c>
      <c r="L3383" t="s">
        <v>161</v>
      </c>
      <c r="M3383" s="6">
        <v>347</v>
      </c>
    </row>
    <row r="3384" spans="1:13" x14ac:dyDescent="0.3">
      <c r="A3384" s="2">
        <v>46018</v>
      </c>
      <c r="B3384" s="3">
        <f t="shared" si="156"/>
        <v>2026</v>
      </c>
      <c r="C3384" t="str">
        <f t="shared" si="157"/>
        <v>2025-2026</v>
      </c>
      <c r="D3384" t="s">
        <v>120</v>
      </c>
      <c r="E3384" t="s">
        <v>72</v>
      </c>
      <c r="F3384" t="str">
        <f t="shared" si="158"/>
        <v>Queensland</v>
      </c>
      <c r="G3384" t="s">
        <v>19</v>
      </c>
      <c r="H3384">
        <v>4870</v>
      </c>
      <c r="I3384" t="s">
        <v>11</v>
      </c>
      <c r="J3384" t="s">
        <v>133</v>
      </c>
      <c r="K3384" t="s">
        <v>150</v>
      </c>
      <c r="L3384" t="s">
        <v>161</v>
      </c>
      <c r="M3384" s="6">
        <v>286</v>
      </c>
    </row>
    <row r="3385" spans="1:13" x14ac:dyDescent="0.3">
      <c r="A3385" s="2">
        <v>45598</v>
      </c>
      <c r="B3385" s="3">
        <f t="shared" si="156"/>
        <v>2025</v>
      </c>
      <c r="C3385" t="str">
        <f t="shared" si="157"/>
        <v>2024-2025</v>
      </c>
      <c r="D3385" t="s">
        <v>120</v>
      </c>
      <c r="E3385" t="s">
        <v>94</v>
      </c>
      <c r="F3385" t="str">
        <f t="shared" si="158"/>
        <v>Queensland</v>
      </c>
      <c r="G3385" t="s">
        <v>19</v>
      </c>
      <c r="H3385">
        <v>4551</v>
      </c>
      <c r="I3385" t="s">
        <v>11</v>
      </c>
      <c r="J3385" t="s">
        <v>136</v>
      </c>
      <c r="K3385" t="s">
        <v>144</v>
      </c>
      <c r="L3385" t="s">
        <v>155</v>
      </c>
      <c r="M3385" s="6">
        <v>649</v>
      </c>
    </row>
    <row r="3386" spans="1:13" x14ac:dyDescent="0.3">
      <c r="A3386" s="2">
        <v>45509</v>
      </c>
      <c r="B3386" s="3">
        <f t="shared" si="156"/>
        <v>2025</v>
      </c>
      <c r="C3386" t="str">
        <f t="shared" si="157"/>
        <v>2024-2025</v>
      </c>
      <c r="D3386" t="s">
        <v>120</v>
      </c>
      <c r="E3386" t="s">
        <v>46</v>
      </c>
      <c r="F3386" t="str">
        <f t="shared" si="158"/>
        <v>South Australia</v>
      </c>
      <c r="G3386" t="s">
        <v>17</v>
      </c>
      <c r="H3386">
        <v>5043</v>
      </c>
      <c r="I3386" t="s">
        <v>11</v>
      </c>
      <c r="J3386" t="s">
        <v>134</v>
      </c>
      <c r="K3386" t="s">
        <v>150</v>
      </c>
      <c r="L3386" t="s">
        <v>161</v>
      </c>
      <c r="M3386" s="6">
        <v>100</v>
      </c>
    </row>
    <row r="3387" spans="1:13" x14ac:dyDescent="0.3">
      <c r="A3387" s="2">
        <v>45712</v>
      </c>
      <c r="B3387" s="3">
        <f t="shared" si="156"/>
        <v>2025</v>
      </c>
      <c r="C3387" t="str">
        <f t="shared" si="157"/>
        <v>2024-2025</v>
      </c>
      <c r="D3387" t="s">
        <v>120</v>
      </c>
      <c r="E3387" t="s">
        <v>9</v>
      </c>
      <c r="F3387" t="str">
        <f t="shared" si="158"/>
        <v>New South Wales</v>
      </c>
      <c r="G3387" t="s">
        <v>10</v>
      </c>
      <c r="H3387">
        <v>2067</v>
      </c>
      <c r="I3387" t="s">
        <v>11</v>
      </c>
      <c r="J3387" t="s">
        <v>126</v>
      </c>
      <c r="K3387" t="s">
        <v>144</v>
      </c>
      <c r="L3387" t="s">
        <v>155</v>
      </c>
      <c r="M3387" s="6">
        <v>714</v>
      </c>
    </row>
    <row r="3388" spans="1:13" x14ac:dyDescent="0.3">
      <c r="A3388" s="2">
        <v>45489</v>
      </c>
      <c r="B3388" s="3">
        <f t="shared" si="156"/>
        <v>2025</v>
      </c>
      <c r="C3388" t="str">
        <f t="shared" si="157"/>
        <v>2024-2025</v>
      </c>
      <c r="D3388" t="s">
        <v>120</v>
      </c>
      <c r="E3388" t="s">
        <v>39</v>
      </c>
      <c r="F3388" t="str">
        <f t="shared" si="158"/>
        <v>New South Wales</v>
      </c>
      <c r="G3388" t="s">
        <v>10</v>
      </c>
      <c r="H3388">
        <v>2541</v>
      </c>
      <c r="I3388" t="s">
        <v>11</v>
      </c>
      <c r="J3388" t="s">
        <v>123</v>
      </c>
      <c r="K3388" t="s">
        <v>148</v>
      </c>
      <c r="L3388" t="s">
        <v>159</v>
      </c>
      <c r="M3388" s="6">
        <v>89</v>
      </c>
    </row>
    <row r="3389" spans="1:13" x14ac:dyDescent="0.3">
      <c r="A3389" s="2">
        <v>45334</v>
      </c>
      <c r="B3389" s="3">
        <f t="shared" si="156"/>
        <v>2024</v>
      </c>
      <c r="C3389" t="str">
        <f t="shared" si="157"/>
        <v>2023-2024</v>
      </c>
      <c r="D3389" t="s">
        <v>120</v>
      </c>
      <c r="E3389" t="s">
        <v>78</v>
      </c>
      <c r="F3389" t="str">
        <f t="shared" si="158"/>
        <v>New South Wales</v>
      </c>
      <c r="G3389" t="s">
        <v>10</v>
      </c>
      <c r="H3389">
        <v>2480</v>
      </c>
      <c r="I3389" t="s">
        <v>11</v>
      </c>
      <c r="J3389" t="s">
        <v>122</v>
      </c>
      <c r="K3389" t="s">
        <v>148</v>
      </c>
      <c r="L3389" t="s">
        <v>159</v>
      </c>
      <c r="M3389" s="6">
        <v>648</v>
      </c>
    </row>
    <row r="3390" spans="1:13" x14ac:dyDescent="0.3">
      <c r="A3390" s="2">
        <v>45519</v>
      </c>
      <c r="B3390" s="3">
        <f t="shared" si="156"/>
        <v>2025</v>
      </c>
      <c r="C3390" t="str">
        <f t="shared" si="157"/>
        <v>2024-2025</v>
      </c>
      <c r="D3390" t="s">
        <v>120</v>
      </c>
      <c r="E3390" t="s">
        <v>85</v>
      </c>
      <c r="F3390" t="str">
        <f t="shared" si="158"/>
        <v>Western Australia</v>
      </c>
      <c r="G3390" t="s">
        <v>28</v>
      </c>
      <c r="H3390">
        <v>6725</v>
      </c>
      <c r="I3390" t="s">
        <v>11</v>
      </c>
      <c r="J3390" t="s">
        <v>141</v>
      </c>
      <c r="K3390" t="s">
        <v>142</v>
      </c>
      <c r="L3390" t="s">
        <v>153</v>
      </c>
      <c r="M3390" s="6">
        <v>298</v>
      </c>
    </row>
    <row r="3391" spans="1:13" x14ac:dyDescent="0.3">
      <c r="A3391" s="2">
        <v>45981</v>
      </c>
      <c r="B3391" s="3">
        <f t="shared" si="156"/>
        <v>2026</v>
      </c>
      <c r="C3391" t="str">
        <f t="shared" si="157"/>
        <v>2025-2026</v>
      </c>
      <c r="D3391" t="s">
        <v>119</v>
      </c>
      <c r="E3391" t="s">
        <v>103</v>
      </c>
      <c r="F3391" t="str">
        <f t="shared" si="158"/>
        <v>Victoria</v>
      </c>
      <c r="G3391" t="s">
        <v>26</v>
      </c>
      <c r="H3391">
        <v>3550</v>
      </c>
      <c r="I3391" t="s">
        <v>11</v>
      </c>
      <c r="J3391" t="s">
        <v>129</v>
      </c>
      <c r="K3391" t="s">
        <v>144</v>
      </c>
      <c r="L3391" t="s">
        <v>155</v>
      </c>
      <c r="M3391" s="6">
        <v>219</v>
      </c>
    </row>
    <row r="3392" spans="1:13" x14ac:dyDescent="0.3">
      <c r="A3392" s="2">
        <v>45324</v>
      </c>
      <c r="B3392" s="3">
        <f t="shared" si="156"/>
        <v>2024</v>
      </c>
      <c r="C3392" t="str">
        <f t="shared" si="157"/>
        <v>2023-2024</v>
      </c>
      <c r="D3392" t="s">
        <v>120</v>
      </c>
      <c r="E3392" t="s">
        <v>91</v>
      </c>
      <c r="F3392" t="str">
        <f t="shared" si="158"/>
        <v>Western Australia</v>
      </c>
      <c r="G3392" t="s">
        <v>28</v>
      </c>
      <c r="H3392">
        <v>6109</v>
      </c>
      <c r="I3392" t="s">
        <v>11</v>
      </c>
      <c r="J3392" t="s">
        <v>135</v>
      </c>
      <c r="K3392" t="s">
        <v>142</v>
      </c>
      <c r="L3392" t="s">
        <v>153</v>
      </c>
      <c r="M3392" s="6">
        <v>478</v>
      </c>
    </row>
    <row r="3393" spans="1:13" x14ac:dyDescent="0.3">
      <c r="A3393" s="2">
        <v>45921</v>
      </c>
      <c r="B3393" s="3">
        <f t="shared" si="156"/>
        <v>2026</v>
      </c>
      <c r="C3393" t="str">
        <f t="shared" si="157"/>
        <v>2025-2026</v>
      </c>
      <c r="D3393" t="s">
        <v>120</v>
      </c>
      <c r="E3393" t="s">
        <v>55</v>
      </c>
      <c r="F3393" t="str">
        <f t="shared" si="158"/>
        <v>Queensland</v>
      </c>
      <c r="G3393" t="s">
        <v>19</v>
      </c>
      <c r="H3393">
        <v>4740</v>
      </c>
      <c r="I3393" t="s">
        <v>11</v>
      </c>
      <c r="J3393" t="s">
        <v>138</v>
      </c>
      <c r="K3393" t="s">
        <v>145</v>
      </c>
      <c r="L3393" t="s">
        <v>156</v>
      </c>
      <c r="M3393" s="6">
        <v>60</v>
      </c>
    </row>
    <row r="3394" spans="1:13" x14ac:dyDescent="0.3">
      <c r="A3394" s="2">
        <v>45803</v>
      </c>
      <c r="B3394" s="3">
        <f t="shared" ref="B3394:B3457" si="159">IF(MONTH(A3394)&gt;=7,YEAR(A3394)+1,YEAR(A3394))</f>
        <v>2025</v>
      </c>
      <c r="C3394" t="str">
        <f t="shared" ref="C3394:C3457" si="160">IF(MONTH(A3394) &gt;= 7, YEAR(A3394) &amp; "-" &amp; YEAR(A3394) + 1, YEAR(A3394) - 1 &amp; "-" &amp; YEAR(A3394))</f>
        <v>2024-2025</v>
      </c>
      <c r="D3394" t="s">
        <v>120</v>
      </c>
      <c r="E3394" t="s">
        <v>112</v>
      </c>
      <c r="F3394" t="str">
        <f t="shared" ref="F3394:F3457" si="161">IF(G3394="WA","Western Australia",
IF(G3394="NSW","New South Wales",
IF(G3394="QLD","Queensland",
IF(G3394="VIC","Victoria",
IF(G3394="TAS","Tasmania",
IF(G3394="SA","South Australia",
IF(G3394="NT","Northern Territory",
IF(G3394="ACT","Australian Capital Territory",G3394))))))))</f>
        <v>Queensland</v>
      </c>
      <c r="G3394" t="s">
        <v>19</v>
      </c>
      <c r="H3394">
        <v>4566</v>
      </c>
      <c r="I3394" t="s">
        <v>11</v>
      </c>
      <c r="J3394" t="s">
        <v>136</v>
      </c>
      <c r="K3394" t="s">
        <v>146</v>
      </c>
      <c r="L3394" t="s">
        <v>157</v>
      </c>
      <c r="M3394" s="6">
        <v>569</v>
      </c>
    </row>
    <row r="3395" spans="1:13" x14ac:dyDescent="0.3">
      <c r="A3395" s="2">
        <v>45821</v>
      </c>
      <c r="B3395" s="3">
        <f t="shared" si="159"/>
        <v>2025</v>
      </c>
      <c r="C3395" t="str">
        <f t="shared" si="160"/>
        <v>2024-2025</v>
      </c>
      <c r="D3395" t="s">
        <v>119</v>
      </c>
      <c r="E3395" t="s">
        <v>62</v>
      </c>
      <c r="F3395" t="str">
        <f t="shared" si="161"/>
        <v>Victoria</v>
      </c>
      <c r="G3395" t="s">
        <v>26</v>
      </c>
      <c r="H3395">
        <v>3690</v>
      </c>
      <c r="I3395" t="s">
        <v>11</v>
      </c>
      <c r="J3395" t="s">
        <v>137</v>
      </c>
      <c r="K3395" t="s">
        <v>145</v>
      </c>
      <c r="L3395" t="s">
        <v>156</v>
      </c>
      <c r="M3395" s="6">
        <v>755</v>
      </c>
    </row>
    <row r="3396" spans="1:13" x14ac:dyDescent="0.3">
      <c r="A3396" s="2">
        <v>45699</v>
      </c>
      <c r="B3396" s="3">
        <f t="shared" si="159"/>
        <v>2025</v>
      </c>
      <c r="C3396" t="str">
        <f t="shared" si="160"/>
        <v>2024-2025</v>
      </c>
      <c r="D3396" t="s">
        <v>119</v>
      </c>
      <c r="E3396" t="s">
        <v>77</v>
      </c>
      <c r="F3396" t="str">
        <f t="shared" si="161"/>
        <v>Victoria</v>
      </c>
      <c r="G3396" t="s">
        <v>26</v>
      </c>
      <c r="H3396">
        <v>3018</v>
      </c>
      <c r="I3396" t="s">
        <v>11</v>
      </c>
      <c r="J3396" t="s">
        <v>128</v>
      </c>
      <c r="K3396" t="s">
        <v>143</v>
      </c>
      <c r="L3396" t="s">
        <v>154</v>
      </c>
      <c r="M3396" s="6">
        <v>383</v>
      </c>
    </row>
    <row r="3397" spans="1:13" x14ac:dyDescent="0.3">
      <c r="A3397" s="2">
        <v>45433</v>
      </c>
      <c r="B3397" s="3">
        <f t="shared" si="159"/>
        <v>2024</v>
      </c>
      <c r="C3397" t="str">
        <f t="shared" si="160"/>
        <v>2023-2024</v>
      </c>
      <c r="D3397" t="s">
        <v>119</v>
      </c>
      <c r="E3397" t="s">
        <v>18</v>
      </c>
      <c r="F3397" t="str">
        <f t="shared" si="161"/>
        <v>Queensland</v>
      </c>
      <c r="G3397" t="s">
        <v>19</v>
      </c>
      <c r="H3397">
        <v>4802</v>
      </c>
      <c r="I3397" t="s">
        <v>11</v>
      </c>
      <c r="J3397" t="s">
        <v>133</v>
      </c>
      <c r="K3397" t="s">
        <v>142</v>
      </c>
      <c r="L3397" t="s">
        <v>153</v>
      </c>
      <c r="M3397" s="6">
        <v>105</v>
      </c>
    </row>
    <row r="3398" spans="1:13" x14ac:dyDescent="0.3">
      <c r="A3398" s="2">
        <v>45542</v>
      </c>
      <c r="B3398" s="3">
        <f t="shared" si="159"/>
        <v>2025</v>
      </c>
      <c r="C3398" t="str">
        <f t="shared" si="160"/>
        <v>2024-2025</v>
      </c>
      <c r="D3398" t="s">
        <v>120</v>
      </c>
      <c r="E3398" t="s">
        <v>99</v>
      </c>
      <c r="F3398" t="str">
        <f t="shared" si="161"/>
        <v>Western Australia</v>
      </c>
      <c r="G3398" t="s">
        <v>28</v>
      </c>
      <c r="H3398">
        <v>6530</v>
      </c>
      <c r="I3398" t="s">
        <v>11</v>
      </c>
      <c r="J3398" t="s">
        <v>141</v>
      </c>
      <c r="K3398" t="s">
        <v>143</v>
      </c>
      <c r="L3398" t="s">
        <v>154</v>
      </c>
      <c r="M3398" s="6">
        <v>190</v>
      </c>
    </row>
    <row r="3399" spans="1:13" x14ac:dyDescent="0.3">
      <c r="A3399" s="2">
        <v>45563</v>
      </c>
      <c r="B3399" s="3">
        <f t="shared" si="159"/>
        <v>2025</v>
      </c>
      <c r="C3399" t="str">
        <f t="shared" si="160"/>
        <v>2024-2025</v>
      </c>
      <c r="D3399" t="s">
        <v>120</v>
      </c>
      <c r="E3399" t="s">
        <v>37</v>
      </c>
      <c r="F3399" t="str">
        <f t="shared" si="161"/>
        <v>Victoria</v>
      </c>
      <c r="G3399" t="s">
        <v>26</v>
      </c>
      <c r="H3399">
        <v>3134</v>
      </c>
      <c r="I3399" t="s">
        <v>11</v>
      </c>
      <c r="J3399" t="s">
        <v>127</v>
      </c>
      <c r="K3399" t="s">
        <v>142</v>
      </c>
      <c r="L3399" t="s">
        <v>153</v>
      </c>
      <c r="M3399" s="6">
        <v>763</v>
      </c>
    </row>
    <row r="3400" spans="1:13" x14ac:dyDescent="0.3">
      <c r="A3400" s="2">
        <v>45347</v>
      </c>
      <c r="B3400" s="3">
        <f t="shared" si="159"/>
        <v>2024</v>
      </c>
      <c r="C3400" t="str">
        <f t="shared" si="160"/>
        <v>2023-2024</v>
      </c>
      <c r="D3400" t="s">
        <v>120</v>
      </c>
      <c r="E3400" t="s">
        <v>22</v>
      </c>
      <c r="F3400" t="str">
        <f t="shared" si="161"/>
        <v>New South Wales</v>
      </c>
      <c r="G3400" t="s">
        <v>10</v>
      </c>
      <c r="H3400">
        <v>2116</v>
      </c>
      <c r="I3400" t="s">
        <v>11</v>
      </c>
      <c r="J3400" t="s">
        <v>125</v>
      </c>
      <c r="K3400" t="s">
        <v>148</v>
      </c>
      <c r="L3400" t="s">
        <v>159</v>
      </c>
      <c r="M3400" s="6">
        <v>387</v>
      </c>
    </row>
    <row r="3401" spans="1:13" x14ac:dyDescent="0.3">
      <c r="A3401" s="2">
        <v>45906</v>
      </c>
      <c r="B3401" s="3">
        <f t="shared" si="159"/>
        <v>2026</v>
      </c>
      <c r="C3401" t="str">
        <f t="shared" si="160"/>
        <v>2025-2026</v>
      </c>
      <c r="D3401" t="s">
        <v>119</v>
      </c>
      <c r="E3401" t="s">
        <v>103</v>
      </c>
      <c r="F3401" t="str">
        <f t="shared" si="161"/>
        <v>Victoria</v>
      </c>
      <c r="G3401" t="s">
        <v>26</v>
      </c>
      <c r="H3401">
        <v>3550</v>
      </c>
      <c r="I3401" t="s">
        <v>11</v>
      </c>
      <c r="J3401" t="s">
        <v>129</v>
      </c>
      <c r="K3401" t="s">
        <v>150</v>
      </c>
      <c r="L3401" t="s">
        <v>161</v>
      </c>
      <c r="M3401" s="6">
        <v>617</v>
      </c>
    </row>
    <row r="3402" spans="1:13" x14ac:dyDescent="0.3">
      <c r="A3402" s="2">
        <v>45339</v>
      </c>
      <c r="B3402" s="3">
        <f t="shared" si="159"/>
        <v>2024</v>
      </c>
      <c r="C3402" t="str">
        <f t="shared" si="160"/>
        <v>2023-2024</v>
      </c>
      <c r="D3402" t="s">
        <v>120</v>
      </c>
      <c r="E3402" t="s">
        <v>29</v>
      </c>
      <c r="F3402" t="str">
        <f t="shared" si="161"/>
        <v>Queensland</v>
      </c>
      <c r="G3402" t="s">
        <v>19</v>
      </c>
      <c r="H3402">
        <v>4703</v>
      </c>
      <c r="I3402" t="s">
        <v>11</v>
      </c>
      <c r="J3402" t="s">
        <v>138</v>
      </c>
      <c r="K3402" t="s">
        <v>151</v>
      </c>
      <c r="L3402" t="s">
        <v>152</v>
      </c>
      <c r="M3402" s="6">
        <v>595</v>
      </c>
    </row>
    <row r="3403" spans="1:13" x14ac:dyDescent="0.3">
      <c r="A3403" s="2">
        <v>45580</v>
      </c>
      <c r="B3403" s="3">
        <f t="shared" si="159"/>
        <v>2025</v>
      </c>
      <c r="C3403" t="str">
        <f t="shared" si="160"/>
        <v>2024-2025</v>
      </c>
      <c r="D3403" t="s">
        <v>120</v>
      </c>
      <c r="E3403" t="s">
        <v>84</v>
      </c>
      <c r="F3403" t="str">
        <f t="shared" si="161"/>
        <v>Western Australia</v>
      </c>
      <c r="G3403" t="s">
        <v>28</v>
      </c>
      <c r="H3403">
        <v>6280</v>
      </c>
      <c r="I3403" t="s">
        <v>11</v>
      </c>
      <c r="J3403" t="s">
        <v>135</v>
      </c>
      <c r="K3403" t="s">
        <v>148</v>
      </c>
      <c r="L3403" t="s">
        <v>159</v>
      </c>
      <c r="M3403" s="6">
        <v>783</v>
      </c>
    </row>
    <row r="3404" spans="1:13" x14ac:dyDescent="0.3">
      <c r="A3404" s="2">
        <v>45830</v>
      </c>
      <c r="B3404" s="3">
        <f t="shared" si="159"/>
        <v>2025</v>
      </c>
      <c r="C3404" t="str">
        <f t="shared" si="160"/>
        <v>2024-2025</v>
      </c>
      <c r="D3404" t="s">
        <v>120</v>
      </c>
      <c r="E3404" t="s">
        <v>40</v>
      </c>
      <c r="F3404" t="str">
        <f t="shared" si="161"/>
        <v>South Australia</v>
      </c>
      <c r="G3404" t="s">
        <v>17</v>
      </c>
      <c r="H3404">
        <v>5169</v>
      </c>
      <c r="I3404" t="s">
        <v>11</v>
      </c>
      <c r="J3404" t="s">
        <v>134</v>
      </c>
      <c r="K3404" t="s">
        <v>145</v>
      </c>
      <c r="L3404" t="s">
        <v>156</v>
      </c>
      <c r="M3404" s="6">
        <v>313</v>
      </c>
    </row>
    <row r="3405" spans="1:13" x14ac:dyDescent="0.3">
      <c r="A3405" s="2">
        <v>45667</v>
      </c>
      <c r="B3405" s="3">
        <f t="shared" si="159"/>
        <v>2025</v>
      </c>
      <c r="C3405" t="str">
        <f t="shared" si="160"/>
        <v>2024-2025</v>
      </c>
      <c r="D3405" t="s">
        <v>120</v>
      </c>
      <c r="E3405" t="s">
        <v>46</v>
      </c>
      <c r="F3405" t="str">
        <f t="shared" si="161"/>
        <v>South Australia</v>
      </c>
      <c r="G3405" t="s">
        <v>17</v>
      </c>
      <c r="H3405">
        <v>5043</v>
      </c>
      <c r="I3405" t="s">
        <v>11</v>
      </c>
      <c r="J3405" t="s">
        <v>134</v>
      </c>
      <c r="K3405" t="s">
        <v>150</v>
      </c>
      <c r="L3405" t="s">
        <v>161</v>
      </c>
      <c r="M3405" s="6">
        <v>191</v>
      </c>
    </row>
    <row r="3406" spans="1:13" x14ac:dyDescent="0.3">
      <c r="A3406" s="2">
        <v>45627</v>
      </c>
      <c r="B3406" s="3">
        <f t="shared" si="159"/>
        <v>2025</v>
      </c>
      <c r="C3406" t="str">
        <f t="shared" si="160"/>
        <v>2024-2025</v>
      </c>
      <c r="D3406" t="s">
        <v>119</v>
      </c>
      <c r="E3406" t="s">
        <v>49</v>
      </c>
      <c r="F3406" t="str">
        <f t="shared" si="161"/>
        <v>New South Wales</v>
      </c>
      <c r="G3406" t="s">
        <v>10</v>
      </c>
      <c r="H3406">
        <v>2350</v>
      </c>
      <c r="I3406" t="s">
        <v>11</v>
      </c>
      <c r="J3406" t="s">
        <v>122</v>
      </c>
      <c r="K3406" t="s">
        <v>144</v>
      </c>
      <c r="L3406" t="s">
        <v>155</v>
      </c>
      <c r="M3406" s="6">
        <v>168</v>
      </c>
    </row>
    <row r="3407" spans="1:13" x14ac:dyDescent="0.3">
      <c r="A3407" s="2">
        <v>45515</v>
      </c>
      <c r="B3407" s="3">
        <f t="shared" si="159"/>
        <v>2025</v>
      </c>
      <c r="C3407" t="str">
        <f t="shared" si="160"/>
        <v>2024-2025</v>
      </c>
      <c r="D3407" t="s">
        <v>120</v>
      </c>
      <c r="E3407" t="s">
        <v>20</v>
      </c>
      <c r="F3407" t="str">
        <f t="shared" si="161"/>
        <v>South Australia</v>
      </c>
      <c r="G3407" t="s">
        <v>17</v>
      </c>
      <c r="H3407">
        <v>5607</v>
      </c>
      <c r="I3407" t="s">
        <v>11</v>
      </c>
      <c r="J3407" t="s">
        <v>139</v>
      </c>
      <c r="K3407" t="s">
        <v>142</v>
      </c>
      <c r="L3407" t="s">
        <v>153</v>
      </c>
      <c r="M3407" s="6">
        <v>730</v>
      </c>
    </row>
    <row r="3408" spans="1:13" x14ac:dyDescent="0.3">
      <c r="A3408" s="2">
        <v>45847</v>
      </c>
      <c r="B3408" s="3">
        <f t="shared" si="159"/>
        <v>2026</v>
      </c>
      <c r="C3408" t="str">
        <f t="shared" si="160"/>
        <v>2025-2026</v>
      </c>
      <c r="D3408" t="s">
        <v>120</v>
      </c>
      <c r="E3408" t="s">
        <v>111</v>
      </c>
      <c r="F3408" t="str">
        <f t="shared" si="161"/>
        <v>New South Wales</v>
      </c>
      <c r="G3408" t="s">
        <v>10</v>
      </c>
      <c r="H3408">
        <v>2154</v>
      </c>
      <c r="I3408" t="s">
        <v>11</v>
      </c>
      <c r="J3408" t="s">
        <v>125</v>
      </c>
      <c r="K3408" t="s">
        <v>144</v>
      </c>
      <c r="L3408" t="s">
        <v>155</v>
      </c>
      <c r="M3408" s="6">
        <v>505</v>
      </c>
    </row>
    <row r="3409" spans="1:13" x14ac:dyDescent="0.3">
      <c r="A3409" s="2">
        <v>45505</v>
      </c>
      <c r="B3409" s="3">
        <f t="shared" si="159"/>
        <v>2025</v>
      </c>
      <c r="C3409" t="str">
        <f t="shared" si="160"/>
        <v>2024-2025</v>
      </c>
      <c r="D3409" t="s">
        <v>120</v>
      </c>
      <c r="E3409" t="s">
        <v>100</v>
      </c>
      <c r="F3409" t="str">
        <f t="shared" si="161"/>
        <v>New South Wales</v>
      </c>
      <c r="G3409" t="s">
        <v>10</v>
      </c>
      <c r="H3409">
        <v>2800</v>
      </c>
      <c r="I3409" t="s">
        <v>11</v>
      </c>
      <c r="J3409" t="s">
        <v>132</v>
      </c>
      <c r="K3409" t="s">
        <v>145</v>
      </c>
      <c r="L3409" t="s">
        <v>156</v>
      </c>
      <c r="M3409" s="6">
        <v>326</v>
      </c>
    </row>
    <row r="3410" spans="1:13" x14ac:dyDescent="0.3">
      <c r="A3410" s="2">
        <v>45454</v>
      </c>
      <c r="B3410" s="3">
        <f t="shared" si="159"/>
        <v>2024</v>
      </c>
      <c r="C3410" t="str">
        <f t="shared" si="160"/>
        <v>2023-2024</v>
      </c>
      <c r="D3410" t="s">
        <v>120</v>
      </c>
      <c r="E3410" t="s">
        <v>39</v>
      </c>
      <c r="F3410" t="str">
        <f t="shared" si="161"/>
        <v>New South Wales</v>
      </c>
      <c r="G3410" t="s">
        <v>10</v>
      </c>
      <c r="H3410">
        <v>2541</v>
      </c>
      <c r="I3410" t="s">
        <v>11</v>
      </c>
      <c r="J3410" t="s">
        <v>123</v>
      </c>
      <c r="K3410" t="s">
        <v>144</v>
      </c>
      <c r="L3410" t="s">
        <v>155</v>
      </c>
      <c r="M3410" s="6">
        <v>584</v>
      </c>
    </row>
    <row r="3411" spans="1:13" x14ac:dyDescent="0.3">
      <c r="A3411" s="2">
        <v>45582</v>
      </c>
      <c r="B3411" s="3">
        <f t="shared" si="159"/>
        <v>2025</v>
      </c>
      <c r="C3411" t="str">
        <f t="shared" si="160"/>
        <v>2024-2025</v>
      </c>
      <c r="D3411" t="s">
        <v>120</v>
      </c>
      <c r="E3411" t="s">
        <v>74</v>
      </c>
      <c r="F3411" t="str">
        <f t="shared" si="161"/>
        <v>Victoria</v>
      </c>
      <c r="G3411" t="s">
        <v>26</v>
      </c>
      <c r="H3411">
        <v>3500</v>
      </c>
      <c r="I3411" t="s">
        <v>11</v>
      </c>
      <c r="J3411" t="s">
        <v>129</v>
      </c>
      <c r="K3411" t="s">
        <v>145</v>
      </c>
      <c r="L3411" t="s">
        <v>156</v>
      </c>
      <c r="M3411" s="6">
        <v>716</v>
      </c>
    </row>
    <row r="3412" spans="1:13" x14ac:dyDescent="0.3">
      <c r="A3412" s="2">
        <v>45709</v>
      </c>
      <c r="B3412" s="3">
        <f t="shared" si="159"/>
        <v>2025</v>
      </c>
      <c r="C3412" t="str">
        <f t="shared" si="160"/>
        <v>2024-2025</v>
      </c>
      <c r="D3412" t="s">
        <v>120</v>
      </c>
      <c r="E3412" t="s">
        <v>102</v>
      </c>
      <c r="F3412" t="str">
        <f t="shared" si="161"/>
        <v>Queensland</v>
      </c>
      <c r="G3412" t="s">
        <v>19</v>
      </c>
      <c r="H3412">
        <v>4825</v>
      </c>
      <c r="I3412" t="s">
        <v>11</v>
      </c>
      <c r="J3412" t="s">
        <v>133</v>
      </c>
      <c r="K3412" t="s">
        <v>150</v>
      </c>
      <c r="L3412" t="s">
        <v>161</v>
      </c>
      <c r="M3412" s="6">
        <v>446</v>
      </c>
    </row>
    <row r="3413" spans="1:13" x14ac:dyDescent="0.3">
      <c r="A3413" s="2">
        <v>45558</v>
      </c>
      <c r="B3413" s="3">
        <f t="shared" si="159"/>
        <v>2025</v>
      </c>
      <c r="C3413" t="str">
        <f t="shared" si="160"/>
        <v>2024-2025</v>
      </c>
      <c r="D3413" t="s">
        <v>120</v>
      </c>
      <c r="E3413" t="s">
        <v>16</v>
      </c>
      <c r="F3413" t="str">
        <f t="shared" si="161"/>
        <v>South Australia</v>
      </c>
      <c r="G3413" t="s">
        <v>17</v>
      </c>
      <c r="H3413">
        <v>5168</v>
      </c>
      <c r="I3413" t="s">
        <v>11</v>
      </c>
      <c r="J3413" t="s">
        <v>134</v>
      </c>
      <c r="K3413" t="s">
        <v>146</v>
      </c>
      <c r="L3413" t="s">
        <v>157</v>
      </c>
      <c r="M3413" s="6">
        <v>180</v>
      </c>
    </row>
    <row r="3414" spans="1:13" x14ac:dyDescent="0.3">
      <c r="A3414" s="2">
        <v>45729</v>
      </c>
      <c r="B3414" s="3">
        <f t="shared" si="159"/>
        <v>2025</v>
      </c>
      <c r="C3414" t="str">
        <f t="shared" si="160"/>
        <v>2024-2025</v>
      </c>
      <c r="D3414" t="s">
        <v>120</v>
      </c>
      <c r="E3414" t="s">
        <v>67</v>
      </c>
      <c r="F3414" t="str">
        <f t="shared" si="161"/>
        <v>Tasmania</v>
      </c>
      <c r="G3414" t="s">
        <v>43</v>
      </c>
      <c r="H3414">
        <v>7250</v>
      </c>
      <c r="I3414" t="s">
        <v>11</v>
      </c>
      <c r="J3414" t="s">
        <v>130</v>
      </c>
      <c r="K3414" t="s">
        <v>145</v>
      </c>
      <c r="L3414" t="s">
        <v>156</v>
      </c>
      <c r="M3414" s="6">
        <v>541</v>
      </c>
    </row>
    <row r="3415" spans="1:13" x14ac:dyDescent="0.3">
      <c r="A3415" s="2">
        <v>45933</v>
      </c>
      <c r="B3415" s="3">
        <f t="shared" si="159"/>
        <v>2026</v>
      </c>
      <c r="C3415" t="str">
        <f t="shared" si="160"/>
        <v>2025-2026</v>
      </c>
      <c r="D3415" t="s">
        <v>120</v>
      </c>
      <c r="E3415" t="s">
        <v>49</v>
      </c>
      <c r="F3415" t="str">
        <f t="shared" si="161"/>
        <v>New South Wales</v>
      </c>
      <c r="G3415" t="s">
        <v>10</v>
      </c>
      <c r="H3415">
        <v>2350</v>
      </c>
      <c r="I3415" t="s">
        <v>11</v>
      </c>
      <c r="J3415" t="s">
        <v>122</v>
      </c>
      <c r="K3415" t="s">
        <v>148</v>
      </c>
      <c r="L3415" t="s">
        <v>159</v>
      </c>
      <c r="M3415" s="6">
        <v>44</v>
      </c>
    </row>
    <row r="3416" spans="1:13" x14ac:dyDescent="0.3">
      <c r="A3416" s="2">
        <v>45951</v>
      </c>
      <c r="B3416" s="3">
        <f t="shared" si="159"/>
        <v>2026</v>
      </c>
      <c r="C3416" t="str">
        <f t="shared" si="160"/>
        <v>2025-2026</v>
      </c>
      <c r="D3416" t="s">
        <v>120</v>
      </c>
      <c r="E3416" t="s">
        <v>101</v>
      </c>
      <c r="F3416" t="str">
        <f t="shared" si="161"/>
        <v>Queensland</v>
      </c>
      <c r="G3416" t="s">
        <v>19</v>
      </c>
      <c r="H3416">
        <v>4305</v>
      </c>
      <c r="I3416" t="s">
        <v>11</v>
      </c>
      <c r="J3416" t="s">
        <v>124</v>
      </c>
      <c r="K3416" t="s">
        <v>150</v>
      </c>
      <c r="L3416" t="s">
        <v>161</v>
      </c>
      <c r="M3416" s="6">
        <v>266</v>
      </c>
    </row>
    <row r="3417" spans="1:13" x14ac:dyDescent="0.3">
      <c r="A3417" s="2">
        <v>45905</v>
      </c>
      <c r="B3417" s="3">
        <f t="shared" si="159"/>
        <v>2026</v>
      </c>
      <c r="C3417" t="str">
        <f t="shared" si="160"/>
        <v>2025-2026</v>
      </c>
      <c r="D3417" t="s">
        <v>119</v>
      </c>
      <c r="E3417" t="s">
        <v>36</v>
      </c>
      <c r="F3417" t="str">
        <f t="shared" si="161"/>
        <v>New South Wales</v>
      </c>
      <c r="G3417" t="s">
        <v>10</v>
      </c>
      <c r="H3417">
        <v>2539</v>
      </c>
      <c r="I3417" t="s">
        <v>11</v>
      </c>
      <c r="J3417" t="s">
        <v>123</v>
      </c>
      <c r="K3417" t="s">
        <v>142</v>
      </c>
      <c r="L3417" t="s">
        <v>153</v>
      </c>
      <c r="M3417" s="6">
        <v>167</v>
      </c>
    </row>
    <row r="3418" spans="1:13" x14ac:dyDescent="0.3">
      <c r="A3418" s="2">
        <v>45309</v>
      </c>
      <c r="B3418" s="3">
        <f t="shared" si="159"/>
        <v>2024</v>
      </c>
      <c r="C3418" t="str">
        <f t="shared" si="160"/>
        <v>2023-2024</v>
      </c>
      <c r="D3418" t="s">
        <v>120</v>
      </c>
      <c r="E3418" t="s">
        <v>38</v>
      </c>
      <c r="F3418" t="str">
        <f t="shared" si="161"/>
        <v>Victoria</v>
      </c>
      <c r="G3418" t="s">
        <v>26</v>
      </c>
      <c r="H3418">
        <v>3199</v>
      </c>
      <c r="I3418" t="s">
        <v>11</v>
      </c>
      <c r="J3418" t="s">
        <v>127</v>
      </c>
      <c r="K3418" t="s">
        <v>144</v>
      </c>
      <c r="L3418" t="s">
        <v>155</v>
      </c>
      <c r="M3418" s="6">
        <v>747</v>
      </c>
    </row>
    <row r="3419" spans="1:13" x14ac:dyDescent="0.3">
      <c r="A3419" s="2">
        <v>45700</v>
      </c>
      <c r="B3419" s="3">
        <f t="shared" si="159"/>
        <v>2025</v>
      </c>
      <c r="C3419" t="str">
        <f t="shared" si="160"/>
        <v>2024-2025</v>
      </c>
      <c r="D3419" t="s">
        <v>120</v>
      </c>
      <c r="E3419" t="s">
        <v>12</v>
      </c>
      <c r="F3419" t="str">
        <f t="shared" si="161"/>
        <v>New South Wales</v>
      </c>
      <c r="G3419" t="s">
        <v>10</v>
      </c>
      <c r="H3419">
        <v>2795</v>
      </c>
      <c r="I3419" t="s">
        <v>11</v>
      </c>
      <c r="J3419" t="s">
        <v>132</v>
      </c>
      <c r="K3419" t="s">
        <v>148</v>
      </c>
      <c r="L3419" t="s">
        <v>159</v>
      </c>
      <c r="M3419" s="6">
        <v>439</v>
      </c>
    </row>
    <row r="3420" spans="1:13" x14ac:dyDescent="0.3">
      <c r="A3420" s="2">
        <v>45356</v>
      </c>
      <c r="B3420" s="3">
        <f t="shared" si="159"/>
        <v>2024</v>
      </c>
      <c r="C3420" t="str">
        <f t="shared" si="160"/>
        <v>2023-2024</v>
      </c>
      <c r="D3420" t="s">
        <v>120</v>
      </c>
      <c r="E3420" t="s">
        <v>23</v>
      </c>
      <c r="F3420" t="str">
        <f t="shared" si="161"/>
        <v>New South Wales</v>
      </c>
      <c r="G3420" t="s">
        <v>10</v>
      </c>
      <c r="H3420">
        <v>2830</v>
      </c>
      <c r="I3420" t="s">
        <v>11</v>
      </c>
      <c r="J3420" t="s">
        <v>132</v>
      </c>
      <c r="K3420" t="s">
        <v>145</v>
      </c>
      <c r="L3420" t="s">
        <v>156</v>
      </c>
      <c r="M3420" s="6">
        <v>244</v>
      </c>
    </row>
    <row r="3421" spans="1:13" x14ac:dyDescent="0.3">
      <c r="A3421" s="2">
        <v>45386</v>
      </c>
      <c r="B3421" s="3">
        <f t="shared" si="159"/>
        <v>2024</v>
      </c>
      <c r="C3421" t="str">
        <f t="shared" si="160"/>
        <v>2023-2024</v>
      </c>
      <c r="D3421" t="s">
        <v>120</v>
      </c>
      <c r="E3421" t="s">
        <v>34</v>
      </c>
      <c r="F3421" t="str">
        <f t="shared" si="161"/>
        <v>New South Wales</v>
      </c>
      <c r="G3421" t="s">
        <v>10</v>
      </c>
      <c r="H3421">
        <v>2560</v>
      </c>
      <c r="I3421" t="s">
        <v>11</v>
      </c>
      <c r="J3421" t="s">
        <v>123</v>
      </c>
      <c r="K3421" t="s">
        <v>144</v>
      </c>
      <c r="L3421" t="s">
        <v>155</v>
      </c>
      <c r="M3421" s="6">
        <v>790</v>
      </c>
    </row>
    <row r="3422" spans="1:13" x14ac:dyDescent="0.3">
      <c r="A3422" s="2">
        <v>45475</v>
      </c>
      <c r="B3422" s="3">
        <f t="shared" si="159"/>
        <v>2025</v>
      </c>
      <c r="C3422" t="str">
        <f t="shared" si="160"/>
        <v>2024-2025</v>
      </c>
      <c r="D3422" t="s">
        <v>120</v>
      </c>
      <c r="E3422" t="s">
        <v>92</v>
      </c>
      <c r="F3422" t="str">
        <f t="shared" si="161"/>
        <v>New South Wales</v>
      </c>
      <c r="G3422" t="s">
        <v>10</v>
      </c>
      <c r="H3422">
        <v>2015</v>
      </c>
      <c r="I3422" t="s">
        <v>11</v>
      </c>
      <c r="J3422" t="s">
        <v>126</v>
      </c>
      <c r="K3422" t="s">
        <v>148</v>
      </c>
      <c r="L3422" t="s">
        <v>159</v>
      </c>
      <c r="M3422" s="6">
        <v>148</v>
      </c>
    </row>
    <row r="3423" spans="1:13" x14ac:dyDescent="0.3">
      <c r="A3423" s="2">
        <v>45771</v>
      </c>
      <c r="B3423" s="3">
        <f t="shared" si="159"/>
        <v>2025</v>
      </c>
      <c r="C3423" t="str">
        <f t="shared" si="160"/>
        <v>2024-2025</v>
      </c>
      <c r="D3423" t="s">
        <v>120</v>
      </c>
      <c r="E3423" t="s">
        <v>66</v>
      </c>
      <c r="F3423" t="str">
        <f t="shared" si="161"/>
        <v>Western Australia</v>
      </c>
      <c r="G3423" t="s">
        <v>28</v>
      </c>
      <c r="H3423">
        <v>6330</v>
      </c>
      <c r="I3423" t="s">
        <v>11</v>
      </c>
      <c r="J3423" t="s">
        <v>135</v>
      </c>
      <c r="K3423" t="s">
        <v>147</v>
      </c>
      <c r="L3423" t="s">
        <v>158</v>
      </c>
      <c r="M3423" s="6">
        <v>365</v>
      </c>
    </row>
    <row r="3424" spans="1:13" x14ac:dyDescent="0.3">
      <c r="A3424" s="2">
        <v>45923</v>
      </c>
      <c r="B3424" s="3">
        <f t="shared" si="159"/>
        <v>2026</v>
      </c>
      <c r="C3424" t="str">
        <f t="shared" si="160"/>
        <v>2025-2026</v>
      </c>
      <c r="D3424" t="s">
        <v>120</v>
      </c>
      <c r="E3424" t="s">
        <v>113</v>
      </c>
      <c r="F3424" t="str">
        <f t="shared" si="161"/>
        <v>New South Wales</v>
      </c>
      <c r="G3424" t="s">
        <v>10</v>
      </c>
      <c r="H3424">
        <v>2101</v>
      </c>
      <c r="I3424" t="s">
        <v>11</v>
      </c>
      <c r="J3424" t="s">
        <v>125</v>
      </c>
      <c r="K3424" t="s">
        <v>145</v>
      </c>
      <c r="L3424" t="s">
        <v>156</v>
      </c>
      <c r="M3424" s="6">
        <v>385</v>
      </c>
    </row>
    <row r="3425" spans="1:13" x14ac:dyDescent="0.3">
      <c r="A3425" s="2">
        <v>45401</v>
      </c>
      <c r="B3425" s="3">
        <f t="shared" si="159"/>
        <v>2024</v>
      </c>
      <c r="C3425" t="str">
        <f t="shared" si="160"/>
        <v>2023-2024</v>
      </c>
      <c r="D3425" t="s">
        <v>120</v>
      </c>
      <c r="E3425" t="s">
        <v>35</v>
      </c>
      <c r="F3425" t="str">
        <f t="shared" si="161"/>
        <v>Victoria</v>
      </c>
      <c r="G3425" t="s">
        <v>26</v>
      </c>
      <c r="H3425">
        <v>3280</v>
      </c>
      <c r="I3425" t="s">
        <v>11</v>
      </c>
      <c r="J3425" t="s">
        <v>129</v>
      </c>
      <c r="K3425" t="s">
        <v>151</v>
      </c>
      <c r="L3425" t="s">
        <v>152</v>
      </c>
      <c r="M3425" s="6">
        <v>449</v>
      </c>
    </row>
    <row r="3426" spans="1:13" x14ac:dyDescent="0.3">
      <c r="A3426" s="2">
        <v>45440</v>
      </c>
      <c r="B3426" s="3">
        <f t="shared" si="159"/>
        <v>2024</v>
      </c>
      <c r="C3426" t="str">
        <f t="shared" si="160"/>
        <v>2023-2024</v>
      </c>
      <c r="D3426" t="s">
        <v>119</v>
      </c>
      <c r="E3426" t="s">
        <v>106</v>
      </c>
      <c r="F3426" t="str">
        <f t="shared" si="161"/>
        <v>Queensland</v>
      </c>
      <c r="G3426" t="s">
        <v>19</v>
      </c>
      <c r="H3426">
        <v>4558</v>
      </c>
      <c r="I3426" t="s">
        <v>11</v>
      </c>
      <c r="J3426" t="s">
        <v>136</v>
      </c>
      <c r="K3426" t="s">
        <v>143</v>
      </c>
      <c r="L3426" t="s">
        <v>154</v>
      </c>
      <c r="M3426" s="6">
        <v>181</v>
      </c>
    </row>
    <row r="3427" spans="1:13" x14ac:dyDescent="0.3">
      <c r="A3427" s="2">
        <v>45943</v>
      </c>
      <c r="B3427" s="3">
        <f t="shared" si="159"/>
        <v>2026</v>
      </c>
      <c r="C3427" t="str">
        <f t="shared" si="160"/>
        <v>2025-2026</v>
      </c>
      <c r="D3427" t="s">
        <v>120</v>
      </c>
      <c r="E3427" t="s">
        <v>13</v>
      </c>
      <c r="F3427" t="str">
        <f t="shared" si="161"/>
        <v>New South Wales</v>
      </c>
      <c r="G3427" t="s">
        <v>10</v>
      </c>
      <c r="H3427">
        <v>2141</v>
      </c>
      <c r="I3427" t="s">
        <v>11</v>
      </c>
      <c r="J3427" t="s">
        <v>125</v>
      </c>
      <c r="K3427" t="s">
        <v>151</v>
      </c>
      <c r="L3427" t="s">
        <v>152</v>
      </c>
      <c r="M3427" s="6">
        <v>214</v>
      </c>
    </row>
    <row r="3428" spans="1:13" x14ac:dyDescent="0.3">
      <c r="A3428" s="2">
        <v>45544</v>
      </c>
      <c r="B3428" s="3">
        <f t="shared" si="159"/>
        <v>2025</v>
      </c>
      <c r="C3428" t="str">
        <f t="shared" si="160"/>
        <v>2024-2025</v>
      </c>
      <c r="D3428" t="s">
        <v>120</v>
      </c>
      <c r="E3428" t="s">
        <v>105</v>
      </c>
      <c r="F3428" t="str">
        <f t="shared" si="161"/>
        <v>New South Wales</v>
      </c>
      <c r="G3428" t="s">
        <v>10</v>
      </c>
      <c r="H3428">
        <v>2031</v>
      </c>
      <c r="I3428" t="s">
        <v>11</v>
      </c>
      <c r="J3428" t="s">
        <v>126</v>
      </c>
      <c r="K3428" t="s">
        <v>148</v>
      </c>
      <c r="L3428" t="s">
        <v>159</v>
      </c>
      <c r="M3428" s="6">
        <v>345</v>
      </c>
    </row>
    <row r="3429" spans="1:13" x14ac:dyDescent="0.3">
      <c r="A3429" s="2">
        <v>45982</v>
      </c>
      <c r="B3429" s="3">
        <f t="shared" si="159"/>
        <v>2026</v>
      </c>
      <c r="C3429" t="str">
        <f t="shared" si="160"/>
        <v>2025-2026</v>
      </c>
      <c r="D3429" t="s">
        <v>119</v>
      </c>
      <c r="E3429" t="s">
        <v>80</v>
      </c>
      <c r="F3429" t="str">
        <f t="shared" si="161"/>
        <v>New South Wales</v>
      </c>
      <c r="G3429" t="s">
        <v>10</v>
      </c>
      <c r="H3429">
        <v>2120</v>
      </c>
      <c r="I3429" t="s">
        <v>11</v>
      </c>
      <c r="J3429" t="s">
        <v>125</v>
      </c>
      <c r="K3429" t="s">
        <v>145</v>
      </c>
      <c r="L3429" t="s">
        <v>156</v>
      </c>
      <c r="M3429" s="6">
        <v>103</v>
      </c>
    </row>
    <row r="3430" spans="1:13" x14ac:dyDescent="0.3">
      <c r="A3430" s="2">
        <v>45706</v>
      </c>
      <c r="B3430" s="3">
        <f t="shared" si="159"/>
        <v>2025</v>
      </c>
      <c r="C3430" t="str">
        <f t="shared" si="160"/>
        <v>2024-2025</v>
      </c>
      <c r="D3430" t="s">
        <v>120</v>
      </c>
      <c r="E3430" t="s">
        <v>35</v>
      </c>
      <c r="F3430" t="str">
        <f t="shared" si="161"/>
        <v>Victoria</v>
      </c>
      <c r="G3430" t="s">
        <v>26</v>
      </c>
      <c r="H3430">
        <v>3280</v>
      </c>
      <c r="I3430" t="s">
        <v>11</v>
      </c>
      <c r="J3430" t="s">
        <v>129</v>
      </c>
      <c r="K3430" t="s">
        <v>148</v>
      </c>
      <c r="L3430" t="s">
        <v>159</v>
      </c>
      <c r="M3430" s="6">
        <v>705</v>
      </c>
    </row>
    <row r="3431" spans="1:13" x14ac:dyDescent="0.3">
      <c r="A3431" s="2">
        <v>45338</v>
      </c>
      <c r="B3431" s="3">
        <f t="shared" si="159"/>
        <v>2024</v>
      </c>
      <c r="C3431" t="str">
        <f t="shared" si="160"/>
        <v>2023-2024</v>
      </c>
      <c r="D3431" t="s">
        <v>120</v>
      </c>
      <c r="E3431" t="s">
        <v>83</v>
      </c>
      <c r="F3431" t="str">
        <f t="shared" si="161"/>
        <v>Victoria</v>
      </c>
      <c r="G3431" t="s">
        <v>26</v>
      </c>
      <c r="H3431">
        <v>3551</v>
      </c>
      <c r="I3431" t="s">
        <v>11</v>
      </c>
      <c r="J3431" t="s">
        <v>129</v>
      </c>
      <c r="K3431" t="s">
        <v>145</v>
      </c>
      <c r="L3431" t="s">
        <v>156</v>
      </c>
      <c r="M3431" s="6">
        <v>289</v>
      </c>
    </row>
    <row r="3432" spans="1:13" x14ac:dyDescent="0.3">
      <c r="A3432" s="2">
        <v>45658</v>
      </c>
      <c r="B3432" s="3">
        <f t="shared" si="159"/>
        <v>2025</v>
      </c>
      <c r="C3432" t="str">
        <f t="shared" si="160"/>
        <v>2024-2025</v>
      </c>
      <c r="D3432" t="s">
        <v>120</v>
      </c>
      <c r="E3432" t="s">
        <v>46</v>
      </c>
      <c r="F3432" t="str">
        <f t="shared" si="161"/>
        <v>South Australia</v>
      </c>
      <c r="G3432" t="s">
        <v>17</v>
      </c>
      <c r="H3432">
        <v>5043</v>
      </c>
      <c r="I3432" t="s">
        <v>11</v>
      </c>
      <c r="J3432" t="s">
        <v>134</v>
      </c>
      <c r="K3432" t="s">
        <v>142</v>
      </c>
      <c r="L3432" t="s">
        <v>153</v>
      </c>
      <c r="M3432" s="6">
        <v>717</v>
      </c>
    </row>
    <row r="3433" spans="1:13" x14ac:dyDescent="0.3">
      <c r="A3433" s="2">
        <v>45666</v>
      </c>
      <c r="B3433" s="3">
        <f t="shared" si="159"/>
        <v>2025</v>
      </c>
      <c r="C3433" t="str">
        <f t="shared" si="160"/>
        <v>2024-2025</v>
      </c>
      <c r="D3433" t="s">
        <v>119</v>
      </c>
      <c r="E3433" t="s">
        <v>110</v>
      </c>
      <c r="F3433" t="str">
        <f t="shared" si="161"/>
        <v>Australian Capital Territory</v>
      </c>
      <c r="G3433" t="s">
        <v>51</v>
      </c>
      <c r="H3433">
        <v>2609</v>
      </c>
      <c r="I3433" t="s">
        <v>11</v>
      </c>
      <c r="J3433" t="s">
        <v>123</v>
      </c>
      <c r="K3433" t="s">
        <v>150</v>
      </c>
      <c r="L3433" t="s">
        <v>161</v>
      </c>
      <c r="M3433" s="6">
        <v>609</v>
      </c>
    </row>
    <row r="3434" spans="1:13" x14ac:dyDescent="0.3">
      <c r="A3434" s="2">
        <v>45517</v>
      </c>
      <c r="B3434" s="3">
        <f t="shared" si="159"/>
        <v>2025</v>
      </c>
      <c r="C3434" t="str">
        <f t="shared" si="160"/>
        <v>2024-2025</v>
      </c>
      <c r="D3434" t="s">
        <v>119</v>
      </c>
      <c r="E3434" t="s">
        <v>14</v>
      </c>
      <c r="F3434" t="str">
        <f t="shared" si="161"/>
        <v>Northern Territory</v>
      </c>
      <c r="G3434" t="s">
        <v>15</v>
      </c>
      <c r="H3434">
        <v>800</v>
      </c>
      <c r="I3434" t="s">
        <v>11</v>
      </c>
      <c r="J3434" t="s">
        <v>140</v>
      </c>
      <c r="K3434" t="s">
        <v>144</v>
      </c>
      <c r="L3434" t="s">
        <v>155</v>
      </c>
      <c r="M3434" s="6">
        <v>65</v>
      </c>
    </row>
    <row r="3435" spans="1:13" x14ac:dyDescent="0.3">
      <c r="A3435" s="2">
        <v>45670</v>
      </c>
      <c r="B3435" s="3">
        <f t="shared" si="159"/>
        <v>2025</v>
      </c>
      <c r="C3435" t="str">
        <f t="shared" si="160"/>
        <v>2024-2025</v>
      </c>
      <c r="D3435" t="s">
        <v>120</v>
      </c>
      <c r="E3435" t="s">
        <v>54</v>
      </c>
      <c r="F3435" t="str">
        <f t="shared" si="161"/>
        <v>New South Wales</v>
      </c>
      <c r="G3435" t="s">
        <v>10</v>
      </c>
      <c r="H3435">
        <v>2750</v>
      </c>
      <c r="I3435" t="s">
        <v>11</v>
      </c>
      <c r="J3435" t="s">
        <v>132</v>
      </c>
      <c r="K3435" t="s">
        <v>145</v>
      </c>
      <c r="L3435" t="s">
        <v>156</v>
      </c>
      <c r="M3435" s="6">
        <v>193</v>
      </c>
    </row>
    <row r="3436" spans="1:13" x14ac:dyDescent="0.3">
      <c r="A3436" s="2">
        <v>45513</v>
      </c>
      <c r="B3436" s="3">
        <f t="shared" si="159"/>
        <v>2025</v>
      </c>
      <c r="C3436" t="str">
        <f t="shared" si="160"/>
        <v>2024-2025</v>
      </c>
      <c r="D3436" t="s">
        <v>120</v>
      </c>
      <c r="E3436" t="s">
        <v>81</v>
      </c>
      <c r="F3436" t="str">
        <f t="shared" si="161"/>
        <v>Victoria</v>
      </c>
      <c r="G3436" t="s">
        <v>26</v>
      </c>
      <c r="H3436">
        <v>3076</v>
      </c>
      <c r="I3436" t="s">
        <v>11</v>
      </c>
      <c r="J3436" t="s">
        <v>128</v>
      </c>
      <c r="K3436" t="s">
        <v>145</v>
      </c>
      <c r="L3436" t="s">
        <v>156</v>
      </c>
      <c r="M3436" s="6">
        <v>72</v>
      </c>
    </row>
    <row r="3437" spans="1:13" x14ac:dyDescent="0.3">
      <c r="A3437" s="2">
        <v>45553</v>
      </c>
      <c r="B3437" s="3">
        <f t="shared" si="159"/>
        <v>2025</v>
      </c>
      <c r="C3437" t="str">
        <f t="shared" si="160"/>
        <v>2024-2025</v>
      </c>
      <c r="D3437" t="s">
        <v>120</v>
      </c>
      <c r="E3437" t="s">
        <v>84</v>
      </c>
      <c r="F3437" t="str">
        <f t="shared" si="161"/>
        <v>Western Australia</v>
      </c>
      <c r="G3437" t="s">
        <v>28</v>
      </c>
      <c r="H3437">
        <v>6280</v>
      </c>
      <c r="I3437" t="s">
        <v>11</v>
      </c>
      <c r="J3437" t="s">
        <v>135</v>
      </c>
      <c r="K3437" t="s">
        <v>144</v>
      </c>
      <c r="L3437" t="s">
        <v>155</v>
      </c>
      <c r="M3437" s="6">
        <v>485</v>
      </c>
    </row>
    <row r="3438" spans="1:13" x14ac:dyDescent="0.3">
      <c r="A3438" s="2">
        <v>45539</v>
      </c>
      <c r="B3438" s="3">
        <f t="shared" si="159"/>
        <v>2025</v>
      </c>
      <c r="C3438" t="str">
        <f t="shared" si="160"/>
        <v>2024-2025</v>
      </c>
      <c r="D3438" t="s">
        <v>119</v>
      </c>
      <c r="E3438" t="s">
        <v>48</v>
      </c>
      <c r="F3438" t="str">
        <f t="shared" si="161"/>
        <v>Western Australia</v>
      </c>
      <c r="G3438" t="s">
        <v>28</v>
      </c>
      <c r="H3438">
        <v>6450</v>
      </c>
      <c r="I3438" t="s">
        <v>11</v>
      </c>
      <c r="J3438" t="s">
        <v>141</v>
      </c>
      <c r="K3438" t="s">
        <v>150</v>
      </c>
      <c r="L3438" t="s">
        <v>161</v>
      </c>
      <c r="M3438" s="6">
        <v>584</v>
      </c>
    </row>
    <row r="3439" spans="1:13" x14ac:dyDescent="0.3">
      <c r="A3439" s="2">
        <v>45817</v>
      </c>
      <c r="B3439" s="3">
        <f t="shared" si="159"/>
        <v>2025</v>
      </c>
      <c r="C3439" t="str">
        <f t="shared" si="160"/>
        <v>2024-2025</v>
      </c>
      <c r="D3439" t="s">
        <v>119</v>
      </c>
      <c r="E3439" t="s">
        <v>87</v>
      </c>
      <c r="F3439" t="str">
        <f t="shared" si="161"/>
        <v>New South Wales</v>
      </c>
      <c r="G3439" t="s">
        <v>10</v>
      </c>
      <c r="H3439">
        <v>2158</v>
      </c>
      <c r="I3439" t="s">
        <v>11</v>
      </c>
      <c r="J3439" t="s">
        <v>125</v>
      </c>
      <c r="K3439" t="s">
        <v>150</v>
      </c>
      <c r="L3439" t="s">
        <v>161</v>
      </c>
      <c r="M3439" s="6">
        <v>27</v>
      </c>
    </row>
    <row r="3440" spans="1:13" x14ac:dyDescent="0.3">
      <c r="A3440" s="2">
        <v>45543</v>
      </c>
      <c r="B3440" s="3">
        <f t="shared" si="159"/>
        <v>2025</v>
      </c>
      <c r="C3440" t="str">
        <f t="shared" si="160"/>
        <v>2024-2025</v>
      </c>
      <c r="D3440" t="s">
        <v>120</v>
      </c>
      <c r="E3440" t="s">
        <v>91</v>
      </c>
      <c r="F3440" t="str">
        <f t="shared" si="161"/>
        <v>Western Australia</v>
      </c>
      <c r="G3440" t="s">
        <v>28</v>
      </c>
      <c r="H3440">
        <v>6109</v>
      </c>
      <c r="I3440" t="s">
        <v>11</v>
      </c>
      <c r="J3440" t="s">
        <v>135</v>
      </c>
      <c r="K3440" t="s">
        <v>145</v>
      </c>
      <c r="L3440" t="s">
        <v>156</v>
      </c>
      <c r="M3440" s="6">
        <v>114</v>
      </c>
    </row>
    <row r="3441" spans="1:13" x14ac:dyDescent="0.3">
      <c r="A3441" s="2">
        <v>45578</v>
      </c>
      <c r="B3441" s="3">
        <f t="shared" si="159"/>
        <v>2025</v>
      </c>
      <c r="C3441" t="str">
        <f t="shared" si="160"/>
        <v>2024-2025</v>
      </c>
      <c r="D3441" t="s">
        <v>119</v>
      </c>
      <c r="E3441" t="s">
        <v>106</v>
      </c>
      <c r="F3441" t="str">
        <f t="shared" si="161"/>
        <v>Queensland</v>
      </c>
      <c r="G3441" t="s">
        <v>19</v>
      </c>
      <c r="H3441">
        <v>4558</v>
      </c>
      <c r="I3441" t="s">
        <v>11</v>
      </c>
      <c r="J3441" t="s">
        <v>136</v>
      </c>
      <c r="K3441" t="s">
        <v>143</v>
      </c>
      <c r="L3441" t="s">
        <v>154</v>
      </c>
      <c r="M3441" s="6">
        <v>654</v>
      </c>
    </row>
    <row r="3442" spans="1:13" x14ac:dyDescent="0.3">
      <c r="A3442" s="2">
        <v>45685</v>
      </c>
      <c r="B3442" s="3">
        <f t="shared" si="159"/>
        <v>2025</v>
      </c>
      <c r="C3442" t="str">
        <f t="shared" si="160"/>
        <v>2024-2025</v>
      </c>
      <c r="D3442" t="s">
        <v>119</v>
      </c>
      <c r="E3442" t="s">
        <v>87</v>
      </c>
      <c r="F3442" t="str">
        <f t="shared" si="161"/>
        <v>New South Wales</v>
      </c>
      <c r="G3442" t="s">
        <v>10</v>
      </c>
      <c r="H3442">
        <v>2158</v>
      </c>
      <c r="I3442" t="s">
        <v>11</v>
      </c>
      <c r="J3442" t="s">
        <v>125</v>
      </c>
      <c r="K3442" t="s">
        <v>150</v>
      </c>
      <c r="L3442" t="s">
        <v>161</v>
      </c>
      <c r="M3442" s="6">
        <v>684</v>
      </c>
    </row>
    <row r="3443" spans="1:13" x14ac:dyDescent="0.3">
      <c r="A3443" s="2">
        <v>45363</v>
      </c>
      <c r="B3443" s="3">
        <f t="shared" si="159"/>
        <v>2024</v>
      </c>
      <c r="C3443" t="str">
        <f t="shared" si="160"/>
        <v>2023-2024</v>
      </c>
      <c r="D3443" t="s">
        <v>120</v>
      </c>
      <c r="E3443" t="s">
        <v>82</v>
      </c>
      <c r="F3443" t="str">
        <f t="shared" si="161"/>
        <v>Queensland</v>
      </c>
      <c r="G3443" t="s">
        <v>19</v>
      </c>
      <c r="H3443">
        <v>4215</v>
      </c>
      <c r="I3443" t="s">
        <v>11</v>
      </c>
      <c r="J3443" t="s">
        <v>124</v>
      </c>
      <c r="K3443" t="s">
        <v>143</v>
      </c>
      <c r="L3443" t="s">
        <v>154</v>
      </c>
      <c r="M3443" s="6">
        <v>769</v>
      </c>
    </row>
    <row r="3444" spans="1:13" x14ac:dyDescent="0.3">
      <c r="A3444" s="2">
        <v>45347</v>
      </c>
      <c r="B3444" s="3">
        <f t="shared" si="159"/>
        <v>2024</v>
      </c>
      <c r="C3444" t="str">
        <f t="shared" si="160"/>
        <v>2023-2024</v>
      </c>
      <c r="D3444" t="s">
        <v>120</v>
      </c>
      <c r="E3444" t="s">
        <v>86</v>
      </c>
      <c r="F3444" t="str">
        <f t="shared" si="161"/>
        <v>Queensland</v>
      </c>
      <c r="G3444" t="s">
        <v>19</v>
      </c>
      <c r="H3444">
        <v>4119</v>
      </c>
      <c r="I3444" t="s">
        <v>11</v>
      </c>
      <c r="J3444" t="s">
        <v>131</v>
      </c>
      <c r="K3444" t="s">
        <v>150</v>
      </c>
      <c r="L3444" t="s">
        <v>161</v>
      </c>
      <c r="M3444" s="6">
        <v>354</v>
      </c>
    </row>
    <row r="3445" spans="1:13" x14ac:dyDescent="0.3">
      <c r="A3445" s="2">
        <v>45719</v>
      </c>
      <c r="B3445" s="3">
        <f t="shared" si="159"/>
        <v>2025</v>
      </c>
      <c r="C3445" t="str">
        <f t="shared" si="160"/>
        <v>2024-2025</v>
      </c>
      <c r="D3445" t="s">
        <v>120</v>
      </c>
      <c r="E3445" t="s">
        <v>64</v>
      </c>
      <c r="F3445" t="str">
        <f t="shared" si="161"/>
        <v>Western Australia</v>
      </c>
      <c r="G3445" t="s">
        <v>28</v>
      </c>
      <c r="H3445">
        <v>6112</v>
      </c>
      <c r="I3445" t="s">
        <v>11</v>
      </c>
      <c r="J3445" t="s">
        <v>135</v>
      </c>
      <c r="K3445" t="s">
        <v>148</v>
      </c>
      <c r="L3445" t="s">
        <v>159</v>
      </c>
      <c r="M3445" s="6">
        <v>558</v>
      </c>
    </row>
    <row r="3446" spans="1:13" x14ac:dyDescent="0.3">
      <c r="A3446" s="2">
        <v>45642</v>
      </c>
      <c r="B3446" s="3">
        <f t="shared" si="159"/>
        <v>2025</v>
      </c>
      <c r="C3446" t="str">
        <f t="shared" si="160"/>
        <v>2024-2025</v>
      </c>
      <c r="D3446" t="s">
        <v>120</v>
      </c>
      <c r="E3446" t="s">
        <v>50</v>
      </c>
      <c r="F3446" t="str">
        <f t="shared" si="161"/>
        <v>Australian Capital Territory</v>
      </c>
      <c r="G3446" t="s">
        <v>51</v>
      </c>
      <c r="H3446">
        <v>2617</v>
      </c>
      <c r="I3446" t="s">
        <v>11</v>
      </c>
      <c r="J3446" t="s">
        <v>123</v>
      </c>
      <c r="K3446" t="s">
        <v>151</v>
      </c>
      <c r="L3446" t="s">
        <v>152</v>
      </c>
      <c r="M3446" s="6">
        <v>503</v>
      </c>
    </row>
    <row r="3447" spans="1:13" x14ac:dyDescent="0.3">
      <c r="A3447" s="2">
        <v>45918</v>
      </c>
      <c r="B3447" s="3">
        <f t="shared" si="159"/>
        <v>2026</v>
      </c>
      <c r="C3447" t="str">
        <f t="shared" si="160"/>
        <v>2025-2026</v>
      </c>
      <c r="D3447" t="s">
        <v>120</v>
      </c>
      <c r="E3447" t="s">
        <v>31</v>
      </c>
      <c r="F3447" t="str">
        <f t="shared" si="161"/>
        <v>South Australia</v>
      </c>
      <c r="G3447" t="s">
        <v>17</v>
      </c>
      <c r="H3447">
        <v>5082</v>
      </c>
      <c r="I3447" t="s">
        <v>11</v>
      </c>
      <c r="J3447" t="s">
        <v>134</v>
      </c>
      <c r="K3447" t="s">
        <v>142</v>
      </c>
      <c r="L3447" t="s">
        <v>153</v>
      </c>
      <c r="M3447" s="6">
        <v>450</v>
      </c>
    </row>
    <row r="3448" spans="1:13" x14ac:dyDescent="0.3">
      <c r="A3448" s="2">
        <v>45752</v>
      </c>
      <c r="B3448" s="3">
        <f t="shared" si="159"/>
        <v>2025</v>
      </c>
      <c r="C3448" t="str">
        <f t="shared" si="160"/>
        <v>2024-2025</v>
      </c>
      <c r="D3448" t="s">
        <v>120</v>
      </c>
      <c r="E3448" t="s">
        <v>87</v>
      </c>
      <c r="F3448" t="str">
        <f t="shared" si="161"/>
        <v>New South Wales</v>
      </c>
      <c r="G3448" t="s">
        <v>10</v>
      </c>
      <c r="H3448">
        <v>2158</v>
      </c>
      <c r="I3448" t="s">
        <v>11</v>
      </c>
      <c r="J3448" t="s">
        <v>125</v>
      </c>
      <c r="K3448" t="s">
        <v>145</v>
      </c>
      <c r="L3448" t="s">
        <v>156</v>
      </c>
      <c r="M3448" s="6">
        <v>527</v>
      </c>
    </row>
    <row r="3449" spans="1:13" x14ac:dyDescent="0.3">
      <c r="A3449" s="2">
        <v>45684</v>
      </c>
      <c r="B3449" s="3">
        <f t="shared" si="159"/>
        <v>2025</v>
      </c>
      <c r="C3449" t="str">
        <f t="shared" si="160"/>
        <v>2024-2025</v>
      </c>
      <c r="D3449" t="s">
        <v>120</v>
      </c>
      <c r="E3449" t="s">
        <v>56</v>
      </c>
      <c r="F3449" t="str">
        <f t="shared" si="161"/>
        <v>Queensland</v>
      </c>
      <c r="G3449" t="s">
        <v>19</v>
      </c>
      <c r="H3449">
        <v>4883</v>
      </c>
      <c r="I3449" t="s">
        <v>11</v>
      </c>
      <c r="J3449" t="s">
        <v>133</v>
      </c>
      <c r="K3449" t="s">
        <v>142</v>
      </c>
      <c r="L3449" t="s">
        <v>153</v>
      </c>
      <c r="M3449" s="6">
        <v>658</v>
      </c>
    </row>
    <row r="3450" spans="1:13" x14ac:dyDescent="0.3">
      <c r="A3450" s="2">
        <v>45621</v>
      </c>
      <c r="B3450" s="3">
        <f t="shared" si="159"/>
        <v>2025</v>
      </c>
      <c r="C3450" t="str">
        <f t="shared" si="160"/>
        <v>2024-2025</v>
      </c>
      <c r="D3450" t="s">
        <v>120</v>
      </c>
      <c r="E3450" t="s">
        <v>89</v>
      </c>
      <c r="F3450" t="str">
        <f t="shared" si="161"/>
        <v>Queensland</v>
      </c>
      <c r="G3450" t="s">
        <v>19</v>
      </c>
      <c r="H3450">
        <v>4700</v>
      </c>
      <c r="I3450" t="s">
        <v>11</v>
      </c>
      <c r="J3450" t="s">
        <v>138</v>
      </c>
      <c r="K3450" t="s">
        <v>148</v>
      </c>
      <c r="L3450" t="s">
        <v>159</v>
      </c>
      <c r="M3450" s="6">
        <v>516</v>
      </c>
    </row>
    <row r="3451" spans="1:13" x14ac:dyDescent="0.3">
      <c r="A3451" s="2">
        <v>45830</v>
      </c>
      <c r="B3451" s="3">
        <f t="shared" si="159"/>
        <v>2025</v>
      </c>
      <c r="C3451" t="str">
        <f t="shared" si="160"/>
        <v>2024-2025</v>
      </c>
      <c r="D3451" t="s">
        <v>120</v>
      </c>
      <c r="E3451" t="s">
        <v>54</v>
      </c>
      <c r="F3451" t="str">
        <f t="shared" si="161"/>
        <v>New South Wales</v>
      </c>
      <c r="G3451" t="s">
        <v>10</v>
      </c>
      <c r="H3451">
        <v>2750</v>
      </c>
      <c r="I3451" t="s">
        <v>11</v>
      </c>
      <c r="J3451" t="s">
        <v>132</v>
      </c>
      <c r="K3451" t="s">
        <v>144</v>
      </c>
      <c r="L3451" t="s">
        <v>155</v>
      </c>
      <c r="M3451" s="6">
        <v>574</v>
      </c>
    </row>
    <row r="3452" spans="1:13" x14ac:dyDescent="0.3">
      <c r="A3452" s="2">
        <v>45329</v>
      </c>
      <c r="B3452" s="3">
        <f t="shared" si="159"/>
        <v>2024</v>
      </c>
      <c r="C3452" t="str">
        <f t="shared" si="160"/>
        <v>2023-2024</v>
      </c>
      <c r="D3452" t="s">
        <v>120</v>
      </c>
      <c r="E3452" t="s">
        <v>63</v>
      </c>
      <c r="F3452" t="str">
        <f t="shared" si="161"/>
        <v>Queensland</v>
      </c>
      <c r="G3452" t="s">
        <v>19</v>
      </c>
      <c r="H3452">
        <v>4068</v>
      </c>
      <c r="I3452" t="s">
        <v>11</v>
      </c>
      <c r="J3452" t="s">
        <v>131</v>
      </c>
      <c r="K3452" t="s">
        <v>144</v>
      </c>
      <c r="L3452" t="s">
        <v>155</v>
      </c>
      <c r="M3452" s="6">
        <v>452</v>
      </c>
    </row>
    <row r="3453" spans="1:13" x14ac:dyDescent="0.3">
      <c r="A3453" s="2">
        <v>45363</v>
      </c>
      <c r="B3453" s="3">
        <f t="shared" si="159"/>
        <v>2024</v>
      </c>
      <c r="C3453" t="str">
        <f t="shared" si="160"/>
        <v>2023-2024</v>
      </c>
      <c r="D3453" t="s">
        <v>120</v>
      </c>
      <c r="E3453" t="s">
        <v>55</v>
      </c>
      <c r="F3453" t="str">
        <f t="shared" si="161"/>
        <v>Queensland</v>
      </c>
      <c r="G3453" t="s">
        <v>19</v>
      </c>
      <c r="H3453">
        <v>4740</v>
      </c>
      <c r="I3453" t="s">
        <v>11</v>
      </c>
      <c r="J3453" t="s">
        <v>138</v>
      </c>
      <c r="K3453" t="s">
        <v>146</v>
      </c>
      <c r="L3453" t="s">
        <v>157</v>
      </c>
      <c r="M3453" s="6">
        <v>320</v>
      </c>
    </row>
    <row r="3454" spans="1:13" x14ac:dyDescent="0.3">
      <c r="A3454" s="2">
        <v>45454</v>
      </c>
      <c r="B3454" s="3">
        <f t="shared" si="159"/>
        <v>2024</v>
      </c>
      <c r="C3454" t="str">
        <f t="shared" si="160"/>
        <v>2023-2024</v>
      </c>
      <c r="D3454" t="s">
        <v>119</v>
      </c>
      <c r="E3454" t="s">
        <v>45</v>
      </c>
      <c r="F3454" t="str">
        <f t="shared" si="161"/>
        <v>Victoria</v>
      </c>
      <c r="G3454" t="s">
        <v>26</v>
      </c>
      <c r="H3454">
        <v>3136</v>
      </c>
      <c r="I3454" t="s">
        <v>11</v>
      </c>
      <c r="J3454" t="s">
        <v>127</v>
      </c>
      <c r="K3454" t="s">
        <v>146</v>
      </c>
      <c r="L3454" t="s">
        <v>157</v>
      </c>
      <c r="M3454" s="6">
        <v>745</v>
      </c>
    </row>
    <row r="3455" spans="1:13" x14ac:dyDescent="0.3">
      <c r="A3455" s="2">
        <v>46018</v>
      </c>
      <c r="B3455" s="3">
        <f t="shared" si="159"/>
        <v>2026</v>
      </c>
      <c r="C3455" t="str">
        <f t="shared" si="160"/>
        <v>2025-2026</v>
      </c>
      <c r="D3455" t="s">
        <v>120</v>
      </c>
      <c r="E3455" t="s">
        <v>114</v>
      </c>
      <c r="F3455" t="str">
        <f t="shared" si="161"/>
        <v>Victoria</v>
      </c>
      <c r="G3455" t="s">
        <v>26</v>
      </c>
      <c r="H3455">
        <v>3353</v>
      </c>
      <c r="I3455" t="s">
        <v>11</v>
      </c>
      <c r="J3455" t="s">
        <v>129</v>
      </c>
      <c r="K3455" t="s">
        <v>148</v>
      </c>
      <c r="L3455" t="s">
        <v>159</v>
      </c>
      <c r="M3455" s="6">
        <v>177</v>
      </c>
    </row>
    <row r="3456" spans="1:13" x14ac:dyDescent="0.3">
      <c r="A3456" s="2">
        <v>45908</v>
      </c>
      <c r="B3456" s="3">
        <f t="shared" si="159"/>
        <v>2026</v>
      </c>
      <c r="C3456" t="str">
        <f t="shared" si="160"/>
        <v>2025-2026</v>
      </c>
      <c r="D3456" t="s">
        <v>120</v>
      </c>
      <c r="E3456" t="s">
        <v>90</v>
      </c>
      <c r="F3456" t="str">
        <f t="shared" si="161"/>
        <v>New South Wales</v>
      </c>
      <c r="G3456" t="s">
        <v>10</v>
      </c>
      <c r="H3456">
        <v>2650</v>
      </c>
      <c r="I3456" t="s">
        <v>11</v>
      </c>
      <c r="J3456" t="s">
        <v>132</v>
      </c>
      <c r="K3456" t="s">
        <v>148</v>
      </c>
      <c r="L3456" t="s">
        <v>159</v>
      </c>
      <c r="M3456" s="6">
        <v>144</v>
      </c>
    </row>
    <row r="3457" spans="1:13" x14ac:dyDescent="0.3">
      <c r="A3457" s="2">
        <v>45775</v>
      </c>
      <c r="B3457" s="3">
        <f t="shared" si="159"/>
        <v>2025</v>
      </c>
      <c r="C3457" t="str">
        <f t="shared" si="160"/>
        <v>2024-2025</v>
      </c>
      <c r="D3457" t="s">
        <v>119</v>
      </c>
      <c r="E3457" t="s">
        <v>114</v>
      </c>
      <c r="F3457" t="str">
        <f t="shared" si="161"/>
        <v>Victoria</v>
      </c>
      <c r="G3457" t="s">
        <v>26</v>
      </c>
      <c r="H3457">
        <v>3353</v>
      </c>
      <c r="I3457" t="s">
        <v>11</v>
      </c>
      <c r="J3457" t="s">
        <v>129</v>
      </c>
      <c r="K3457" t="s">
        <v>143</v>
      </c>
      <c r="L3457" t="s">
        <v>154</v>
      </c>
      <c r="M3457" s="6">
        <v>51</v>
      </c>
    </row>
    <row r="3458" spans="1:13" x14ac:dyDescent="0.3">
      <c r="A3458" s="2">
        <v>45562</v>
      </c>
      <c r="B3458" s="3">
        <f t="shared" ref="B3458:B3521" si="162">IF(MONTH(A3458)&gt;=7,YEAR(A3458)+1,YEAR(A3458))</f>
        <v>2025</v>
      </c>
      <c r="C3458" t="str">
        <f t="shared" ref="C3458:C3521" si="163">IF(MONTH(A3458) &gt;= 7, YEAR(A3458) &amp; "-" &amp; YEAR(A3458) + 1, YEAR(A3458) - 1 &amp; "-" &amp; YEAR(A3458))</f>
        <v>2024-2025</v>
      </c>
      <c r="D3458" t="s">
        <v>120</v>
      </c>
      <c r="E3458" t="s">
        <v>78</v>
      </c>
      <c r="F3458" t="str">
        <f t="shared" ref="F3458:F3521" si="164">IF(G3458="WA","Western Australia",
IF(G3458="NSW","New South Wales",
IF(G3458="QLD","Queensland",
IF(G3458="VIC","Victoria",
IF(G3458="TAS","Tasmania",
IF(G3458="SA","South Australia",
IF(G3458="NT","Northern Territory",
IF(G3458="ACT","Australian Capital Territory",G3458))))))))</f>
        <v>New South Wales</v>
      </c>
      <c r="G3458" t="s">
        <v>10</v>
      </c>
      <c r="H3458">
        <v>2480</v>
      </c>
      <c r="I3458" t="s">
        <v>11</v>
      </c>
      <c r="J3458" t="s">
        <v>122</v>
      </c>
      <c r="K3458" t="s">
        <v>145</v>
      </c>
      <c r="L3458" t="s">
        <v>156</v>
      </c>
      <c r="M3458" s="6">
        <v>774</v>
      </c>
    </row>
    <row r="3459" spans="1:13" x14ac:dyDescent="0.3">
      <c r="A3459" s="2">
        <v>45544</v>
      </c>
      <c r="B3459" s="3">
        <f t="shared" si="162"/>
        <v>2025</v>
      </c>
      <c r="C3459" t="str">
        <f t="shared" si="163"/>
        <v>2024-2025</v>
      </c>
      <c r="D3459" t="s">
        <v>120</v>
      </c>
      <c r="E3459" t="s">
        <v>34</v>
      </c>
      <c r="F3459" t="str">
        <f t="shared" si="164"/>
        <v>New South Wales</v>
      </c>
      <c r="G3459" t="s">
        <v>10</v>
      </c>
      <c r="H3459">
        <v>2560</v>
      </c>
      <c r="I3459" t="s">
        <v>11</v>
      </c>
      <c r="J3459" t="s">
        <v>123</v>
      </c>
      <c r="K3459" t="s">
        <v>143</v>
      </c>
      <c r="L3459" t="s">
        <v>154</v>
      </c>
      <c r="M3459" s="6">
        <v>525</v>
      </c>
    </row>
    <row r="3460" spans="1:13" x14ac:dyDescent="0.3">
      <c r="A3460" s="2">
        <v>45488</v>
      </c>
      <c r="B3460" s="3">
        <f t="shared" si="162"/>
        <v>2025</v>
      </c>
      <c r="C3460" t="str">
        <f t="shared" si="163"/>
        <v>2024-2025</v>
      </c>
      <c r="D3460" t="s">
        <v>120</v>
      </c>
      <c r="E3460" t="s">
        <v>34</v>
      </c>
      <c r="F3460" t="str">
        <f t="shared" si="164"/>
        <v>New South Wales</v>
      </c>
      <c r="G3460" t="s">
        <v>10</v>
      </c>
      <c r="H3460">
        <v>2560</v>
      </c>
      <c r="I3460" t="s">
        <v>11</v>
      </c>
      <c r="J3460" t="s">
        <v>123</v>
      </c>
      <c r="K3460" t="s">
        <v>144</v>
      </c>
      <c r="L3460" t="s">
        <v>155</v>
      </c>
      <c r="M3460" s="6">
        <v>49</v>
      </c>
    </row>
    <row r="3461" spans="1:13" x14ac:dyDescent="0.3">
      <c r="A3461" s="2">
        <v>45555</v>
      </c>
      <c r="B3461" s="3">
        <f t="shared" si="162"/>
        <v>2025</v>
      </c>
      <c r="C3461" t="str">
        <f t="shared" si="163"/>
        <v>2024-2025</v>
      </c>
      <c r="D3461" t="s">
        <v>120</v>
      </c>
      <c r="E3461" t="s">
        <v>35</v>
      </c>
      <c r="F3461" t="str">
        <f t="shared" si="164"/>
        <v>Victoria</v>
      </c>
      <c r="G3461" t="s">
        <v>26</v>
      </c>
      <c r="H3461">
        <v>3280</v>
      </c>
      <c r="I3461" t="s">
        <v>11</v>
      </c>
      <c r="J3461" t="s">
        <v>129</v>
      </c>
      <c r="K3461" t="s">
        <v>145</v>
      </c>
      <c r="L3461" t="s">
        <v>156</v>
      </c>
      <c r="M3461" s="6">
        <v>30</v>
      </c>
    </row>
    <row r="3462" spans="1:13" x14ac:dyDescent="0.3">
      <c r="A3462" s="2">
        <v>46004</v>
      </c>
      <c r="B3462" s="3">
        <f t="shared" si="162"/>
        <v>2026</v>
      </c>
      <c r="C3462" t="str">
        <f t="shared" si="163"/>
        <v>2025-2026</v>
      </c>
      <c r="D3462" t="s">
        <v>120</v>
      </c>
      <c r="E3462" t="s">
        <v>54</v>
      </c>
      <c r="F3462" t="str">
        <f t="shared" si="164"/>
        <v>New South Wales</v>
      </c>
      <c r="G3462" t="s">
        <v>10</v>
      </c>
      <c r="H3462">
        <v>2750</v>
      </c>
      <c r="I3462" t="s">
        <v>11</v>
      </c>
      <c r="J3462" t="s">
        <v>132</v>
      </c>
      <c r="K3462" t="s">
        <v>145</v>
      </c>
      <c r="L3462" t="s">
        <v>156</v>
      </c>
      <c r="M3462" s="6">
        <v>229</v>
      </c>
    </row>
    <row r="3463" spans="1:13" x14ac:dyDescent="0.3">
      <c r="A3463" s="2">
        <v>45751</v>
      </c>
      <c r="B3463" s="3">
        <f t="shared" si="162"/>
        <v>2025</v>
      </c>
      <c r="C3463" t="str">
        <f t="shared" si="163"/>
        <v>2024-2025</v>
      </c>
      <c r="D3463" t="s">
        <v>120</v>
      </c>
      <c r="E3463" t="s">
        <v>41</v>
      </c>
      <c r="F3463" t="str">
        <f t="shared" si="164"/>
        <v>New South Wales</v>
      </c>
      <c r="G3463" t="s">
        <v>10</v>
      </c>
      <c r="H3463">
        <v>2478</v>
      </c>
      <c r="I3463" t="s">
        <v>11</v>
      </c>
      <c r="J3463" t="s">
        <v>122</v>
      </c>
      <c r="K3463" t="s">
        <v>150</v>
      </c>
      <c r="L3463" t="s">
        <v>161</v>
      </c>
      <c r="M3463" s="6">
        <v>350</v>
      </c>
    </row>
    <row r="3464" spans="1:13" x14ac:dyDescent="0.3">
      <c r="A3464" s="2">
        <v>45567</v>
      </c>
      <c r="B3464" s="3">
        <f t="shared" si="162"/>
        <v>2025</v>
      </c>
      <c r="C3464" t="str">
        <f t="shared" si="163"/>
        <v>2024-2025</v>
      </c>
      <c r="D3464" t="s">
        <v>120</v>
      </c>
      <c r="E3464" t="s">
        <v>47</v>
      </c>
      <c r="F3464" t="str">
        <f t="shared" si="164"/>
        <v>Victoria</v>
      </c>
      <c r="G3464" t="s">
        <v>26</v>
      </c>
      <c r="H3464">
        <v>3630</v>
      </c>
      <c r="I3464" t="s">
        <v>11</v>
      </c>
      <c r="J3464" t="s">
        <v>137</v>
      </c>
      <c r="K3464" t="s">
        <v>150</v>
      </c>
      <c r="L3464" t="s">
        <v>161</v>
      </c>
      <c r="M3464" s="6">
        <v>453</v>
      </c>
    </row>
    <row r="3465" spans="1:13" x14ac:dyDescent="0.3">
      <c r="A3465" s="2">
        <v>45467</v>
      </c>
      <c r="B3465" s="3">
        <f t="shared" si="162"/>
        <v>2024</v>
      </c>
      <c r="C3465" t="str">
        <f t="shared" si="163"/>
        <v>2023-2024</v>
      </c>
      <c r="D3465" t="s">
        <v>120</v>
      </c>
      <c r="E3465" t="s">
        <v>49</v>
      </c>
      <c r="F3465" t="str">
        <f t="shared" si="164"/>
        <v>New South Wales</v>
      </c>
      <c r="G3465" t="s">
        <v>10</v>
      </c>
      <c r="H3465">
        <v>2350</v>
      </c>
      <c r="I3465" t="s">
        <v>11</v>
      </c>
      <c r="J3465" t="s">
        <v>122</v>
      </c>
      <c r="K3465" t="s">
        <v>142</v>
      </c>
      <c r="L3465" t="s">
        <v>153</v>
      </c>
      <c r="M3465" s="6">
        <v>92</v>
      </c>
    </row>
    <row r="3466" spans="1:13" x14ac:dyDescent="0.3">
      <c r="A3466" s="2">
        <v>45402</v>
      </c>
      <c r="B3466" s="3">
        <f t="shared" si="162"/>
        <v>2024</v>
      </c>
      <c r="C3466" t="str">
        <f t="shared" si="163"/>
        <v>2023-2024</v>
      </c>
      <c r="D3466" t="s">
        <v>120</v>
      </c>
      <c r="E3466" t="s">
        <v>67</v>
      </c>
      <c r="F3466" t="str">
        <f t="shared" si="164"/>
        <v>Tasmania</v>
      </c>
      <c r="G3466" t="s">
        <v>43</v>
      </c>
      <c r="H3466">
        <v>7250</v>
      </c>
      <c r="I3466" t="s">
        <v>11</v>
      </c>
      <c r="J3466" t="s">
        <v>130</v>
      </c>
      <c r="K3466" t="s">
        <v>148</v>
      </c>
      <c r="L3466" t="s">
        <v>159</v>
      </c>
      <c r="M3466" s="6">
        <v>275</v>
      </c>
    </row>
    <row r="3467" spans="1:13" x14ac:dyDescent="0.3">
      <c r="A3467" s="2">
        <v>45947</v>
      </c>
      <c r="B3467" s="3">
        <f t="shared" si="162"/>
        <v>2026</v>
      </c>
      <c r="C3467" t="str">
        <f t="shared" si="163"/>
        <v>2025-2026</v>
      </c>
      <c r="D3467" t="s">
        <v>120</v>
      </c>
      <c r="E3467" t="s">
        <v>78</v>
      </c>
      <c r="F3467" t="str">
        <f t="shared" si="164"/>
        <v>New South Wales</v>
      </c>
      <c r="G3467" t="s">
        <v>10</v>
      </c>
      <c r="H3467">
        <v>2480</v>
      </c>
      <c r="I3467" t="s">
        <v>11</v>
      </c>
      <c r="J3467" t="s">
        <v>122</v>
      </c>
      <c r="K3467" t="s">
        <v>148</v>
      </c>
      <c r="L3467" t="s">
        <v>159</v>
      </c>
      <c r="M3467" s="6">
        <v>767</v>
      </c>
    </row>
    <row r="3468" spans="1:13" x14ac:dyDescent="0.3">
      <c r="A3468" s="2">
        <v>45498</v>
      </c>
      <c r="B3468" s="3">
        <f t="shared" si="162"/>
        <v>2025</v>
      </c>
      <c r="C3468" t="str">
        <f t="shared" si="163"/>
        <v>2024-2025</v>
      </c>
      <c r="D3468" t="s">
        <v>120</v>
      </c>
      <c r="E3468" t="s">
        <v>104</v>
      </c>
      <c r="F3468" t="str">
        <f t="shared" si="164"/>
        <v>Victoria</v>
      </c>
      <c r="G3468" t="s">
        <v>26</v>
      </c>
      <c r="H3468">
        <v>3175</v>
      </c>
      <c r="I3468" t="s">
        <v>11</v>
      </c>
      <c r="J3468" t="s">
        <v>127</v>
      </c>
      <c r="K3468" t="s">
        <v>144</v>
      </c>
      <c r="L3468" t="s">
        <v>155</v>
      </c>
      <c r="M3468" s="6">
        <v>125</v>
      </c>
    </row>
    <row r="3469" spans="1:13" x14ac:dyDescent="0.3">
      <c r="A3469" s="2">
        <v>45480</v>
      </c>
      <c r="B3469" s="3">
        <f t="shared" si="162"/>
        <v>2025</v>
      </c>
      <c r="C3469" t="str">
        <f t="shared" si="163"/>
        <v>2024-2025</v>
      </c>
      <c r="D3469" t="s">
        <v>120</v>
      </c>
      <c r="E3469" t="s">
        <v>38</v>
      </c>
      <c r="F3469" t="str">
        <f t="shared" si="164"/>
        <v>Victoria</v>
      </c>
      <c r="G3469" t="s">
        <v>26</v>
      </c>
      <c r="H3469">
        <v>3199</v>
      </c>
      <c r="I3469" t="s">
        <v>11</v>
      </c>
      <c r="J3469" t="s">
        <v>127</v>
      </c>
      <c r="K3469" t="s">
        <v>146</v>
      </c>
      <c r="L3469" t="s">
        <v>157</v>
      </c>
      <c r="M3469" s="6">
        <v>569</v>
      </c>
    </row>
    <row r="3470" spans="1:13" x14ac:dyDescent="0.3">
      <c r="A3470" s="2">
        <v>45954</v>
      </c>
      <c r="B3470" s="3">
        <f t="shared" si="162"/>
        <v>2026</v>
      </c>
      <c r="C3470" t="str">
        <f t="shared" si="163"/>
        <v>2025-2026</v>
      </c>
      <c r="D3470" t="s">
        <v>120</v>
      </c>
      <c r="E3470" t="s">
        <v>64</v>
      </c>
      <c r="F3470" t="str">
        <f t="shared" si="164"/>
        <v>Western Australia</v>
      </c>
      <c r="G3470" t="s">
        <v>28</v>
      </c>
      <c r="H3470">
        <v>6112</v>
      </c>
      <c r="I3470" t="s">
        <v>11</v>
      </c>
      <c r="J3470" t="s">
        <v>135</v>
      </c>
      <c r="K3470" t="s">
        <v>150</v>
      </c>
      <c r="L3470" t="s">
        <v>161</v>
      </c>
      <c r="M3470" s="6">
        <v>51</v>
      </c>
    </row>
    <row r="3471" spans="1:13" x14ac:dyDescent="0.3">
      <c r="A3471" s="2">
        <v>45812</v>
      </c>
      <c r="B3471" s="3">
        <f t="shared" si="162"/>
        <v>2025</v>
      </c>
      <c r="C3471" t="str">
        <f t="shared" si="163"/>
        <v>2024-2025</v>
      </c>
      <c r="D3471" t="s">
        <v>120</v>
      </c>
      <c r="E3471" t="s">
        <v>104</v>
      </c>
      <c r="F3471" t="str">
        <f t="shared" si="164"/>
        <v>Victoria</v>
      </c>
      <c r="G3471" t="s">
        <v>26</v>
      </c>
      <c r="H3471">
        <v>3175</v>
      </c>
      <c r="I3471" t="s">
        <v>11</v>
      </c>
      <c r="J3471" t="s">
        <v>127</v>
      </c>
      <c r="K3471" t="s">
        <v>143</v>
      </c>
      <c r="L3471" t="s">
        <v>154</v>
      </c>
      <c r="M3471" s="6">
        <v>410</v>
      </c>
    </row>
    <row r="3472" spans="1:13" x14ac:dyDescent="0.3">
      <c r="A3472" s="2">
        <v>45702</v>
      </c>
      <c r="B3472" s="3">
        <f t="shared" si="162"/>
        <v>2025</v>
      </c>
      <c r="C3472" t="str">
        <f t="shared" si="163"/>
        <v>2024-2025</v>
      </c>
      <c r="D3472" t="s">
        <v>120</v>
      </c>
      <c r="E3472" t="s">
        <v>110</v>
      </c>
      <c r="F3472" t="str">
        <f t="shared" si="164"/>
        <v>Australian Capital Territory</v>
      </c>
      <c r="G3472" t="s">
        <v>51</v>
      </c>
      <c r="H3472">
        <v>2609</v>
      </c>
      <c r="I3472" t="s">
        <v>11</v>
      </c>
      <c r="J3472" t="s">
        <v>123</v>
      </c>
      <c r="K3472" t="s">
        <v>146</v>
      </c>
      <c r="L3472" t="s">
        <v>157</v>
      </c>
      <c r="M3472" s="6">
        <v>494</v>
      </c>
    </row>
    <row r="3473" spans="1:13" x14ac:dyDescent="0.3">
      <c r="A3473" s="2">
        <v>45505</v>
      </c>
      <c r="B3473" s="3">
        <f t="shared" si="162"/>
        <v>2025</v>
      </c>
      <c r="C3473" t="str">
        <f t="shared" si="163"/>
        <v>2024-2025</v>
      </c>
      <c r="D3473" t="s">
        <v>119</v>
      </c>
      <c r="E3473" t="s">
        <v>36</v>
      </c>
      <c r="F3473" t="str">
        <f t="shared" si="164"/>
        <v>New South Wales</v>
      </c>
      <c r="G3473" t="s">
        <v>10</v>
      </c>
      <c r="H3473">
        <v>2539</v>
      </c>
      <c r="I3473" t="s">
        <v>11</v>
      </c>
      <c r="J3473" t="s">
        <v>123</v>
      </c>
      <c r="K3473" t="s">
        <v>142</v>
      </c>
      <c r="L3473" t="s">
        <v>153</v>
      </c>
      <c r="M3473" s="6">
        <v>585</v>
      </c>
    </row>
    <row r="3474" spans="1:13" x14ac:dyDescent="0.3">
      <c r="A3474" s="2">
        <v>45930</v>
      </c>
      <c r="B3474" s="3">
        <f t="shared" si="162"/>
        <v>2026</v>
      </c>
      <c r="C3474" t="str">
        <f t="shared" si="163"/>
        <v>2025-2026</v>
      </c>
      <c r="D3474" t="s">
        <v>120</v>
      </c>
      <c r="E3474" t="s">
        <v>13</v>
      </c>
      <c r="F3474" t="str">
        <f t="shared" si="164"/>
        <v>New South Wales</v>
      </c>
      <c r="G3474" t="s">
        <v>10</v>
      </c>
      <c r="H3474">
        <v>2141</v>
      </c>
      <c r="I3474" t="s">
        <v>11</v>
      </c>
      <c r="J3474" t="s">
        <v>125</v>
      </c>
      <c r="K3474" t="s">
        <v>142</v>
      </c>
      <c r="L3474" t="s">
        <v>153</v>
      </c>
      <c r="M3474" s="6">
        <v>183</v>
      </c>
    </row>
    <row r="3475" spans="1:13" x14ac:dyDescent="0.3">
      <c r="A3475" s="2">
        <v>45844</v>
      </c>
      <c r="B3475" s="3">
        <f t="shared" si="162"/>
        <v>2026</v>
      </c>
      <c r="C3475" t="str">
        <f t="shared" si="163"/>
        <v>2025-2026</v>
      </c>
      <c r="D3475" t="s">
        <v>119</v>
      </c>
      <c r="E3475" t="s">
        <v>95</v>
      </c>
      <c r="F3475" t="str">
        <f t="shared" si="164"/>
        <v>New South Wales</v>
      </c>
      <c r="G3475" t="s">
        <v>10</v>
      </c>
      <c r="H3475">
        <v>2131</v>
      </c>
      <c r="I3475" t="s">
        <v>11</v>
      </c>
      <c r="J3475" t="s">
        <v>125</v>
      </c>
      <c r="K3475" t="s">
        <v>144</v>
      </c>
      <c r="L3475" t="s">
        <v>155</v>
      </c>
      <c r="M3475" s="6">
        <v>699</v>
      </c>
    </row>
    <row r="3476" spans="1:13" x14ac:dyDescent="0.3">
      <c r="A3476" s="2">
        <v>45645</v>
      </c>
      <c r="B3476" s="3">
        <f t="shared" si="162"/>
        <v>2025</v>
      </c>
      <c r="C3476" t="str">
        <f t="shared" si="163"/>
        <v>2024-2025</v>
      </c>
      <c r="D3476" t="s">
        <v>120</v>
      </c>
      <c r="E3476" t="s">
        <v>20</v>
      </c>
      <c r="F3476" t="str">
        <f t="shared" si="164"/>
        <v>South Australia</v>
      </c>
      <c r="G3476" t="s">
        <v>17</v>
      </c>
      <c r="H3476">
        <v>5607</v>
      </c>
      <c r="I3476" t="s">
        <v>11</v>
      </c>
      <c r="J3476" t="s">
        <v>139</v>
      </c>
      <c r="K3476" t="s">
        <v>151</v>
      </c>
      <c r="L3476" t="s">
        <v>152</v>
      </c>
      <c r="M3476" s="6">
        <v>496</v>
      </c>
    </row>
    <row r="3477" spans="1:13" x14ac:dyDescent="0.3">
      <c r="A3477" s="2">
        <v>45502</v>
      </c>
      <c r="B3477" s="3">
        <f t="shared" si="162"/>
        <v>2025</v>
      </c>
      <c r="C3477" t="str">
        <f t="shared" si="163"/>
        <v>2024-2025</v>
      </c>
      <c r="D3477" t="s">
        <v>119</v>
      </c>
      <c r="E3477" t="s">
        <v>99</v>
      </c>
      <c r="F3477" t="str">
        <f t="shared" si="164"/>
        <v>Western Australia</v>
      </c>
      <c r="G3477" t="s">
        <v>28</v>
      </c>
      <c r="H3477">
        <v>6530</v>
      </c>
      <c r="I3477" t="s">
        <v>11</v>
      </c>
      <c r="J3477" t="s">
        <v>141</v>
      </c>
      <c r="K3477" t="s">
        <v>147</v>
      </c>
      <c r="L3477" t="s">
        <v>158</v>
      </c>
      <c r="M3477" s="6">
        <v>133</v>
      </c>
    </row>
    <row r="3478" spans="1:13" x14ac:dyDescent="0.3">
      <c r="A3478" s="2">
        <v>45534</v>
      </c>
      <c r="B3478" s="3">
        <f t="shared" si="162"/>
        <v>2025</v>
      </c>
      <c r="C3478" t="str">
        <f t="shared" si="163"/>
        <v>2024-2025</v>
      </c>
      <c r="D3478" t="s">
        <v>120</v>
      </c>
      <c r="E3478" t="s">
        <v>63</v>
      </c>
      <c r="F3478" t="str">
        <f t="shared" si="164"/>
        <v>Queensland</v>
      </c>
      <c r="G3478" t="s">
        <v>19</v>
      </c>
      <c r="H3478">
        <v>4068</v>
      </c>
      <c r="I3478" t="s">
        <v>11</v>
      </c>
      <c r="J3478" t="s">
        <v>131</v>
      </c>
      <c r="K3478" t="s">
        <v>150</v>
      </c>
      <c r="L3478" t="s">
        <v>161</v>
      </c>
      <c r="M3478" s="6">
        <v>787</v>
      </c>
    </row>
    <row r="3479" spans="1:13" x14ac:dyDescent="0.3">
      <c r="A3479" s="2">
        <v>45595</v>
      </c>
      <c r="B3479" s="3">
        <f t="shared" si="162"/>
        <v>2025</v>
      </c>
      <c r="C3479" t="str">
        <f t="shared" si="163"/>
        <v>2024-2025</v>
      </c>
      <c r="D3479" t="s">
        <v>120</v>
      </c>
      <c r="E3479" t="s">
        <v>53</v>
      </c>
      <c r="F3479" t="str">
        <f t="shared" si="164"/>
        <v>Queensland</v>
      </c>
      <c r="G3479" t="s">
        <v>19</v>
      </c>
      <c r="H3479">
        <v>4012</v>
      </c>
      <c r="I3479" t="s">
        <v>11</v>
      </c>
      <c r="J3479" t="s">
        <v>131</v>
      </c>
      <c r="K3479" t="s">
        <v>146</v>
      </c>
      <c r="L3479" t="s">
        <v>157</v>
      </c>
      <c r="M3479" s="6">
        <v>211</v>
      </c>
    </row>
    <row r="3480" spans="1:13" x14ac:dyDescent="0.3">
      <c r="A3480" s="2">
        <v>45654</v>
      </c>
      <c r="B3480" s="3">
        <f t="shared" si="162"/>
        <v>2025</v>
      </c>
      <c r="C3480" t="str">
        <f t="shared" si="163"/>
        <v>2024-2025</v>
      </c>
      <c r="D3480" t="s">
        <v>120</v>
      </c>
      <c r="E3480" t="s">
        <v>74</v>
      </c>
      <c r="F3480" t="str">
        <f t="shared" si="164"/>
        <v>Victoria</v>
      </c>
      <c r="G3480" t="s">
        <v>26</v>
      </c>
      <c r="H3480">
        <v>3500</v>
      </c>
      <c r="I3480" t="s">
        <v>11</v>
      </c>
      <c r="J3480" t="s">
        <v>129</v>
      </c>
      <c r="K3480" t="s">
        <v>148</v>
      </c>
      <c r="L3480" t="s">
        <v>159</v>
      </c>
      <c r="M3480" s="6">
        <v>96</v>
      </c>
    </row>
    <row r="3481" spans="1:13" x14ac:dyDescent="0.3">
      <c r="A3481" s="2">
        <v>45503</v>
      </c>
      <c r="B3481" s="3">
        <f t="shared" si="162"/>
        <v>2025</v>
      </c>
      <c r="C3481" t="str">
        <f t="shared" si="163"/>
        <v>2024-2025</v>
      </c>
      <c r="D3481" t="s">
        <v>119</v>
      </c>
      <c r="E3481" t="s">
        <v>48</v>
      </c>
      <c r="F3481" t="str">
        <f t="shared" si="164"/>
        <v>Western Australia</v>
      </c>
      <c r="G3481" t="s">
        <v>28</v>
      </c>
      <c r="H3481">
        <v>6450</v>
      </c>
      <c r="I3481" t="s">
        <v>11</v>
      </c>
      <c r="J3481" t="s">
        <v>141</v>
      </c>
      <c r="K3481" t="s">
        <v>151</v>
      </c>
      <c r="L3481" t="s">
        <v>152</v>
      </c>
      <c r="M3481" s="6">
        <v>477</v>
      </c>
    </row>
    <row r="3482" spans="1:13" x14ac:dyDescent="0.3">
      <c r="A3482" s="2">
        <v>45326</v>
      </c>
      <c r="B3482" s="3">
        <f t="shared" si="162"/>
        <v>2024</v>
      </c>
      <c r="C3482" t="str">
        <f t="shared" si="163"/>
        <v>2023-2024</v>
      </c>
      <c r="D3482" t="s">
        <v>120</v>
      </c>
      <c r="E3482" t="s">
        <v>30</v>
      </c>
      <c r="F3482" t="str">
        <f t="shared" si="164"/>
        <v>Victoria</v>
      </c>
      <c r="G3482" t="s">
        <v>26</v>
      </c>
      <c r="H3482">
        <v>3030</v>
      </c>
      <c r="I3482" t="s">
        <v>11</v>
      </c>
      <c r="J3482" t="s">
        <v>128</v>
      </c>
      <c r="K3482" t="s">
        <v>142</v>
      </c>
      <c r="L3482" t="s">
        <v>153</v>
      </c>
      <c r="M3482" s="6">
        <v>373</v>
      </c>
    </row>
    <row r="3483" spans="1:13" x14ac:dyDescent="0.3">
      <c r="A3483" s="2">
        <v>45549</v>
      </c>
      <c r="B3483" s="3">
        <f t="shared" si="162"/>
        <v>2025</v>
      </c>
      <c r="C3483" t="str">
        <f t="shared" si="163"/>
        <v>2024-2025</v>
      </c>
      <c r="D3483" t="s">
        <v>120</v>
      </c>
      <c r="E3483" t="s">
        <v>24</v>
      </c>
      <c r="F3483" t="str">
        <f t="shared" si="164"/>
        <v>Queensland</v>
      </c>
      <c r="G3483" t="s">
        <v>19</v>
      </c>
      <c r="H3483">
        <v>4053</v>
      </c>
      <c r="I3483" t="s">
        <v>11</v>
      </c>
      <c r="J3483" t="s">
        <v>131</v>
      </c>
      <c r="K3483" t="s">
        <v>144</v>
      </c>
      <c r="L3483" t="s">
        <v>155</v>
      </c>
      <c r="M3483" s="6">
        <v>478</v>
      </c>
    </row>
    <row r="3484" spans="1:13" x14ac:dyDescent="0.3">
      <c r="A3484" s="2">
        <v>45351</v>
      </c>
      <c r="B3484" s="3">
        <f t="shared" si="162"/>
        <v>2024</v>
      </c>
      <c r="C3484" t="str">
        <f t="shared" si="163"/>
        <v>2023-2024</v>
      </c>
      <c r="D3484" t="s">
        <v>120</v>
      </c>
      <c r="E3484" t="s">
        <v>16</v>
      </c>
      <c r="F3484" t="str">
        <f t="shared" si="164"/>
        <v>South Australia</v>
      </c>
      <c r="G3484" t="s">
        <v>17</v>
      </c>
      <c r="H3484">
        <v>5168</v>
      </c>
      <c r="I3484" t="s">
        <v>11</v>
      </c>
      <c r="J3484" t="s">
        <v>134</v>
      </c>
      <c r="K3484" t="s">
        <v>150</v>
      </c>
      <c r="L3484" t="s">
        <v>161</v>
      </c>
      <c r="M3484" s="6">
        <v>159</v>
      </c>
    </row>
    <row r="3485" spans="1:13" x14ac:dyDescent="0.3">
      <c r="A3485" s="2">
        <v>45467</v>
      </c>
      <c r="B3485" s="3">
        <f t="shared" si="162"/>
        <v>2024</v>
      </c>
      <c r="C3485" t="str">
        <f t="shared" si="163"/>
        <v>2023-2024</v>
      </c>
      <c r="D3485" t="s">
        <v>119</v>
      </c>
      <c r="E3485" t="s">
        <v>99</v>
      </c>
      <c r="F3485" t="str">
        <f t="shared" si="164"/>
        <v>Western Australia</v>
      </c>
      <c r="G3485" t="s">
        <v>28</v>
      </c>
      <c r="H3485">
        <v>6530</v>
      </c>
      <c r="I3485" t="s">
        <v>11</v>
      </c>
      <c r="J3485" t="s">
        <v>141</v>
      </c>
      <c r="K3485" t="s">
        <v>148</v>
      </c>
      <c r="L3485" t="s">
        <v>159</v>
      </c>
      <c r="M3485" s="6">
        <v>112</v>
      </c>
    </row>
    <row r="3486" spans="1:13" x14ac:dyDescent="0.3">
      <c r="A3486" s="2">
        <v>45303</v>
      </c>
      <c r="B3486" s="3">
        <f t="shared" si="162"/>
        <v>2024</v>
      </c>
      <c r="C3486" t="str">
        <f t="shared" si="163"/>
        <v>2023-2024</v>
      </c>
      <c r="D3486" t="s">
        <v>120</v>
      </c>
      <c r="E3486" t="s">
        <v>84</v>
      </c>
      <c r="F3486" t="str">
        <f t="shared" si="164"/>
        <v>Western Australia</v>
      </c>
      <c r="G3486" t="s">
        <v>28</v>
      </c>
      <c r="H3486">
        <v>6280</v>
      </c>
      <c r="I3486" t="s">
        <v>11</v>
      </c>
      <c r="J3486" t="s">
        <v>135</v>
      </c>
      <c r="K3486" t="s">
        <v>144</v>
      </c>
      <c r="L3486" t="s">
        <v>155</v>
      </c>
      <c r="M3486" s="6">
        <v>37</v>
      </c>
    </row>
    <row r="3487" spans="1:13" x14ac:dyDescent="0.3">
      <c r="A3487" s="2">
        <v>45597</v>
      </c>
      <c r="B3487" s="3">
        <f t="shared" si="162"/>
        <v>2025</v>
      </c>
      <c r="C3487" t="str">
        <f t="shared" si="163"/>
        <v>2024-2025</v>
      </c>
      <c r="D3487" t="s">
        <v>120</v>
      </c>
      <c r="E3487" t="s">
        <v>52</v>
      </c>
      <c r="F3487" t="str">
        <f t="shared" si="164"/>
        <v>New South Wales</v>
      </c>
      <c r="G3487" t="s">
        <v>10</v>
      </c>
      <c r="H3487">
        <v>2485</v>
      </c>
      <c r="I3487" t="s">
        <v>11</v>
      </c>
      <c r="J3487" t="s">
        <v>122</v>
      </c>
      <c r="K3487" t="s">
        <v>151</v>
      </c>
      <c r="L3487" t="s">
        <v>152</v>
      </c>
      <c r="M3487" s="6">
        <v>421</v>
      </c>
    </row>
    <row r="3488" spans="1:13" x14ac:dyDescent="0.3">
      <c r="A3488" s="2">
        <v>45988</v>
      </c>
      <c r="B3488" s="3">
        <f t="shared" si="162"/>
        <v>2026</v>
      </c>
      <c r="C3488" t="str">
        <f t="shared" si="163"/>
        <v>2025-2026</v>
      </c>
      <c r="D3488" t="s">
        <v>120</v>
      </c>
      <c r="E3488" t="s">
        <v>92</v>
      </c>
      <c r="F3488" t="str">
        <f t="shared" si="164"/>
        <v>New South Wales</v>
      </c>
      <c r="G3488" t="s">
        <v>10</v>
      </c>
      <c r="H3488">
        <v>2015</v>
      </c>
      <c r="I3488" t="s">
        <v>11</v>
      </c>
      <c r="J3488" t="s">
        <v>126</v>
      </c>
      <c r="K3488" t="s">
        <v>148</v>
      </c>
      <c r="L3488" t="s">
        <v>159</v>
      </c>
      <c r="M3488" s="6">
        <v>771</v>
      </c>
    </row>
    <row r="3489" spans="1:13" x14ac:dyDescent="0.3">
      <c r="A3489" s="2">
        <v>45415</v>
      </c>
      <c r="B3489" s="3">
        <f t="shared" si="162"/>
        <v>2024</v>
      </c>
      <c r="C3489" t="str">
        <f t="shared" si="163"/>
        <v>2023-2024</v>
      </c>
      <c r="D3489" t="s">
        <v>119</v>
      </c>
      <c r="E3489" t="s">
        <v>95</v>
      </c>
      <c r="F3489" t="str">
        <f t="shared" si="164"/>
        <v>New South Wales</v>
      </c>
      <c r="G3489" t="s">
        <v>10</v>
      </c>
      <c r="H3489">
        <v>2131</v>
      </c>
      <c r="I3489" t="s">
        <v>11</v>
      </c>
      <c r="J3489" t="s">
        <v>125</v>
      </c>
      <c r="K3489" t="s">
        <v>148</v>
      </c>
      <c r="L3489" t="s">
        <v>159</v>
      </c>
      <c r="M3489" s="6">
        <v>552</v>
      </c>
    </row>
    <row r="3490" spans="1:13" x14ac:dyDescent="0.3">
      <c r="A3490" s="2">
        <v>45563</v>
      </c>
      <c r="B3490" s="3">
        <f t="shared" si="162"/>
        <v>2025</v>
      </c>
      <c r="C3490" t="str">
        <f t="shared" si="163"/>
        <v>2024-2025</v>
      </c>
      <c r="D3490" t="s">
        <v>120</v>
      </c>
      <c r="E3490" t="s">
        <v>69</v>
      </c>
      <c r="F3490" t="str">
        <f t="shared" si="164"/>
        <v>Victoria</v>
      </c>
      <c r="G3490" t="s">
        <v>26</v>
      </c>
      <c r="H3490">
        <v>3148</v>
      </c>
      <c r="I3490" t="s">
        <v>11</v>
      </c>
      <c r="J3490" t="s">
        <v>127</v>
      </c>
      <c r="K3490" t="s">
        <v>148</v>
      </c>
      <c r="L3490" t="s">
        <v>159</v>
      </c>
      <c r="M3490" s="6">
        <v>354</v>
      </c>
    </row>
    <row r="3491" spans="1:13" x14ac:dyDescent="0.3">
      <c r="A3491" s="2">
        <v>45488</v>
      </c>
      <c r="B3491" s="3">
        <f t="shared" si="162"/>
        <v>2025</v>
      </c>
      <c r="C3491" t="str">
        <f t="shared" si="163"/>
        <v>2024-2025</v>
      </c>
      <c r="D3491" t="s">
        <v>120</v>
      </c>
      <c r="E3491" t="s">
        <v>83</v>
      </c>
      <c r="F3491" t="str">
        <f t="shared" si="164"/>
        <v>Victoria</v>
      </c>
      <c r="G3491" t="s">
        <v>26</v>
      </c>
      <c r="H3491">
        <v>3551</v>
      </c>
      <c r="I3491" t="s">
        <v>11</v>
      </c>
      <c r="J3491" t="s">
        <v>129</v>
      </c>
      <c r="K3491" t="s">
        <v>145</v>
      </c>
      <c r="L3491" t="s">
        <v>156</v>
      </c>
      <c r="M3491" s="6">
        <v>737</v>
      </c>
    </row>
    <row r="3492" spans="1:13" x14ac:dyDescent="0.3">
      <c r="A3492" s="2">
        <v>45819</v>
      </c>
      <c r="B3492" s="3">
        <f t="shared" si="162"/>
        <v>2025</v>
      </c>
      <c r="C3492" t="str">
        <f t="shared" si="163"/>
        <v>2024-2025</v>
      </c>
      <c r="D3492" t="s">
        <v>120</v>
      </c>
      <c r="E3492" t="s">
        <v>94</v>
      </c>
      <c r="F3492" t="str">
        <f t="shared" si="164"/>
        <v>Queensland</v>
      </c>
      <c r="G3492" t="s">
        <v>19</v>
      </c>
      <c r="H3492">
        <v>4551</v>
      </c>
      <c r="I3492" t="s">
        <v>11</v>
      </c>
      <c r="J3492" t="s">
        <v>136</v>
      </c>
      <c r="K3492" t="s">
        <v>148</v>
      </c>
      <c r="L3492" t="s">
        <v>159</v>
      </c>
      <c r="M3492" s="6">
        <v>620</v>
      </c>
    </row>
    <row r="3493" spans="1:13" x14ac:dyDescent="0.3">
      <c r="A3493" s="2">
        <v>45848</v>
      </c>
      <c r="B3493" s="3">
        <f t="shared" si="162"/>
        <v>2026</v>
      </c>
      <c r="C3493" t="str">
        <f t="shared" si="163"/>
        <v>2025-2026</v>
      </c>
      <c r="D3493" t="s">
        <v>120</v>
      </c>
      <c r="E3493" t="s">
        <v>16</v>
      </c>
      <c r="F3493" t="str">
        <f t="shared" si="164"/>
        <v>South Australia</v>
      </c>
      <c r="G3493" t="s">
        <v>17</v>
      </c>
      <c r="H3493">
        <v>5168</v>
      </c>
      <c r="I3493" t="s">
        <v>11</v>
      </c>
      <c r="J3493" t="s">
        <v>134</v>
      </c>
      <c r="K3493" t="s">
        <v>148</v>
      </c>
      <c r="L3493" t="s">
        <v>159</v>
      </c>
      <c r="M3493" s="6">
        <v>503</v>
      </c>
    </row>
    <row r="3494" spans="1:13" x14ac:dyDescent="0.3">
      <c r="A3494" s="2">
        <v>45493</v>
      </c>
      <c r="B3494" s="3">
        <f t="shared" si="162"/>
        <v>2025</v>
      </c>
      <c r="C3494" t="str">
        <f t="shared" si="163"/>
        <v>2024-2025</v>
      </c>
      <c r="D3494" t="s">
        <v>119</v>
      </c>
      <c r="E3494" t="s">
        <v>79</v>
      </c>
      <c r="F3494" t="str">
        <f t="shared" si="164"/>
        <v>Queensland</v>
      </c>
      <c r="G3494" t="s">
        <v>19</v>
      </c>
      <c r="H3494">
        <v>4680</v>
      </c>
      <c r="I3494" t="s">
        <v>11</v>
      </c>
      <c r="J3494" t="s">
        <v>138</v>
      </c>
      <c r="K3494" t="s">
        <v>145</v>
      </c>
      <c r="L3494" t="s">
        <v>156</v>
      </c>
      <c r="M3494" s="6">
        <v>295</v>
      </c>
    </row>
    <row r="3495" spans="1:13" x14ac:dyDescent="0.3">
      <c r="A3495" s="2">
        <v>46015</v>
      </c>
      <c r="B3495" s="3">
        <f t="shared" si="162"/>
        <v>2026</v>
      </c>
      <c r="C3495" t="str">
        <f t="shared" si="163"/>
        <v>2025-2026</v>
      </c>
      <c r="D3495" t="s">
        <v>120</v>
      </c>
      <c r="E3495" t="s">
        <v>90</v>
      </c>
      <c r="F3495" t="str">
        <f t="shared" si="164"/>
        <v>New South Wales</v>
      </c>
      <c r="G3495" t="s">
        <v>10</v>
      </c>
      <c r="H3495">
        <v>2650</v>
      </c>
      <c r="I3495" t="s">
        <v>11</v>
      </c>
      <c r="J3495" t="s">
        <v>132</v>
      </c>
      <c r="K3495" t="s">
        <v>148</v>
      </c>
      <c r="L3495" t="s">
        <v>159</v>
      </c>
      <c r="M3495" s="6">
        <v>358</v>
      </c>
    </row>
    <row r="3496" spans="1:13" x14ac:dyDescent="0.3">
      <c r="A3496" s="2">
        <v>45880</v>
      </c>
      <c r="B3496" s="3">
        <f t="shared" si="162"/>
        <v>2026</v>
      </c>
      <c r="C3496" t="str">
        <f t="shared" si="163"/>
        <v>2025-2026</v>
      </c>
      <c r="D3496" t="s">
        <v>120</v>
      </c>
      <c r="E3496" t="s">
        <v>73</v>
      </c>
      <c r="F3496" t="str">
        <f t="shared" si="164"/>
        <v>Queensland</v>
      </c>
      <c r="G3496" t="s">
        <v>19</v>
      </c>
      <c r="H3496">
        <v>4509</v>
      </c>
      <c r="I3496" t="s">
        <v>11</v>
      </c>
      <c r="J3496" t="s">
        <v>124</v>
      </c>
      <c r="K3496" t="s">
        <v>144</v>
      </c>
      <c r="L3496" t="s">
        <v>155</v>
      </c>
      <c r="M3496" s="6">
        <v>708</v>
      </c>
    </row>
    <row r="3497" spans="1:13" x14ac:dyDescent="0.3">
      <c r="A3497" s="2">
        <v>45755</v>
      </c>
      <c r="B3497" s="3">
        <f t="shared" si="162"/>
        <v>2025</v>
      </c>
      <c r="C3497" t="str">
        <f t="shared" si="163"/>
        <v>2024-2025</v>
      </c>
      <c r="D3497" t="s">
        <v>119</v>
      </c>
      <c r="E3497" t="s">
        <v>45</v>
      </c>
      <c r="F3497" t="str">
        <f t="shared" si="164"/>
        <v>Victoria</v>
      </c>
      <c r="G3497" t="s">
        <v>26</v>
      </c>
      <c r="H3497">
        <v>3136</v>
      </c>
      <c r="I3497" t="s">
        <v>11</v>
      </c>
      <c r="J3497" t="s">
        <v>127</v>
      </c>
      <c r="K3497" t="s">
        <v>145</v>
      </c>
      <c r="L3497" t="s">
        <v>156</v>
      </c>
      <c r="M3497" s="6">
        <v>552</v>
      </c>
    </row>
    <row r="3498" spans="1:13" x14ac:dyDescent="0.3">
      <c r="A3498" s="2">
        <v>45393</v>
      </c>
      <c r="B3498" s="3">
        <f t="shared" si="162"/>
        <v>2024</v>
      </c>
      <c r="C3498" t="str">
        <f t="shared" si="163"/>
        <v>2023-2024</v>
      </c>
      <c r="D3498" t="s">
        <v>120</v>
      </c>
      <c r="E3498" t="s">
        <v>9</v>
      </c>
      <c r="F3498" t="str">
        <f t="shared" si="164"/>
        <v>New South Wales</v>
      </c>
      <c r="G3498" t="s">
        <v>10</v>
      </c>
      <c r="H3498">
        <v>2067</v>
      </c>
      <c r="I3498" t="s">
        <v>11</v>
      </c>
      <c r="J3498" t="s">
        <v>126</v>
      </c>
      <c r="K3498" t="s">
        <v>147</v>
      </c>
      <c r="L3498" t="s">
        <v>158</v>
      </c>
      <c r="M3498" s="6">
        <v>100</v>
      </c>
    </row>
    <row r="3499" spans="1:13" x14ac:dyDescent="0.3">
      <c r="A3499" s="2">
        <v>45674</v>
      </c>
      <c r="B3499" s="3">
        <f t="shared" si="162"/>
        <v>2025</v>
      </c>
      <c r="C3499" t="str">
        <f t="shared" si="163"/>
        <v>2024-2025</v>
      </c>
      <c r="D3499" t="s">
        <v>120</v>
      </c>
      <c r="E3499" t="s">
        <v>113</v>
      </c>
      <c r="F3499" t="str">
        <f t="shared" si="164"/>
        <v>New South Wales</v>
      </c>
      <c r="G3499" t="s">
        <v>10</v>
      </c>
      <c r="H3499">
        <v>2101</v>
      </c>
      <c r="I3499" t="s">
        <v>11</v>
      </c>
      <c r="J3499" t="s">
        <v>125</v>
      </c>
      <c r="K3499" t="s">
        <v>143</v>
      </c>
      <c r="L3499" t="s">
        <v>154</v>
      </c>
      <c r="M3499" s="6">
        <v>265</v>
      </c>
    </row>
    <row r="3500" spans="1:13" x14ac:dyDescent="0.3">
      <c r="A3500" s="2">
        <v>45560</v>
      </c>
      <c r="B3500" s="3">
        <f t="shared" si="162"/>
        <v>2025</v>
      </c>
      <c r="C3500" t="str">
        <f t="shared" si="163"/>
        <v>2024-2025</v>
      </c>
      <c r="D3500" t="s">
        <v>120</v>
      </c>
      <c r="E3500" t="s">
        <v>100</v>
      </c>
      <c r="F3500" t="str">
        <f t="shared" si="164"/>
        <v>New South Wales</v>
      </c>
      <c r="G3500" t="s">
        <v>10</v>
      </c>
      <c r="H3500">
        <v>2800</v>
      </c>
      <c r="I3500" t="s">
        <v>11</v>
      </c>
      <c r="J3500" t="s">
        <v>132</v>
      </c>
      <c r="K3500" t="s">
        <v>146</v>
      </c>
      <c r="L3500" t="s">
        <v>157</v>
      </c>
      <c r="M3500" s="6">
        <v>377</v>
      </c>
    </row>
    <row r="3501" spans="1:13" x14ac:dyDescent="0.3">
      <c r="A3501" s="2">
        <v>45451</v>
      </c>
      <c r="B3501" s="3">
        <f t="shared" si="162"/>
        <v>2024</v>
      </c>
      <c r="C3501" t="str">
        <f t="shared" si="163"/>
        <v>2023-2024</v>
      </c>
      <c r="D3501" t="s">
        <v>120</v>
      </c>
      <c r="E3501" t="s">
        <v>101</v>
      </c>
      <c r="F3501" t="str">
        <f t="shared" si="164"/>
        <v>Queensland</v>
      </c>
      <c r="G3501" t="s">
        <v>19</v>
      </c>
      <c r="H3501">
        <v>4305</v>
      </c>
      <c r="I3501" t="s">
        <v>11</v>
      </c>
      <c r="J3501" t="s">
        <v>124</v>
      </c>
      <c r="K3501" t="s">
        <v>142</v>
      </c>
      <c r="L3501" t="s">
        <v>153</v>
      </c>
      <c r="M3501" s="6">
        <v>658</v>
      </c>
    </row>
    <row r="3502" spans="1:13" x14ac:dyDescent="0.3">
      <c r="A3502" s="2">
        <v>45509</v>
      </c>
      <c r="B3502" s="3">
        <f t="shared" si="162"/>
        <v>2025</v>
      </c>
      <c r="C3502" t="str">
        <f t="shared" si="163"/>
        <v>2024-2025</v>
      </c>
      <c r="D3502" t="s">
        <v>119</v>
      </c>
      <c r="E3502" t="s">
        <v>111</v>
      </c>
      <c r="F3502" t="str">
        <f t="shared" si="164"/>
        <v>New South Wales</v>
      </c>
      <c r="G3502" t="s">
        <v>10</v>
      </c>
      <c r="H3502">
        <v>2154</v>
      </c>
      <c r="I3502" t="s">
        <v>11</v>
      </c>
      <c r="J3502" t="s">
        <v>125</v>
      </c>
      <c r="K3502" t="s">
        <v>148</v>
      </c>
      <c r="L3502" t="s">
        <v>159</v>
      </c>
      <c r="M3502" s="6">
        <v>251</v>
      </c>
    </row>
    <row r="3503" spans="1:13" x14ac:dyDescent="0.3">
      <c r="A3503" s="2">
        <v>45582</v>
      </c>
      <c r="B3503" s="3">
        <f t="shared" si="162"/>
        <v>2025</v>
      </c>
      <c r="C3503" t="str">
        <f t="shared" si="163"/>
        <v>2024-2025</v>
      </c>
      <c r="D3503" t="s">
        <v>120</v>
      </c>
      <c r="E3503" t="s">
        <v>12</v>
      </c>
      <c r="F3503" t="str">
        <f t="shared" si="164"/>
        <v>New South Wales</v>
      </c>
      <c r="G3503" t="s">
        <v>10</v>
      </c>
      <c r="H3503">
        <v>2795</v>
      </c>
      <c r="I3503" t="s">
        <v>11</v>
      </c>
      <c r="J3503" t="s">
        <v>132</v>
      </c>
      <c r="K3503" t="s">
        <v>145</v>
      </c>
      <c r="L3503" t="s">
        <v>156</v>
      </c>
      <c r="M3503" s="6">
        <v>224</v>
      </c>
    </row>
    <row r="3504" spans="1:13" x14ac:dyDescent="0.3">
      <c r="A3504" s="2">
        <v>45649</v>
      </c>
      <c r="B3504" s="3">
        <f t="shared" si="162"/>
        <v>2025</v>
      </c>
      <c r="C3504" t="str">
        <f t="shared" si="163"/>
        <v>2024-2025</v>
      </c>
      <c r="D3504" t="s">
        <v>120</v>
      </c>
      <c r="E3504" t="s">
        <v>69</v>
      </c>
      <c r="F3504" t="str">
        <f t="shared" si="164"/>
        <v>Victoria</v>
      </c>
      <c r="G3504" t="s">
        <v>26</v>
      </c>
      <c r="H3504">
        <v>3148</v>
      </c>
      <c r="I3504" t="s">
        <v>11</v>
      </c>
      <c r="J3504" t="s">
        <v>127</v>
      </c>
      <c r="K3504" t="s">
        <v>147</v>
      </c>
      <c r="L3504" t="s">
        <v>158</v>
      </c>
      <c r="M3504" s="6">
        <v>797</v>
      </c>
    </row>
    <row r="3505" spans="1:13" x14ac:dyDescent="0.3">
      <c r="A3505" s="2">
        <v>45881</v>
      </c>
      <c r="B3505" s="3">
        <f t="shared" si="162"/>
        <v>2026</v>
      </c>
      <c r="C3505" t="str">
        <f t="shared" si="163"/>
        <v>2025-2026</v>
      </c>
      <c r="D3505" t="s">
        <v>120</v>
      </c>
      <c r="E3505" t="s">
        <v>75</v>
      </c>
      <c r="F3505" t="str">
        <f t="shared" si="164"/>
        <v>Victoria</v>
      </c>
      <c r="G3505" t="s">
        <v>26</v>
      </c>
      <c r="H3505">
        <v>3915</v>
      </c>
      <c r="I3505" t="s">
        <v>11</v>
      </c>
      <c r="J3505" t="s">
        <v>137</v>
      </c>
      <c r="K3505" t="s">
        <v>142</v>
      </c>
      <c r="L3505" t="s">
        <v>153</v>
      </c>
      <c r="M3505" s="6">
        <v>796</v>
      </c>
    </row>
    <row r="3506" spans="1:13" x14ac:dyDescent="0.3">
      <c r="A3506" s="2">
        <v>45775</v>
      </c>
      <c r="B3506" s="3">
        <f t="shared" si="162"/>
        <v>2025</v>
      </c>
      <c r="C3506" t="str">
        <f t="shared" si="163"/>
        <v>2024-2025</v>
      </c>
      <c r="D3506" t="s">
        <v>120</v>
      </c>
      <c r="E3506" t="s">
        <v>84</v>
      </c>
      <c r="F3506" t="str">
        <f t="shared" si="164"/>
        <v>Western Australia</v>
      </c>
      <c r="G3506" t="s">
        <v>28</v>
      </c>
      <c r="H3506">
        <v>6280</v>
      </c>
      <c r="I3506" t="s">
        <v>11</v>
      </c>
      <c r="J3506" t="s">
        <v>135</v>
      </c>
      <c r="K3506" t="s">
        <v>147</v>
      </c>
      <c r="L3506" t="s">
        <v>158</v>
      </c>
      <c r="M3506" s="6">
        <v>408</v>
      </c>
    </row>
    <row r="3507" spans="1:13" x14ac:dyDescent="0.3">
      <c r="A3507" s="2">
        <v>45358</v>
      </c>
      <c r="B3507" s="3">
        <f t="shared" si="162"/>
        <v>2024</v>
      </c>
      <c r="C3507" t="str">
        <f t="shared" si="163"/>
        <v>2023-2024</v>
      </c>
      <c r="D3507" t="s">
        <v>120</v>
      </c>
      <c r="E3507" t="s">
        <v>68</v>
      </c>
      <c r="F3507" t="str">
        <f t="shared" si="164"/>
        <v>Victoria</v>
      </c>
      <c r="G3507" t="s">
        <v>26</v>
      </c>
      <c r="H3507">
        <v>3429</v>
      </c>
      <c r="I3507" t="s">
        <v>11</v>
      </c>
      <c r="J3507" t="s">
        <v>129</v>
      </c>
      <c r="K3507" t="s">
        <v>146</v>
      </c>
      <c r="L3507" t="s">
        <v>157</v>
      </c>
      <c r="M3507" s="6">
        <v>752</v>
      </c>
    </row>
    <row r="3508" spans="1:13" x14ac:dyDescent="0.3">
      <c r="A3508" s="2">
        <v>45846</v>
      </c>
      <c r="B3508" s="3">
        <f t="shared" si="162"/>
        <v>2026</v>
      </c>
      <c r="C3508" t="str">
        <f t="shared" si="163"/>
        <v>2025-2026</v>
      </c>
      <c r="D3508" t="s">
        <v>120</v>
      </c>
      <c r="E3508" t="s">
        <v>77</v>
      </c>
      <c r="F3508" t="str">
        <f t="shared" si="164"/>
        <v>Victoria</v>
      </c>
      <c r="G3508" t="s">
        <v>26</v>
      </c>
      <c r="H3508">
        <v>3018</v>
      </c>
      <c r="I3508" t="s">
        <v>11</v>
      </c>
      <c r="J3508" t="s">
        <v>128</v>
      </c>
      <c r="K3508" t="s">
        <v>148</v>
      </c>
      <c r="L3508" t="s">
        <v>159</v>
      </c>
      <c r="M3508" s="6">
        <v>769</v>
      </c>
    </row>
    <row r="3509" spans="1:13" x14ac:dyDescent="0.3">
      <c r="A3509" s="2">
        <v>45772</v>
      </c>
      <c r="B3509" s="3">
        <f t="shared" si="162"/>
        <v>2025</v>
      </c>
      <c r="C3509" t="str">
        <f t="shared" si="163"/>
        <v>2024-2025</v>
      </c>
      <c r="D3509" t="s">
        <v>120</v>
      </c>
      <c r="E3509" t="s">
        <v>110</v>
      </c>
      <c r="F3509" t="str">
        <f t="shared" si="164"/>
        <v>Australian Capital Territory</v>
      </c>
      <c r="G3509" t="s">
        <v>51</v>
      </c>
      <c r="H3509">
        <v>2609</v>
      </c>
      <c r="I3509" t="s">
        <v>11</v>
      </c>
      <c r="J3509" t="s">
        <v>123</v>
      </c>
      <c r="K3509" t="s">
        <v>145</v>
      </c>
      <c r="L3509" t="s">
        <v>156</v>
      </c>
      <c r="M3509" s="6">
        <v>597</v>
      </c>
    </row>
    <row r="3510" spans="1:13" x14ac:dyDescent="0.3">
      <c r="A3510" s="2">
        <v>45409</v>
      </c>
      <c r="B3510" s="3">
        <f t="shared" si="162"/>
        <v>2024</v>
      </c>
      <c r="C3510" t="str">
        <f t="shared" si="163"/>
        <v>2023-2024</v>
      </c>
      <c r="D3510" t="s">
        <v>119</v>
      </c>
      <c r="E3510" t="s">
        <v>44</v>
      </c>
      <c r="F3510" t="str">
        <f t="shared" si="164"/>
        <v>Western Australia</v>
      </c>
      <c r="G3510" t="s">
        <v>28</v>
      </c>
      <c r="H3510">
        <v>6010</v>
      </c>
      <c r="I3510" t="s">
        <v>11</v>
      </c>
      <c r="J3510" t="s">
        <v>121</v>
      </c>
      <c r="K3510" t="s">
        <v>145</v>
      </c>
      <c r="L3510" t="s">
        <v>156</v>
      </c>
      <c r="M3510" s="6">
        <v>71</v>
      </c>
    </row>
    <row r="3511" spans="1:13" x14ac:dyDescent="0.3">
      <c r="A3511" s="2">
        <v>45651</v>
      </c>
      <c r="B3511" s="3">
        <f t="shared" si="162"/>
        <v>2025</v>
      </c>
      <c r="C3511" t="str">
        <f t="shared" si="163"/>
        <v>2024-2025</v>
      </c>
      <c r="D3511" t="s">
        <v>119</v>
      </c>
      <c r="E3511" t="s">
        <v>106</v>
      </c>
      <c r="F3511" t="str">
        <f t="shared" si="164"/>
        <v>Queensland</v>
      </c>
      <c r="G3511" t="s">
        <v>19</v>
      </c>
      <c r="H3511">
        <v>4558</v>
      </c>
      <c r="I3511" t="s">
        <v>11</v>
      </c>
      <c r="J3511" t="s">
        <v>136</v>
      </c>
      <c r="K3511" t="s">
        <v>144</v>
      </c>
      <c r="L3511" t="s">
        <v>155</v>
      </c>
      <c r="M3511" s="6">
        <v>233</v>
      </c>
    </row>
    <row r="3512" spans="1:13" x14ac:dyDescent="0.3">
      <c r="A3512" s="2">
        <v>45544</v>
      </c>
      <c r="B3512" s="3">
        <f t="shared" si="162"/>
        <v>2025</v>
      </c>
      <c r="C3512" t="str">
        <f t="shared" si="163"/>
        <v>2024-2025</v>
      </c>
      <c r="D3512" t="s">
        <v>119</v>
      </c>
      <c r="E3512" t="s">
        <v>62</v>
      </c>
      <c r="F3512" t="str">
        <f t="shared" si="164"/>
        <v>Victoria</v>
      </c>
      <c r="G3512" t="s">
        <v>26</v>
      </c>
      <c r="H3512">
        <v>3690</v>
      </c>
      <c r="I3512" t="s">
        <v>11</v>
      </c>
      <c r="J3512" t="s">
        <v>137</v>
      </c>
      <c r="K3512" t="s">
        <v>150</v>
      </c>
      <c r="L3512" t="s">
        <v>161</v>
      </c>
      <c r="M3512" s="6">
        <v>102</v>
      </c>
    </row>
    <row r="3513" spans="1:13" x14ac:dyDescent="0.3">
      <c r="A3513" s="2">
        <v>45724</v>
      </c>
      <c r="B3513" s="3">
        <f t="shared" si="162"/>
        <v>2025</v>
      </c>
      <c r="C3513" t="str">
        <f t="shared" si="163"/>
        <v>2024-2025</v>
      </c>
      <c r="D3513" t="s">
        <v>120</v>
      </c>
      <c r="E3513" t="s">
        <v>86</v>
      </c>
      <c r="F3513" t="str">
        <f t="shared" si="164"/>
        <v>Queensland</v>
      </c>
      <c r="G3513" t="s">
        <v>19</v>
      </c>
      <c r="H3513">
        <v>4119</v>
      </c>
      <c r="I3513" t="s">
        <v>11</v>
      </c>
      <c r="J3513" t="s">
        <v>131</v>
      </c>
      <c r="K3513" t="s">
        <v>144</v>
      </c>
      <c r="L3513" t="s">
        <v>155</v>
      </c>
      <c r="M3513" s="6">
        <v>760</v>
      </c>
    </row>
    <row r="3514" spans="1:13" x14ac:dyDescent="0.3">
      <c r="A3514" s="2">
        <v>45342</v>
      </c>
      <c r="B3514" s="3">
        <f t="shared" si="162"/>
        <v>2024</v>
      </c>
      <c r="C3514" t="str">
        <f t="shared" si="163"/>
        <v>2023-2024</v>
      </c>
      <c r="D3514" t="s">
        <v>120</v>
      </c>
      <c r="E3514" t="s">
        <v>86</v>
      </c>
      <c r="F3514" t="str">
        <f t="shared" si="164"/>
        <v>Queensland</v>
      </c>
      <c r="G3514" t="s">
        <v>19</v>
      </c>
      <c r="H3514">
        <v>4119</v>
      </c>
      <c r="I3514" t="s">
        <v>11</v>
      </c>
      <c r="J3514" t="s">
        <v>131</v>
      </c>
      <c r="K3514" t="s">
        <v>148</v>
      </c>
      <c r="L3514" t="s">
        <v>159</v>
      </c>
      <c r="M3514" s="6">
        <v>146</v>
      </c>
    </row>
    <row r="3515" spans="1:13" x14ac:dyDescent="0.3">
      <c r="A3515" s="2">
        <v>45777</v>
      </c>
      <c r="B3515" s="3">
        <f t="shared" si="162"/>
        <v>2025</v>
      </c>
      <c r="C3515" t="str">
        <f t="shared" si="163"/>
        <v>2024-2025</v>
      </c>
      <c r="D3515" t="s">
        <v>120</v>
      </c>
      <c r="E3515" t="s">
        <v>81</v>
      </c>
      <c r="F3515" t="str">
        <f t="shared" si="164"/>
        <v>Victoria</v>
      </c>
      <c r="G3515" t="s">
        <v>26</v>
      </c>
      <c r="H3515">
        <v>3076</v>
      </c>
      <c r="I3515" t="s">
        <v>11</v>
      </c>
      <c r="J3515" t="s">
        <v>128</v>
      </c>
      <c r="K3515" t="s">
        <v>150</v>
      </c>
      <c r="L3515" t="s">
        <v>161</v>
      </c>
      <c r="M3515" s="6">
        <v>675</v>
      </c>
    </row>
    <row r="3516" spans="1:13" x14ac:dyDescent="0.3">
      <c r="A3516" s="2">
        <v>46001</v>
      </c>
      <c r="B3516" s="3">
        <f t="shared" si="162"/>
        <v>2026</v>
      </c>
      <c r="C3516" t="str">
        <f t="shared" si="163"/>
        <v>2025-2026</v>
      </c>
      <c r="D3516" t="s">
        <v>120</v>
      </c>
      <c r="E3516" t="s">
        <v>35</v>
      </c>
      <c r="F3516" t="str">
        <f t="shared" si="164"/>
        <v>Victoria</v>
      </c>
      <c r="G3516" t="s">
        <v>26</v>
      </c>
      <c r="H3516">
        <v>3280</v>
      </c>
      <c r="I3516" t="s">
        <v>11</v>
      </c>
      <c r="J3516" t="s">
        <v>129</v>
      </c>
      <c r="K3516" t="s">
        <v>144</v>
      </c>
      <c r="L3516" t="s">
        <v>155</v>
      </c>
      <c r="M3516" s="6">
        <v>233</v>
      </c>
    </row>
    <row r="3517" spans="1:13" x14ac:dyDescent="0.3">
      <c r="A3517" s="2">
        <v>45528</v>
      </c>
      <c r="B3517" s="3">
        <f t="shared" si="162"/>
        <v>2025</v>
      </c>
      <c r="C3517" t="str">
        <f t="shared" si="163"/>
        <v>2024-2025</v>
      </c>
      <c r="D3517" t="s">
        <v>120</v>
      </c>
      <c r="E3517" t="s">
        <v>30</v>
      </c>
      <c r="F3517" t="str">
        <f t="shared" si="164"/>
        <v>Victoria</v>
      </c>
      <c r="G3517" t="s">
        <v>26</v>
      </c>
      <c r="H3517">
        <v>3030</v>
      </c>
      <c r="I3517" t="s">
        <v>11</v>
      </c>
      <c r="J3517" t="s">
        <v>128</v>
      </c>
      <c r="K3517" t="s">
        <v>142</v>
      </c>
      <c r="L3517" t="s">
        <v>153</v>
      </c>
      <c r="M3517" s="6">
        <v>756</v>
      </c>
    </row>
    <row r="3518" spans="1:13" x14ac:dyDescent="0.3">
      <c r="A3518" s="2">
        <v>45677</v>
      </c>
      <c r="B3518" s="3">
        <f t="shared" si="162"/>
        <v>2025</v>
      </c>
      <c r="C3518" t="str">
        <f t="shared" si="163"/>
        <v>2024-2025</v>
      </c>
      <c r="D3518" t="s">
        <v>119</v>
      </c>
      <c r="E3518" t="s">
        <v>114</v>
      </c>
      <c r="F3518" t="str">
        <f t="shared" si="164"/>
        <v>Victoria</v>
      </c>
      <c r="G3518" t="s">
        <v>26</v>
      </c>
      <c r="H3518">
        <v>3353</v>
      </c>
      <c r="I3518" t="s">
        <v>11</v>
      </c>
      <c r="J3518" t="s">
        <v>129</v>
      </c>
      <c r="K3518" t="s">
        <v>144</v>
      </c>
      <c r="L3518" t="s">
        <v>155</v>
      </c>
      <c r="M3518" s="6">
        <v>595</v>
      </c>
    </row>
    <row r="3519" spans="1:13" x14ac:dyDescent="0.3">
      <c r="A3519" s="2">
        <v>45337</v>
      </c>
      <c r="B3519" s="3">
        <f t="shared" si="162"/>
        <v>2024</v>
      </c>
      <c r="C3519" t="str">
        <f t="shared" si="163"/>
        <v>2023-2024</v>
      </c>
      <c r="D3519" t="s">
        <v>120</v>
      </c>
      <c r="E3519" t="s">
        <v>55</v>
      </c>
      <c r="F3519" t="str">
        <f t="shared" si="164"/>
        <v>Queensland</v>
      </c>
      <c r="G3519" t="s">
        <v>19</v>
      </c>
      <c r="H3519">
        <v>4740</v>
      </c>
      <c r="I3519" t="s">
        <v>11</v>
      </c>
      <c r="J3519" t="s">
        <v>138</v>
      </c>
      <c r="K3519" t="s">
        <v>144</v>
      </c>
      <c r="L3519" t="s">
        <v>155</v>
      </c>
      <c r="M3519" s="6">
        <v>429</v>
      </c>
    </row>
    <row r="3520" spans="1:13" x14ac:dyDescent="0.3">
      <c r="A3520" s="2">
        <v>45968</v>
      </c>
      <c r="B3520" s="3">
        <f t="shared" si="162"/>
        <v>2026</v>
      </c>
      <c r="C3520" t="str">
        <f t="shared" si="163"/>
        <v>2025-2026</v>
      </c>
      <c r="D3520" t="s">
        <v>119</v>
      </c>
      <c r="E3520" t="s">
        <v>97</v>
      </c>
      <c r="F3520" t="str">
        <f t="shared" si="164"/>
        <v>Tasmania</v>
      </c>
      <c r="G3520" t="s">
        <v>43</v>
      </c>
      <c r="H3520">
        <v>7010</v>
      </c>
      <c r="I3520" t="s">
        <v>11</v>
      </c>
      <c r="J3520" t="s">
        <v>130</v>
      </c>
      <c r="K3520" t="s">
        <v>145</v>
      </c>
      <c r="L3520" t="s">
        <v>156</v>
      </c>
      <c r="M3520" s="6">
        <v>724</v>
      </c>
    </row>
    <row r="3521" spans="1:13" x14ac:dyDescent="0.3">
      <c r="A3521" s="2">
        <v>45409</v>
      </c>
      <c r="B3521" s="3">
        <f t="shared" si="162"/>
        <v>2024</v>
      </c>
      <c r="C3521" t="str">
        <f t="shared" si="163"/>
        <v>2023-2024</v>
      </c>
      <c r="D3521" t="s">
        <v>120</v>
      </c>
      <c r="E3521" t="s">
        <v>73</v>
      </c>
      <c r="F3521" t="str">
        <f t="shared" si="164"/>
        <v>Queensland</v>
      </c>
      <c r="G3521" t="s">
        <v>19</v>
      </c>
      <c r="H3521">
        <v>4509</v>
      </c>
      <c r="I3521" t="s">
        <v>11</v>
      </c>
      <c r="J3521" t="s">
        <v>124</v>
      </c>
      <c r="K3521" t="s">
        <v>145</v>
      </c>
      <c r="L3521" t="s">
        <v>156</v>
      </c>
      <c r="M3521" s="6">
        <v>382</v>
      </c>
    </row>
    <row r="3522" spans="1:13" x14ac:dyDescent="0.3">
      <c r="A3522" s="2">
        <v>45440</v>
      </c>
      <c r="B3522" s="3">
        <f t="shared" ref="B3522:B3585" si="165">IF(MONTH(A3522)&gt;=7,YEAR(A3522)+1,YEAR(A3522))</f>
        <v>2024</v>
      </c>
      <c r="C3522" t="str">
        <f t="shared" ref="C3522:C3585" si="166">IF(MONTH(A3522) &gt;= 7, YEAR(A3522) &amp; "-" &amp; YEAR(A3522) + 1, YEAR(A3522) - 1 &amp; "-" &amp; YEAR(A3522))</f>
        <v>2023-2024</v>
      </c>
      <c r="D3522" t="s">
        <v>120</v>
      </c>
      <c r="E3522" t="s">
        <v>74</v>
      </c>
      <c r="F3522" t="str">
        <f t="shared" ref="F3522:F3585" si="167">IF(G3522="WA","Western Australia",
IF(G3522="NSW","New South Wales",
IF(G3522="QLD","Queensland",
IF(G3522="VIC","Victoria",
IF(G3522="TAS","Tasmania",
IF(G3522="SA","South Australia",
IF(G3522="NT","Northern Territory",
IF(G3522="ACT","Australian Capital Territory",G3522))))))))</f>
        <v>Victoria</v>
      </c>
      <c r="G3522" t="s">
        <v>26</v>
      </c>
      <c r="H3522">
        <v>3500</v>
      </c>
      <c r="I3522" t="s">
        <v>11</v>
      </c>
      <c r="J3522" t="s">
        <v>129</v>
      </c>
      <c r="K3522" t="s">
        <v>142</v>
      </c>
      <c r="L3522" t="s">
        <v>153</v>
      </c>
      <c r="M3522" s="6">
        <v>205</v>
      </c>
    </row>
    <row r="3523" spans="1:13" x14ac:dyDescent="0.3">
      <c r="A3523" s="2">
        <v>45796</v>
      </c>
      <c r="B3523" s="3">
        <f t="shared" si="165"/>
        <v>2025</v>
      </c>
      <c r="C3523" t="str">
        <f t="shared" si="166"/>
        <v>2024-2025</v>
      </c>
      <c r="D3523" t="s">
        <v>120</v>
      </c>
      <c r="E3523" t="s">
        <v>82</v>
      </c>
      <c r="F3523" t="str">
        <f t="shared" si="167"/>
        <v>Queensland</v>
      </c>
      <c r="G3523" t="s">
        <v>19</v>
      </c>
      <c r="H3523">
        <v>4215</v>
      </c>
      <c r="I3523" t="s">
        <v>11</v>
      </c>
      <c r="J3523" t="s">
        <v>124</v>
      </c>
      <c r="K3523" t="s">
        <v>148</v>
      </c>
      <c r="L3523" t="s">
        <v>159</v>
      </c>
      <c r="M3523" s="6">
        <v>581</v>
      </c>
    </row>
    <row r="3524" spans="1:13" x14ac:dyDescent="0.3">
      <c r="A3524" s="2">
        <v>45558</v>
      </c>
      <c r="B3524" s="3">
        <f t="shared" si="165"/>
        <v>2025</v>
      </c>
      <c r="C3524" t="str">
        <f t="shared" si="166"/>
        <v>2024-2025</v>
      </c>
      <c r="D3524" t="s">
        <v>119</v>
      </c>
      <c r="E3524" t="s">
        <v>18</v>
      </c>
      <c r="F3524" t="str">
        <f t="shared" si="167"/>
        <v>Queensland</v>
      </c>
      <c r="G3524" t="s">
        <v>19</v>
      </c>
      <c r="H3524">
        <v>4802</v>
      </c>
      <c r="I3524" t="s">
        <v>11</v>
      </c>
      <c r="J3524" t="s">
        <v>133</v>
      </c>
      <c r="K3524" t="s">
        <v>145</v>
      </c>
      <c r="L3524" t="s">
        <v>156</v>
      </c>
      <c r="M3524" s="6">
        <v>453</v>
      </c>
    </row>
    <row r="3525" spans="1:13" x14ac:dyDescent="0.3">
      <c r="A3525" s="2">
        <v>45963</v>
      </c>
      <c r="B3525" s="3">
        <f t="shared" si="165"/>
        <v>2026</v>
      </c>
      <c r="C3525" t="str">
        <f t="shared" si="166"/>
        <v>2025-2026</v>
      </c>
      <c r="D3525" t="s">
        <v>119</v>
      </c>
      <c r="E3525" t="s">
        <v>66</v>
      </c>
      <c r="F3525" t="str">
        <f t="shared" si="167"/>
        <v>Western Australia</v>
      </c>
      <c r="G3525" t="s">
        <v>28</v>
      </c>
      <c r="H3525">
        <v>6330</v>
      </c>
      <c r="I3525" t="s">
        <v>11</v>
      </c>
      <c r="J3525" t="s">
        <v>135</v>
      </c>
      <c r="K3525" t="s">
        <v>143</v>
      </c>
      <c r="L3525" t="s">
        <v>154</v>
      </c>
      <c r="M3525" s="6">
        <v>355</v>
      </c>
    </row>
    <row r="3526" spans="1:13" x14ac:dyDescent="0.3">
      <c r="A3526" s="2">
        <v>45994</v>
      </c>
      <c r="B3526" s="3">
        <f t="shared" si="165"/>
        <v>2026</v>
      </c>
      <c r="C3526" t="str">
        <f t="shared" si="166"/>
        <v>2025-2026</v>
      </c>
      <c r="D3526" t="s">
        <v>120</v>
      </c>
      <c r="E3526" t="s">
        <v>94</v>
      </c>
      <c r="F3526" t="str">
        <f t="shared" si="167"/>
        <v>Queensland</v>
      </c>
      <c r="G3526" t="s">
        <v>19</v>
      </c>
      <c r="H3526">
        <v>4551</v>
      </c>
      <c r="I3526" t="s">
        <v>11</v>
      </c>
      <c r="J3526" t="s">
        <v>136</v>
      </c>
      <c r="K3526" t="s">
        <v>148</v>
      </c>
      <c r="L3526" t="s">
        <v>159</v>
      </c>
      <c r="M3526" s="6">
        <v>617</v>
      </c>
    </row>
    <row r="3527" spans="1:13" x14ac:dyDescent="0.3">
      <c r="A3527" s="2">
        <v>45364</v>
      </c>
      <c r="B3527" s="3">
        <f t="shared" si="165"/>
        <v>2024</v>
      </c>
      <c r="C3527" t="str">
        <f t="shared" si="166"/>
        <v>2023-2024</v>
      </c>
      <c r="D3527" t="s">
        <v>119</v>
      </c>
      <c r="E3527" t="s">
        <v>77</v>
      </c>
      <c r="F3527" t="str">
        <f t="shared" si="167"/>
        <v>Victoria</v>
      </c>
      <c r="G3527" t="s">
        <v>26</v>
      </c>
      <c r="H3527">
        <v>3018</v>
      </c>
      <c r="I3527" t="s">
        <v>11</v>
      </c>
      <c r="J3527" t="s">
        <v>128</v>
      </c>
      <c r="K3527" t="s">
        <v>150</v>
      </c>
      <c r="L3527" t="s">
        <v>161</v>
      </c>
      <c r="M3527" s="6">
        <v>292</v>
      </c>
    </row>
    <row r="3528" spans="1:13" x14ac:dyDescent="0.3">
      <c r="A3528" s="2">
        <v>45358</v>
      </c>
      <c r="B3528" s="3">
        <f t="shared" si="165"/>
        <v>2024</v>
      </c>
      <c r="C3528" t="str">
        <f t="shared" si="166"/>
        <v>2023-2024</v>
      </c>
      <c r="D3528" t="s">
        <v>120</v>
      </c>
      <c r="E3528" t="s">
        <v>24</v>
      </c>
      <c r="F3528" t="str">
        <f t="shared" si="167"/>
        <v>Queensland</v>
      </c>
      <c r="G3528" t="s">
        <v>19</v>
      </c>
      <c r="H3528">
        <v>4053</v>
      </c>
      <c r="I3528" t="s">
        <v>11</v>
      </c>
      <c r="J3528" t="s">
        <v>131</v>
      </c>
      <c r="K3528" t="s">
        <v>144</v>
      </c>
      <c r="L3528" t="s">
        <v>155</v>
      </c>
      <c r="M3528" s="6">
        <v>134</v>
      </c>
    </row>
    <row r="3529" spans="1:13" x14ac:dyDescent="0.3">
      <c r="A3529" s="2">
        <v>45950</v>
      </c>
      <c r="B3529" s="3">
        <f t="shared" si="165"/>
        <v>2026</v>
      </c>
      <c r="C3529" t="str">
        <f t="shared" si="166"/>
        <v>2025-2026</v>
      </c>
      <c r="D3529" t="s">
        <v>120</v>
      </c>
      <c r="E3529" t="s">
        <v>42</v>
      </c>
      <c r="F3529" t="str">
        <f t="shared" si="167"/>
        <v>Tasmania</v>
      </c>
      <c r="G3529" t="s">
        <v>43</v>
      </c>
      <c r="H3529">
        <v>7018</v>
      </c>
      <c r="I3529" t="s">
        <v>11</v>
      </c>
      <c r="J3529" t="s">
        <v>130</v>
      </c>
      <c r="K3529" t="s">
        <v>148</v>
      </c>
      <c r="L3529" t="s">
        <v>159</v>
      </c>
      <c r="M3529" s="6">
        <v>681</v>
      </c>
    </row>
    <row r="3530" spans="1:13" x14ac:dyDescent="0.3">
      <c r="A3530" s="2">
        <v>45876</v>
      </c>
      <c r="B3530" s="3">
        <f t="shared" si="165"/>
        <v>2026</v>
      </c>
      <c r="C3530" t="str">
        <f t="shared" si="166"/>
        <v>2025-2026</v>
      </c>
      <c r="D3530" t="s">
        <v>120</v>
      </c>
      <c r="E3530" t="s">
        <v>9</v>
      </c>
      <c r="F3530" t="str">
        <f t="shared" si="167"/>
        <v>New South Wales</v>
      </c>
      <c r="G3530" t="s">
        <v>10</v>
      </c>
      <c r="H3530">
        <v>2067</v>
      </c>
      <c r="I3530" t="s">
        <v>11</v>
      </c>
      <c r="J3530" t="s">
        <v>126</v>
      </c>
      <c r="K3530" t="s">
        <v>142</v>
      </c>
      <c r="L3530" t="s">
        <v>153</v>
      </c>
      <c r="M3530" s="6">
        <v>544</v>
      </c>
    </row>
    <row r="3531" spans="1:13" x14ac:dyDescent="0.3">
      <c r="A3531" s="2">
        <v>45954</v>
      </c>
      <c r="B3531" s="3">
        <f t="shared" si="165"/>
        <v>2026</v>
      </c>
      <c r="C3531" t="str">
        <f t="shared" si="166"/>
        <v>2025-2026</v>
      </c>
      <c r="D3531" t="s">
        <v>120</v>
      </c>
      <c r="E3531" t="s">
        <v>46</v>
      </c>
      <c r="F3531" t="str">
        <f t="shared" si="167"/>
        <v>South Australia</v>
      </c>
      <c r="G3531" t="s">
        <v>17</v>
      </c>
      <c r="H3531">
        <v>5043</v>
      </c>
      <c r="I3531" t="s">
        <v>11</v>
      </c>
      <c r="J3531" t="s">
        <v>134</v>
      </c>
      <c r="K3531" t="s">
        <v>145</v>
      </c>
      <c r="L3531" t="s">
        <v>156</v>
      </c>
      <c r="M3531" s="6">
        <v>229</v>
      </c>
    </row>
    <row r="3532" spans="1:13" x14ac:dyDescent="0.3">
      <c r="A3532" s="2">
        <v>45797</v>
      </c>
      <c r="B3532" s="3">
        <f t="shared" si="165"/>
        <v>2025</v>
      </c>
      <c r="C3532" t="str">
        <f t="shared" si="166"/>
        <v>2024-2025</v>
      </c>
      <c r="D3532" t="s">
        <v>120</v>
      </c>
      <c r="E3532" t="s">
        <v>84</v>
      </c>
      <c r="F3532" t="str">
        <f t="shared" si="167"/>
        <v>Western Australia</v>
      </c>
      <c r="G3532" t="s">
        <v>28</v>
      </c>
      <c r="H3532">
        <v>6280</v>
      </c>
      <c r="I3532" t="s">
        <v>11</v>
      </c>
      <c r="J3532" t="s">
        <v>135</v>
      </c>
      <c r="K3532" t="s">
        <v>149</v>
      </c>
      <c r="L3532" t="s">
        <v>160</v>
      </c>
      <c r="M3532" s="6">
        <v>491</v>
      </c>
    </row>
    <row r="3533" spans="1:13" x14ac:dyDescent="0.3">
      <c r="A3533" s="2">
        <v>45311</v>
      </c>
      <c r="B3533" s="3">
        <f t="shared" si="165"/>
        <v>2024</v>
      </c>
      <c r="C3533" t="str">
        <f t="shared" si="166"/>
        <v>2023-2024</v>
      </c>
      <c r="D3533" t="s">
        <v>120</v>
      </c>
      <c r="E3533" t="s">
        <v>89</v>
      </c>
      <c r="F3533" t="str">
        <f t="shared" si="167"/>
        <v>Queensland</v>
      </c>
      <c r="G3533" t="s">
        <v>19</v>
      </c>
      <c r="H3533">
        <v>4700</v>
      </c>
      <c r="I3533" t="s">
        <v>11</v>
      </c>
      <c r="J3533" t="s">
        <v>138</v>
      </c>
      <c r="K3533" t="s">
        <v>150</v>
      </c>
      <c r="L3533" t="s">
        <v>161</v>
      </c>
      <c r="M3533" s="6">
        <v>643</v>
      </c>
    </row>
    <row r="3534" spans="1:13" x14ac:dyDescent="0.3">
      <c r="A3534" s="2">
        <v>45943</v>
      </c>
      <c r="B3534" s="3">
        <f t="shared" si="165"/>
        <v>2026</v>
      </c>
      <c r="C3534" t="str">
        <f t="shared" si="166"/>
        <v>2025-2026</v>
      </c>
      <c r="D3534" t="s">
        <v>120</v>
      </c>
      <c r="E3534" t="s">
        <v>21</v>
      </c>
      <c r="F3534" t="str">
        <f t="shared" si="167"/>
        <v>South Australia</v>
      </c>
      <c r="G3534" t="s">
        <v>17</v>
      </c>
      <c r="H3534">
        <v>5343</v>
      </c>
      <c r="I3534" t="s">
        <v>11</v>
      </c>
      <c r="J3534" t="s">
        <v>139</v>
      </c>
      <c r="K3534" t="s">
        <v>142</v>
      </c>
      <c r="L3534" t="s">
        <v>153</v>
      </c>
      <c r="M3534" s="6">
        <v>619</v>
      </c>
    </row>
    <row r="3535" spans="1:13" x14ac:dyDescent="0.3">
      <c r="A3535" s="2">
        <v>45914</v>
      </c>
      <c r="B3535" s="3">
        <f t="shared" si="165"/>
        <v>2026</v>
      </c>
      <c r="C3535" t="str">
        <f t="shared" si="166"/>
        <v>2025-2026</v>
      </c>
      <c r="D3535" t="s">
        <v>120</v>
      </c>
      <c r="E3535" t="s">
        <v>40</v>
      </c>
      <c r="F3535" t="str">
        <f t="shared" si="167"/>
        <v>South Australia</v>
      </c>
      <c r="G3535" t="s">
        <v>17</v>
      </c>
      <c r="H3535">
        <v>5169</v>
      </c>
      <c r="I3535" t="s">
        <v>11</v>
      </c>
      <c r="J3535" t="s">
        <v>134</v>
      </c>
      <c r="K3535" t="s">
        <v>150</v>
      </c>
      <c r="L3535" t="s">
        <v>161</v>
      </c>
      <c r="M3535" s="6">
        <v>87</v>
      </c>
    </row>
    <row r="3536" spans="1:13" x14ac:dyDescent="0.3">
      <c r="A3536" s="2">
        <v>45759</v>
      </c>
      <c r="B3536" s="3">
        <f t="shared" si="165"/>
        <v>2025</v>
      </c>
      <c r="C3536" t="str">
        <f t="shared" si="166"/>
        <v>2024-2025</v>
      </c>
      <c r="D3536" t="s">
        <v>120</v>
      </c>
      <c r="E3536" t="s">
        <v>94</v>
      </c>
      <c r="F3536" t="str">
        <f t="shared" si="167"/>
        <v>Queensland</v>
      </c>
      <c r="G3536" t="s">
        <v>19</v>
      </c>
      <c r="H3536">
        <v>4551</v>
      </c>
      <c r="I3536" t="s">
        <v>11</v>
      </c>
      <c r="J3536" t="s">
        <v>136</v>
      </c>
      <c r="K3536" t="s">
        <v>147</v>
      </c>
      <c r="L3536" t="s">
        <v>158</v>
      </c>
      <c r="M3536" s="6">
        <v>113</v>
      </c>
    </row>
    <row r="3537" spans="1:13" x14ac:dyDescent="0.3">
      <c r="A3537" s="2">
        <v>45394</v>
      </c>
      <c r="B3537" s="3">
        <f t="shared" si="165"/>
        <v>2024</v>
      </c>
      <c r="C3537" t="str">
        <f t="shared" si="166"/>
        <v>2023-2024</v>
      </c>
      <c r="D3537" t="s">
        <v>120</v>
      </c>
      <c r="E3537" t="s">
        <v>27</v>
      </c>
      <c r="F3537" t="str">
        <f t="shared" si="167"/>
        <v>Western Australia</v>
      </c>
      <c r="G3537" t="s">
        <v>28</v>
      </c>
      <c r="H3537">
        <v>6030</v>
      </c>
      <c r="I3537" t="s">
        <v>11</v>
      </c>
      <c r="J3537" t="s">
        <v>121</v>
      </c>
      <c r="K3537" t="s">
        <v>150</v>
      </c>
      <c r="L3537" t="s">
        <v>161</v>
      </c>
      <c r="M3537" s="6">
        <v>572</v>
      </c>
    </row>
    <row r="3538" spans="1:13" x14ac:dyDescent="0.3">
      <c r="A3538" s="2">
        <v>45396</v>
      </c>
      <c r="B3538" s="3">
        <f t="shared" si="165"/>
        <v>2024</v>
      </c>
      <c r="C3538" t="str">
        <f t="shared" si="166"/>
        <v>2023-2024</v>
      </c>
      <c r="D3538" t="s">
        <v>120</v>
      </c>
      <c r="E3538" t="s">
        <v>41</v>
      </c>
      <c r="F3538" t="str">
        <f t="shared" si="167"/>
        <v>New South Wales</v>
      </c>
      <c r="G3538" t="s">
        <v>10</v>
      </c>
      <c r="H3538">
        <v>2478</v>
      </c>
      <c r="I3538" t="s">
        <v>11</v>
      </c>
      <c r="J3538" t="s">
        <v>122</v>
      </c>
      <c r="K3538" t="s">
        <v>150</v>
      </c>
      <c r="L3538" t="s">
        <v>161</v>
      </c>
      <c r="M3538" s="6">
        <v>581</v>
      </c>
    </row>
    <row r="3539" spans="1:13" x14ac:dyDescent="0.3">
      <c r="A3539" s="2">
        <v>45765</v>
      </c>
      <c r="B3539" s="3">
        <f t="shared" si="165"/>
        <v>2025</v>
      </c>
      <c r="C3539" t="str">
        <f t="shared" si="166"/>
        <v>2024-2025</v>
      </c>
      <c r="D3539" t="s">
        <v>120</v>
      </c>
      <c r="E3539" t="s">
        <v>113</v>
      </c>
      <c r="F3539" t="str">
        <f t="shared" si="167"/>
        <v>New South Wales</v>
      </c>
      <c r="G3539" t="s">
        <v>10</v>
      </c>
      <c r="H3539">
        <v>2101</v>
      </c>
      <c r="I3539" t="s">
        <v>11</v>
      </c>
      <c r="J3539" t="s">
        <v>125</v>
      </c>
      <c r="K3539" t="s">
        <v>148</v>
      </c>
      <c r="L3539" t="s">
        <v>159</v>
      </c>
      <c r="M3539" s="6">
        <v>154</v>
      </c>
    </row>
    <row r="3540" spans="1:13" x14ac:dyDescent="0.3">
      <c r="A3540" s="2">
        <v>45479</v>
      </c>
      <c r="B3540" s="3">
        <f t="shared" si="165"/>
        <v>2025</v>
      </c>
      <c r="C3540" t="str">
        <f t="shared" si="166"/>
        <v>2024-2025</v>
      </c>
      <c r="D3540" t="s">
        <v>120</v>
      </c>
      <c r="E3540" t="s">
        <v>104</v>
      </c>
      <c r="F3540" t="str">
        <f t="shared" si="167"/>
        <v>Victoria</v>
      </c>
      <c r="G3540" t="s">
        <v>26</v>
      </c>
      <c r="H3540">
        <v>3175</v>
      </c>
      <c r="I3540" t="s">
        <v>11</v>
      </c>
      <c r="J3540" t="s">
        <v>127</v>
      </c>
      <c r="K3540" t="s">
        <v>144</v>
      </c>
      <c r="L3540" t="s">
        <v>155</v>
      </c>
      <c r="M3540" s="6">
        <v>64</v>
      </c>
    </row>
    <row r="3541" spans="1:13" x14ac:dyDescent="0.3">
      <c r="A3541" s="2">
        <v>45462</v>
      </c>
      <c r="B3541" s="3">
        <f t="shared" si="165"/>
        <v>2024</v>
      </c>
      <c r="C3541" t="str">
        <f t="shared" si="166"/>
        <v>2023-2024</v>
      </c>
      <c r="D3541" t="s">
        <v>119</v>
      </c>
      <c r="E3541" t="s">
        <v>103</v>
      </c>
      <c r="F3541" t="str">
        <f t="shared" si="167"/>
        <v>Victoria</v>
      </c>
      <c r="G3541" t="s">
        <v>26</v>
      </c>
      <c r="H3541">
        <v>3550</v>
      </c>
      <c r="I3541" t="s">
        <v>11</v>
      </c>
      <c r="J3541" t="s">
        <v>129</v>
      </c>
      <c r="K3541" t="s">
        <v>145</v>
      </c>
      <c r="L3541" t="s">
        <v>156</v>
      </c>
      <c r="M3541" s="6">
        <v>376</v>
      </c>
    </row>
    <row r="3542" spans="1:13" x14ac:dyDescent="0.3">
      <c r="A3542" s="2">
        <v>46005</v>
      </c>
      <c r="B3542" s="3">
        <f t="shared" si="165"/>
        <v>2026</v>
      </c>
      <c r="C3542" t="str">
        <f t="shared" si="166"/>
        <v>2025-2026</v>
      </c>
      <c r="D3542" t="s">
        <v>120</v>
      </c>
      <c r="E3542" t="s">
        <v>94</v>
      </c>
      <c r="F3542" t="str">
        <f t="shared" si="167"/>
        <v>Queensland</v>
      </c>
      <c r="G3542" t="s">
        <v>19</v>
      </c>
      <c r="H3542">
        <v>4551</v>
      </c>
      <c r="I3542" t="s">
        <v>11</v>
      </c>
      <c r="J3542" t="s">
        <v>136</v>
      </c>
      <c r="K3542" t="s">
        <v>145</v>
      </c>
      <c r="L3542" t="s">
        <v>156</v>
      </c>
      <c r="M3542" s="6">
        <v>691</v>
      </c>
    </row>
    <row r="3543" spans="1:13" x14ac:dyDescent="0.3">
      <c r="A3543" s="2">
        <v>45893</v>
      </c>
      <c r="B3543" s="3">
        <f t="shared" si="165"/>
        <v>2026</v>
      </c>
      <c r="C3543" t="str">
        <f t="shared" si="166"/>
        <v>2025-2026</v>
      </c>
      <c r="D3543" t="s">
        <v>119</v>
      </c>
      <c r="E3543" t="s">
        <v>12</v>
      </c>
      <c r="F3543" t="str">
        <f t="shared" si="167"/>
        <v>New South Wales</v>
      </c>
      <c r="G3543" t="s">
        <v>10</v>
      </c>
      <c r="H3543">
        <v>2795</v>
      </c>
      <c r="I3543" t="s">
        <v>11</v>
      </c>
      <c r="J3543" t="s">
        <v>132</v>
      </c>
      <c r="K3543" t="s">
        <v>142</v>
      </c>
      <c r="L3543" t="s">
        <v>153</v>
      </c>
      <c r="M3543" s="6">
        <v>104</v>
      </c>
    </row>
    <row r="3544" spans="1:13" x14ac:dyDescent="0.3">
      <c r="A3544" s="2">
        <v>45977</v>
      </c>
      <c r="B3544" s="3">
        <f t="shared" si="165"/>
        <v>2026</v>
      </c>
      <c r="C3544" t="str">
        <f t="shared" si="166"/>
        <v>2025-2026</v>
      </c>
      <c r="D3544" t="s">
        <v>120</v>
      </c>
      <c r="E3544" t="s">
        <v>86</v>
      </c>
      <c r="F3544" t="str">
        <f t="shared" si="167"/>
        <v>Queensland</v>
      </c>
      <c r="G3544" t="s">
        <v>19</v>
      </c>
      <c r="H3544">
        <v>4119</v>
      </c>
      <c r="I3544" t="s">
        <v>11</v>
      </c>
      <c r="J3544" t="s">
        <v>131</v>
      </c>
      <c r="K3544" t="s">
        <v>148</v>
      </c>
      <c r="L3544" t="s">
        <v>159</v>
      </c>
      <c r="M3544" s="6">
        <v>760</v>
      </c>
    </row>
    <row r="3545" spans="1:13" x14ac:dyDescent="0.3">
      <c r="A3545" s="2">
        <v>45835</v>
      </c>
      <c r="B3545" s="3">
        <f t="shared" si="165"/>
        <v>2025</v>
      </c>
      <c r="C3545" t="str">
        <f t="shared" si="166"/>
        <v>2024-2025</v>
      </c>
      <c r="D3545" t="s">
        <v>120</v>
      </c>
      <c r="E3545" t="s">
        <v>41</v>
      </c>
      <c r="F3545" t="str">
        <f t="shared" si="167"/>
        <v>New South Wales</v>
      </c>
      <c r="G3545" t="s">
        <v>10</v>
      </c>
      <c r="H3545">
        <v>2478</v>
      </c>
      <c r="I3545" t="s">
        <v>11</v>
      </c>
      <c r="J3545" t="s">
        <v>122</v>
      </c>
      <c r="K3545" t="s">
        <v>151</v>
      </c>
      <c r="L3545" t="s">
        <v>152</v>
      </c>
      <c r="M3545" s="6">
        <v>557</v>
      </c>
    </row>
    <row r="3546" spans="1:13" x14ac:dyDescent="0.3">
      <c r="A3546" s="2">
        <v>45528</v>
      </c>
      <c r="B3546" s="3">
        <f t="shared" si="165"/>
        <v>2025</v>
      </c>
      <c r="C3546" t="str">
        <f t="shared" si="166"/>
        <v>2024-2025</v>
      </c>
      <c r="D3546" t="s">
        <v>120</v>
      </c>
      <c r="E3546" t="s">
        <v>68</v>
      </c>
      <c r="F3546" t="str">
        <f t="shared" si="167"/>
        <v>Victoria</v>
      </c>
      <c r="G3546" t="s">
        <v>26</v>
      </c>
      <c r="H3546">
        <v>3429</v>
      </c>
      <c r="I3546" t="s">
        <v>11</v>
      </c>
      <c r="J3546" t="s">
        <v>129</v>
      </c>
      <c r="K3546" t="s">
        <v>145</v>
      </c>
      <c r="L3546" t="s">
        <v>156</v>
      </c>
      <c r="M3546" s="6">
        <v>693</v>
      </c>
    </row>
    <row r="3547" spans="1:13" x14ac:dyDescent="0.3">
      <c r="A3547" s="2">
        <v>45564</v>
      </c>
      <c r="B3547" s="3">
        <f t="shared" si="165"/>
        <v>2025</v>
      </c>
      <c r="C3547" t="str">
        <f t="shared" si="166"/>
        <v>2024-2025</v>
      </c>
      <c r="D3547" t="s">
        <v>120</v>
      </c>
      <c r="E3547" t="s">
        <v>90</v>
      </c>
      <c r="F3547" t="str">
        <f t="shared" si="167"/>
        <v>New South Wales</v>
      </c>
      <c r="G3547" t="s">
        <v>10</v>
      </c>
      <c r="H3547">
        <v>2650</v>
      </c>
      <c r="I3547" t="s">
        <v>11</v>
      </c>
      <c r="J3547" t="s">
        <v>132</v>
      </c>
      <c r="K3547" t="s">
        <v>146</v>
      </c>
      <c r="L3547" t="s">
        <v>157</v>
      </c>
      <c r="M3547" s="6">
        <v>77</v>
      </c>
    </row>
    <row r="3548" spans="1:13" x14ac:dyDescent="0.3">
      <c r="A3548" s="2">
        <v>45717</v>
      </c>
      <c r="B3548" s="3">
        <f t="shared" si="165"/>
        <v>2025</v>
      </c>
      <c r="C3548" t="str">
        <f t="shared" si="166"/>
        <v>2024-2025</v>
      </c>
      <c r="D3548" t="s">
        <v>120</v>
      </c>
      <c r="E3548" t="s">
        <v>103</v>
      </c>
      <c r="F3548" t="str">
        <f t="shared" si="167"/>
        <v>Victoria</v>
      </c>
      <c r="G3548" t="s">
        <v>26</v>
      </c>
      <c r="H3548">
        <v>3550</v>
      </c>
      <c r="I3548" t="s">
        <v>11</v>
      </c>
      <c r="J3548" t="s">
        <v>129</v>
      </c>
      <c r="K3548" t="s">
        <v>142</v>
      </c>
      <c r="L3548" t="s">
        <v>153</v>
      </c>
      <c r="M3548" s="6">
        <v>307</v>
      </c>
    </row>
    <row r="3549" spans="1:13" x14ac:dyDescent="0.3">
      <c r="A3549" s="2">
        <v>45874</v>
      </c>
      <c r="B3549" s="3">
        <f t="shared" si="165"/>
        <v>2026</v>
      </c>
      <c r="C3549" t="str">
        <f t="shared" si="166"/>
        <v>2025-2026</v>
      </c>
      <c r="D3549" t="s">
        <v>119</v>
      </c>
      <c r="E3549" t="s">
        <v>102</v>
      </c>
      <c r="F3549" t="str">
        <f t="shared" si="167"/>
        <v>Queensland</v>
      </c>
      <c r="G3549" t="s">
        <v>19</v>
      </c>
      <c r="H3549">
        <v>4825</v>
      </c>
      <c r="I3549" t="s">
        <v>11</v>
      </c>
      <c r="J3549" t="s">
        <v>133</v>
      </c>
      <c r="K3549" t="s">
        <v>150</v>
      </c>
      <c r="L3549" t="s">
        <v>161</v>
      </c>
      <c r="M3549" s="6">
        <v>26</v>
      </c>
    </row>
    <row r="3550" spans="1:13" x14ac:dyDescent="0.3">
      <c r="A3550" s="2">
        <v>45525</v>
      </c>
      <c r="B3550" s="3">
        <f t="shared" si="165"/>
        <v>2025</v>
      </c>
      <c r="C3550" t="str">
        <f t="shared" si="166"/>
        <v>2024-2025</v>
      </c>
      <c r="D3550" t="s">
        <v>120</v>
      </c>
      <c r="E3550" t="s">
        <v>86</v>
      </c>
      <c r="F3550" t="str">
        <f t="shared" si="167"/>
        <v>Queensland</v>
      </c>
      <c r="G3550" t="s">
        <v>19</v>
      </c>
      <c r="H3550">
        <v>4119</v>
      </c>
      <c r="I3550" t="s">
        <v>11</v>
      </c>
      <c r="J3550" t="s">
        <v>131</v>
      </c>
      <c r="K3550" t="s">
        <v>143</v>
      </c>
      <c r="L3550" t="s">
        <v>154</v>
      </c>
      <c r="M3550" s="6">
        <v>601</v>
      </c>
    </row>
    <row r="3551" spans="1:13" x14ac:dyDescent="0.3">
      <c r="A3551" s="2">
        <v>45504</v>
      </c>
      <c r="B3551" s="3">
        <f t="shared" si="165"/>
        <v>2025</v>
      </c>
      <c r="C3551" t="str">
        <f t="shared" si="166"/>
        <v>2024-2025</v>
      </c>
      <c r="D3551" t="s">
        <v>120</v>
      </c>
      <c r="E3551" t="s">
        <v>102</v>
      </c>
      <c r="F3551" t="str">
        <f t="shared" si="167"/>
        <v>Queensland</v>
      </c>
      <c r="G3551" t="s">
        <v>19</v>
      </c>
      <c r="H3551">
        <v>4825</v>
      </c>
      <c r="I3551" t="s">
        <v>11</v>
      </c>
      <c r="J3551" t="s">
        <v>133</v>
      </c>
      <c r="K3551" t="s">
        <v>142</v>
      </c>
      <c r="L3551" t="s">
        <v>153</v>
      </c>
      <c r="M3551" s="6">
        <v>492</v>
      </c>
    </row>
    <row r="3552" spans="1:13" x14ac:dyDescent="0.3">
      <c r="A3552" s="2">
        <v>45782</v>
      </c>
      <c r="B3552" s="3">
        <f t="shared" si="165"/>
        <v>2025</v>
      </c>
      <c r="C3552" t="str">
        <f t="shared" si="166"/>
        <v>2024-2025</v>
      </c>
      <c r="D3552" t="s">
        <v>119</v>
      </c>
      <c r="E3552" t="s">
        <v>53</v>
      </c>
      <c r="F3552" t="str">
        <f t="shared" si="167"/>
        <v>Queensland</v>
      </c>
      <c r="G3552" t="s">
        <v>19</v>
      </c>
      <c r="H3552">
        <v>4012</v>
      </c>
      <c r="I3552" t="s">
        <v>11</v>
      </c>
      <c r="J3552" t="s">
        <v>131</v>
      </c>
      <c r="K3552" t="s">
        <v>142</v>
      </c>
      <c r="L3552" t="s">
        <v>153</v>
      </c>
      <c r="M3552" s="6">
        <v>465</v>
      </c>
    </row>
    <row r="3553" spans="1:13" x14ac:dyDescent="0.3">
      <c r="A3553" s="2">
        <v>45524</v>
      </c>
      <c r="B3553" s="3">
        <f t="shared" si="165"/>
        <v>2025</v>
      </c>
      <c r="C3553" t="str">
        <f t="shared" si="166"/>
        <v>2024-2025</v>
      </c>
      <c r="D3553" t="s">
        <v>119</v>
      </c>
      <c r="E3553" t="s">
        <v>77</v>
      </c>
      <c r="F3553" t="str">
        <f t="shared" si="167"/>
        <v>Victoria</v>
      </c>
      <c r="G3553" t="s">
        <v>26</v>
      </c>
      <c r="H3553">
        <v>3018</v>
      </c>
      <c r="I3553" t="s">
        <v>11</v>
      </c>
      <c r="J3553" t="s">
        <v>128</v>
      </c>
      <c r="K3553" t="s">
        <v>151</v>
      </c>
      <c r="L3553" t="s">
        <v>152</v>
      </c>
      <c r="M3553" s="6">
        <v>359</v>
      </c>
    </row>
    <row r="3554" spans="1:13" x14ac:dyDescent="0.3">
      <c r="A3554" s="2">
        <v>45323</v>
      </c>
      <c r="B3554" s="3">
        <f t="shared" si="165"/>
        <v>2024</v>
      </c>
      <c r="C3554" t="str">
        <f t="shared" si="166"/>
        <v>2023-2024</v>
      </c>
      <c r="D3554" t="s">
        <v>120</v>
      </c>
      <c r="E3554" t="s">
        <v>23</v>
      </c>
      <c r="F3554" t="str">
        <f t="shared" si="167"/>
        <v>New South Wales</v>
      </c>
      <c r="G3554" t="s">
        <v>10</v>
      </c>
      <c r="H3554">
        <v>2830</v>
      </c>
      <c r="I3554" t="s">
        <v>11</v>
      </c>
      <c r="J3554" t="s">
        <v>132</v>
      </c>
      <c r="K3554" t="s">
        <v>147</v>
      </c>
      <c r="L3554" t="s">
        <v>158</v>
      </c>
      <c r="M3554" s="6">
        <v>447</v>
      </c>
    </row>
    <row r="3555" spans="1:13" x14ac:dyDescent="0.3">
      <c r="A3555" s="2">
        <v>45891</v>
      </c>
      <c r="B3555" s="3">
        <f t="shared" si="165"/>
        <v>2026</v>
      </c>
      <c r="C3555" t="str">
        <f t="shared" si="166"/>
        <v>2025-2026</v>
      </c>
      <c r="D3555" t="s">
        <v>120</v>
      </c>
      <c r="E3555" t="s">
        <v>71</v>
      </c>
      <c r="F3555" t="str">
        <f t="shared" si="167"/>
        <v>Victoria</v>
      </c>
      <c r="G3555" t="s">
        <v>26</v>
      </c>
      <c r="H3555">
        <v>3131</v>
      </c>
      <c r="I3555" t="s">
        <v>11</v>
      </c>
      <c r="J3555" t="s">
        <v>127</v>
      </c>
      <c r="K3555" t="s">
        <v>145</v>
      </c>
      <c r="L3555" t="s">
        <v>156</v>
      </c>
      <c r="M3555" s="6">
        <v>595</v>
      </c>
    </row>
    <row r="3556" spans="1:13" x14ac:dyDescent="0.3">
      <c r="A3556" s="2">
        <v>45745</v>
      </c>
      <c r="B3556" s="3">
        <f t="shared" si="165"/>
        <v>2025</v>
      </c>
      <c r="C3556" t="str">
        <f t="shared" si="166"/>
        <v>2024-2025</v>
      </c>
      <c r="D3556" t="s">
        <v>119</v>
      </c>
      <c r="E3556" t="s">
        <v>114</v>
      </c>
      <c r="F3556" t="str">
        <f t="shared" si="167"/>
        <v>Victoria</v>
      </c>
      <c r="G3556" t="s">
        <v>26</v>
      </c>
      <c r="H3556">
        <v>3353</v>
      </c>
      <c r="I3556" t="s">
        <v>11</v>
      </c>
      <c r="J3556" t="s">
        <v>129</v>
      </c>
      <c r="K3556" t="s">
        <v>148</v>
      </c>
      <c r="L3556" t="s">
        <v>159</v>
      </c>
      <c r="M3556" s="6">
        <v>309</v>
      </c>
    </row>
    <row r="3557" spans="1:13" x14ac:dyDescent="0.3">
      <c r="A3557" s="2">
        <v>45403</v>
      </c>
      <c r="B3557" s="3">
        <f t="shared" si="165"/>
        <v>2024</v>
      </c>
      <c r="C3557" t="str">
        <f t="shared" si="166"/>
        <v>2023-2024</v>
      </c>
      <c r="D3557" t="s">
        <v>119</v>
      </c>
      <c r="E3557" t="s">
        <v>33</v>
      </c>
      <c r="F3557" t="str">
        <f t="shared" si="167"/>
        <v>Northern Territory</v>
      </c>
      <c r="G3557" t="s">
        <v>15</v>
      </c>
      <c r="H3557">
        <v>870</v>
      </c>
      <c r="I3557" t="s">
        <v>11</v>
      </c>
      <c r="J3557" t="s">
        <v>140</v>
      </c>
      <c r="K3557" t="s">
        <v>150</v>
      </c>
      <c r="L3557" t="s">
        <v>161</v>
      </c>
      <c r="M3557" s="6">
        <v>690</v>
      </c>
    </row>
    <row r="3558" spans="1:13" x14ac:dyDescent="0.3">
      <c r="A3558" s="2">
        <v>45343</v>
      </c>
      <c r="B3558" s="3">
        <f t="shared" si="165"/>
        <v>2024</v>
      </c>
      <c r="C3558" t="str">
        <f t="shared" si="166"/>
        <v>2023-2024</v>
      </c>
      <c r="D3558" t="s">
        <v>120</v>
      </c>
      <c r="E3558" t="s">
        <v>89</v>
      </c>
      <c r="F3558" t="str">
        <f t="shared" si="167"/>
        <v>Queensland</v>
      </c>
      <c r="G3558" t="s">
        <v>19</v>
      </c>
      <c r="H3558">
        <v>4700</v>
      </c>
      <c r="I3558" t="s">
        <v>11</v>
      </c>
      <c r="J3558" t="s">
        <v>138</v>
      </c>
      <c r="K3558" t="s">
        <v>146</v>
      </c>
      <c r="L3558" t="s">
        <v>157</v>
      </c>
      <c r="M3558" s="6">
        <v>339</v>
      </c>
    </row>
    <row r="3559" spans="1:13" x14ac:dyDescent="0.3">
      <c r="A3559" s="2">
        <v>45531</v>
      </c>
      <c r="B3559" s="3">
        <f t="shared" si="165"/>
        <v>2025</v>
      </c>
      <c r="C3559" t="str">
        <f t="shared" si="166"/>
        <v>2024-2025</v>
      </c>
      <c r="D3559" t="s">
        <v>120</v>
      </c>
      <c r="E3559" t="s">
        <v>25</v>
      </c>
      <c r="F3559" t="str">
        <f t="shared" si="167"/>
        <v>Victoria</v>
      </c>
      <c r="G3559" t="s">
        <v>26</v>
      </c>
      <c r="H3559">
        <v>3066</v>
      </c>
      <c r="I3559" t="s">
        <v>11</v>
      </c>
      <c r="J3559" t="s">
        <v>128</v>
      </c>
      <c r="K3559" t="s">
        <v>144</v>
      </c>
      <c r="L3559" t="s">
        <v>155</v>
      </c>
      <c r="M3559" s="6">
        <v>237</v>
      </c>
    </row>
    <row r="3560" spans="1:13" x14ac:dyDescent="0.3">
      <c r="A3560" s="2">
        <v>45549</v>
      </c>
      <c r="B3560" s="3">
        <f t="shared" si="165"/>
        <v>2025</v>
      </c>
      <c r="C3560" t="str">
        <f t="shared" si="166"/>
        <v>2024-2025</v>
      </c>
      <c r="D3560" t="s">
        <v>120</v>
      </c>
      <c r="E3560" t="s">
        <v>20</v>
      </c>
      <c r="F3560" t="str">
        <f t="shared" si="167"/>
        <v>South Australia</v>
      </c>
      <c r="G3560" t="s">
        <v>17</v>
      </c>
      <c r="H3560">
        <v>5607</v>
      </c>
      <c r="I3560" t="s">
        <v>11</v>
      </c>
      <c r="J3560" t="s">
        <v>139</v>
      </c>
      <c r="K3560" t="s">
        <v>150</v>
      </c>
      <c r="L3560" t="s">
        <v>161</v>
      </c>
      <c r="M3560" s="6">
        <v>614</v>
      </c>
    </row>
    <row r="3561" spans="1:13" x14ac:dyDescent="0.3">
      <c r="A3561" s="2">
        <v>45777</v>
      </c>
      <c r="B3561" s="3">
        <f t="shared" si="165"/>
        <v>2025</v>
      </c>
      <c r="C3561" t="str">
        <f t="shared" si="166"/>
        <v>2024-2025</v>
      </c>
      <c r="D3561" t="s">
        <v>120</v>
      </c>
      <c r="E3561" t="s">
        <v>111</v>
      </c>
      <c r="F3561" t="str">
        <f t="shared" si="167"/>
        <v>New South Wales</v>
      </c>
      <c r="G3561" t="s">
        <v>10</v>
      </c>
      <c r="H3561">
        <v>2154</v>
      </c>
      <c r="I3561" t="s">
        <v>11</v>
      </c>
      <c r="J3561" t="s">
        <v>125</v>
      </c>
      <c r="K3561" t="s">
        <v>148</v>
      </c>
      <c r="L3561" t="s">
        <v>159</v>
      </c>
      <c r="M3561" s="6">
        <v>767</v>
      </c>
    </row>
    <row r="3562" spans="1:13" x14ac:dyDescent="0.3">
      <c r="A3562" s="2">
        <v>45440</v>
      </c>
      <c r="B3562" s="3">
        <f t="shared" si="165"/>
        <v>2024</v>
      </c>
      <c r="C3562" t="str">
        <f t="shared" si="166"/>
        <v>2023-2024</v>
      </c>
      <c r="D3562" t="s">
        <v>120</v>
      </c>
      <c r="E3562" t="s">
        <v>105</v>
      </c>
      <c r="F3562" t="str">
        <f t="shared" si="167"/>
        <v>New South Wales</v>
      </c>
      <c r="G3562" t="s">
        <v>10</v>
      </c>
      <c r="H3562">
        <v>2031</v>
      </c>
      <c r="I3562" t="s">
        <v>11</v>
      </c>
      <c r="J3562" t="s">
        <v>126</v>
      </c>
      <c r="K3562" t="s">
        <v>144</v>
      </c>
      <c r="L3562" t="s">
        <v>155</v>
      </c>
      <c r="M3562" s="6">
        <v>711</v>
      </c>
    </row>
    <row r="3563" spans="1:13" x14ac:dyDescent="0.3">
      <c r="A3563" s="2">
        <v>45896</v>
      </c>
      <c r="B3563" s="3">
        <f t="shared" si="165"/>
        <v>2026</v>
      </c>
      <c r="C3563" t="str">
        <f t="shared" si="166"/>
        <v>2025-2026</v>
      </c>
      <c r="D3563" t="s">
        <v>120</v>
      </c>
      <c r="E3563" t="s">
        <v>27</v>
      </c>
      <c r="F3563" t="str">
        <f t="shared" si="167"/>
        <v>Western Australia</v>
      </c>
      <c r="G3563" t="s">
        <v>28</v>
      </c>
      <c r="H3563">
        <v>6030</v>
      </c>
      <c r="I3563" t="s">
        <v>11</v>
      </c>
      <c r="J3563" t="s">
        <v>121</v>
      </c>
      <c r="K3563" t="s">
        <v>146</v>
      </c>
      <c r="L3563" t="s">
        <v>157</v>
      </c>
      <c r="M3563" s="6">
        <v>186</v>
      </c>
    </row>
    <row r="3564" spans="1:13" x14ac:dyDescent="0.3">
      <c r="A3564" s="2">
        <v>45891</v>
      </c>
      <c r="B3564" s="3">
        <f t="shared" si="165"/>
        <v>2026</v>
      </c>
      <c r="C3564" t="str">
        <f t="shared" si="166"/>
        <v>2025-2026</v>
      </c>
      <c r="D3564" t="s">
        <v>120</v>
      </c>
      <c r="E3564" t="s">
        <v>94</v>
      </c>
      <c r="F3564" t="str">
        <f t="shared" si="167"/>
        <v>Queensland</v>
      </c>
      <c r="G3564" t="s">
        <v>19</v>
      </c>
      <c r="H3564">
        <v>4551</v>
      </c>
      <c r="I3564" t="s">
        <v>11</v>
      </c>
      <c r="J3564" t="s">
        <v>136</v>
      </c>
      <c r="K3564" t="s">
        <v>144</v>
      </c>
      <c r="L3564" t="s">
        <v>155</v>
      </c>
      <c r="M3564" s="6">
        <v>587</v>
      </c>
    </row>
    <row r="3565" spans="1:13" x14ac:dyDescent="0.3">
      <c r="A3565" s="2">
        <v>45392</v>
      </c>
      <c r="B3565" s="3">
        <f t="shared" si="165"/>
        <v>2024</v>
      </c>
      <c r="C3565" t="str">
        <f t="shared" si="166"/>
        <v>2023-2024</v>
      </c>
      <c r="D3565" t="s">
        <v>119</v>
      </c>
      <c r="E3565" t="s">
        <v>18</v>
      </c>
      <c r="F3565" t="str">
        <f t="shared" si="167"/>
        <v>Queensland</v>
      </c>
      <c r="G3565" t="s">
        <v>19</v>
      </c>
      <c r="H3565">
        <v>4802</v>
      </c>
      <c r="I3565" t="s">
        <v>11</v>
      </c>
      <c r="J3565" t="s">
        <v>133</v>
      </c>
      <c r="K3565" t="s">
        <v>146</v>
      </c>
      <c r="L3565" t="s">
        <v>157</v>
      </c>
      <c r="M3565" s="6">
        <v>494</v>
      </c>
    </row>
    <row r="3566" spans="1:13" x14ac:dyDescent="0.3">
      <c r="A3566" s="2">
        <v>45690</v>
      </c>
      <c r="B3566" s="3">
        <f t="shared" si="165"/>
        <v>2025</v>
      </c>
      <c r="C3566" t="str">
        <f t="shared" si="166"/>
        <v>2024-2025</v>
      </c>
      <c r="D3566" t="s">
        <v>120</v>
      </c>
      <c r="E3566" t="s">
        <v>96</v>
      </c>
      <c r="F3566" t="str">
        <f t="shared" si="167"/>
        <v>Western Australia</v>
      </c>
      <c r="G3566" t="s">
        <v>28</v>
      </c>
      <c r="H3566">
        <v>6027</v>
      </c>
      <c r="I3566" t="s">
        <v>11</v>
      </c>
      <c r="J3566" t="s">
        <v>121</v>
      </c>
      <c r="K3566" t="s">
        <v>145</v>
      </c>
      <c r="L3566" t="s">
        <v>156</v>
      </c>
      <c r="M3566" s="6">
        <v>631</v>
      </c>
    </row>
    <row r="3567" spans="1:13" x14ac:dyDescent="0.3">
      <c r="A3567" s="2">
        <v>45936</v>
      </c>
      <c r="B3567" s="3">
        <f t="shared" si="165"/>
        <v>2026</v>
      </c>
      <c r="C3567" t="str">
        <f t="shared" si="166"/>
        <v>2025-2026</v>
      </c>
      <c r="D3567" t="s">
        <v>120</v>
      </c>
      <c r="E3567" t="s">
        <v>112</v>
      </c>
      <c r="F3567" t="str">
        <f t="shared" si="167"/>
        <v>Queensland</v>
      </c>
      <c r="G3567" t="s">
        <v>19</v>
      </c>
      <c r="H3567">
        <v>4566</v>
      </c>
      <c r="I3567" t="s">
        <v>11</v>
      </c>
      <c r="J3567" t="s">
        <v>136</v>
      </c>
      <c r="K3567" t="s">
        <v>151</v>
      </c>
      <c r="L3567" t="s">
        <v>152</v>
      </c>
      <c r="M3567" s="6">
        <v>55</v>
      </c>
    </row>
    <row r="3568" spans="1:13" x14ac:dyDescent="0.3">
      <c r="A3568" s="2">
        <v>45757</v>
      </c>
      <c r="B3568" s="3">
        <f t="shared" si="165"/>
        <v>2025</v>
      </c>
      <c r="C3568" t="str">
        <f t="shared" si="166"/>
        <v>2024-2025</v>
      </c>
      <c r="D3568" t="s">
        <v>120</v>
      </c>
      <c r="E3568" t="s">
        <v>82</v>
      </c>
      <c r="F3568" t="str">
        <f t="shared" si="167"/>
        <v>Queensland</v>
      </c>
      <c r="G3568" t="s">
        <v>19</v>
      </c>
      <c r="H3568">
        <v>4215</v>
      </c>
      <c r="I3568" t="s">
        <v>11</v>
      </c>
      <c r="J3568" t="s">
        <v>124</v>
      </c>
      <c r="K3568" t="s">
        <v>144</v>
      </c>
      <c r="L3568" t="s">
        <v>155</v>
      </c>
      <c r="M3568" s="6">
        <v>141</v>
      </c>
    </row>
    <row r="3569" spans="1:13" x14ac:dyDescent="0.3">
      <c r="A3569" s="2">
        <v>45766</v>
      </c>
      <c r="B3569" s="3">
        <f t="shared" si="165"/>
        <v>2025</v>
      </c>
      <c r="C3569" t="str">
        <f t="shared" si="166"/>
        <v>2024-2025</v>
      </c>
      <c r="D3569" t="s">
        <v>120</v>
      </c>
      <c r="E3569" t="s">
        <v>94</v>
      </c>
      <c r="F3569" t="str">
        <f t="shared" si="167"/>
        <v>Queensland</v>
      </c>
      <c r="G3569" t="s">
        <v>19</v>
      </c>
      <c r="H3569">
        <v>4551</v>
      </c>
      <c r="I3569" t="s">
        <v>11</v>
      </c>
      <c r="J3569" t="s">
        <v>136</v>
      </c>
      <c r="K3569" t="s">
        <v>150</v>
      </c>
      <c r="L3569" t="s">
        <v>161</v>
      </c>
      <c r="M3569" s="6">
        <v>682</v>
      </c>
    </row>
    <row r="3570" spans="1:13" x14ac:dyDescent="0.3">
      <c r="A3570" s="2">
        <v>45825</v>
      </c>
      <c r="B3570" s="3">
        <f t="shared" si="165"/>
        <v>2025</v>
      </c>
      <c r="C3570" t="str">
        <f t="shared" si="166"/>
        <v>2024-2025</v>
      </c>
      <c r="D3570" t="s">
        <v>119</v>
      </c>
      <c r="E3570" t="s">
        <v>106</v>
      </c>
      <c r="F3570" t="str">
        <f t="shared" si="167"/>
        <v>Queensland</v>
      </c>
      <c r="G3570" t="s">
        <v>19</v>
      </c>
      <c r="H3570">
        <v>4558</v>
      </c>
      <c r="I3570" t="s">
        <v>11</v>
      </c>
      <c r="J3570" t="s">
        <v>136</v>
      </c>
      <c r="K3570" t="s">
        <v>150</v>
      </c>
      <c r="L3570" t="s">
        <v>161</v>
      </c>
      <c r="M3570" s="6">
        <v>52</v>
      </c>
    </row>
    <row r="3571" spans="1:13" x14ac:dyDescent="0.3">
      <c r="A3571" s="2">
        <v>45886</v>
      </c>
      <c r="B3571" s="3">
        <f t="shared" si="165"/>
        <v>2026</v>
      </c>
      <c r="C3571" t="str">
        <f t="shared" si="166"/>
        <v>2025-2026</v>
      </c>
      <c r="D3571" t="s">
        <v>120</v>
      </c>
      <c r="E3571" t="s">
        <v>113</v>
      </c>
      <c r="F3571" t="str">
        <f t="shared" si="167"/>
        <v>New South Wales</v>
      </c>
      <c r="G3571" t="s">
        <v>10</v>
      </c>
      <c r="H3571">
        <v>2101</v>
      </c>
      <c r="I3571" t="s">
        <v>11</v>
      </c>
      <c r="J3571" t="s">
        <v>125</v>
      </c>
      <c r="K3571" t="s">
        <v>148</v>
      </c>
      <c r="L3571" t="s">
        <v>159</v>
      </c>
      <c r="M3571" s="6">
        <v>49</v>
      </c>
    </row>
    <row r="3572" spans="1:13" x14ac:dyDescent="0.3">
      <c r="A3572" s="2">
        <v>45457</v>
      </c>
      <c r="B3572" s="3">
        <f t="shared" si="165"/>
        <v>2024</v>
      </c>
      <c r="C3572" t="str">
        <f t="shared" si="166"/>
        <v>2023-2024</v>
      </c>
      <c r="D3572" t="s">
        <v>119</v>
      </c>
      <c r="E3572" t="s">
        <v>18</v>
      </c>
      <c r="F3572" t="str">
        <f t="shared" si="167"/>
        <v>Queensland</v>
      </c>
      <c r="G3572" t="s">
        <v>19</v>
      </c>
      <c r="H3572">
        <v>4802</v>
      </c>
      <c r="I3572" t="s">
        <v>11</v>
      </c>
      <c r="J3572" t="s">
        <v>133</v>
      </c>
      <c r="K3572" t="s">
        <v>145</v>
      </c>
      <c r="L3572" t="s">
        <v>156</v>
      </c>
      <c r="M3572" s="6">
        <v>698</v>
      </c>
    </row>
    <row r="3573" spans="1:13" x14ac:dyDescent="0.3">
      <c r="A3573" s="2">
        <v>45431</v>
      </c>
      <c r="B3573" s="3">
        <f t="shared" si="165"/>
        <v>2024</v>
      </c>
      <c r="C3573" t="str">
        <f t="shared" si="166"/>
        <v>2023-2024</v>
      </c>
      <c r="D3573" t="s">
        <v>120</v>
      </c>
      <c r="E3573" t="s">
        <v>91</v>
      </c>
      <c r="F3573" t="str">
        <f t="shared" si="167"/>
        <v>Western Australia</v>
      </c>
      <c r="G3573" t="s">
        <v>28</v>
      </c>
      <c r="H3573">
        <v>6109</v>
      </c>
      <c r="I3573" t="s">
        <v>11</v>
      </c>
      <c r="J3573" t="s">
        <v>135</v>
      </c>
      <c r="K3573" t="s">
        <v>150</v>
      </c>
      <c r="L3573" t="s">
        <v>161</v>
      </c>
      <c r="M3573" s="6">
        <v>84</v>
      </c>
    </row>
    <row r="3574" spans="1:13" x14ac:dyDescent="0.3">
      <c r="A3574" s="2">
        <v>45781</v>
      </c>
      <c r="B3574" s="3">
        <f t="shared" si="165"/>
        <v>2025</v>
      </c>
      <c r="C3574" t="str">
        <f t="shared" si="166"/>
        <v>2024-2025</v>
      </c>
      <c r="D3574" t="s">
        <v>120</v>
      </c>
      <c r="E3574" t="s">
        <v>105</v>
      </c>
      <c r="F3574" t="str">
        <f t="shared" si="167"/>
        <v>New South Wales</v>
      </c>
      <c r="G3574" t="s">
        <v>10</v>
      </c>
      <c r="H3574">
        <v>2031</v>
      </c>
      <c r="I3574" t="s">
        <v>11</v>
      </c>
      <c r="J3574" t="s">
        <v>126</v>
      </c>
      <c r="K3574" t="s">
        <v>143</v>
      </c>
      <c r="L3574" t="s">
        <v>154</v>
      </c>
      <c r="M3574" s="6">
        <v>749</v>
      </c>
    </row>
    <row r="3575" spans="1:13" x14ac:dyDescent="0.3">
      <c r="A3575" s="2">
        <v>45653</v>
      </c>
      <c r="B3575" s="3">
        <f t="shared" si="165"/>
        <v>2025</v>
      </c>
      <c r="C3575" t="str">
        <f t="shared" si="166"/>
        <v>2024-2025</v>
      </c>
      <c r="D3575" t="s">
        <v>120</v>
      </c>
      <c r="E3575" t="s">
        <v>60</v>
      </c>
      <c r="F3575" t="str">
        <f t="shared" si="167"/>
        <v>Queensland</v>
      </c>
      <c r="G3575" t="s">
        <v>19</v>
      </c>
      <c r="H3575">
        <v>4655</v>
      </c>
      <c r="I3575" t="s">
        <v>11</v>
      </c>
      <c r="J3575" t="s">
        <v>138</v>
      </c>
      <c r="K3575" t="s">
        <v>150</v>
      </c>
      <c r="L3575" t="s">
        <v>161</v>
      </c>
      <c r="M3575" s="6">
        <v>518</v>
      </c>
    </row>
    <row r="3576" spans="1:13" x14ac:dyDescent="0.3">
      <c r="A3576" s="2">
        <v>45541</v>
      </c>
      <c r="B3576" s="3">
        <f t="shared" si="165"/>
        <v>2025</v>
      </c>
      <c r="C3576" t="str">
        <f t="shared" si="166"/>
        <v>2024-2025</v>
      </c>
      <c r="D3576" t="s">
        <v>120</v>
      </c>
      <c r="E3576" t="s">
        <v>54</v>
      </c>
      <c r="F3576" t="str">
        <f t="shared" si="167"/>
        <v>New South Wales</v>
      </c>
      <c r="G3576" t="s">
        <v>10</v>
      </c>
      <c r="H3576">
        <v>2750</v>
      </c>
      <c r="I3576" t="s">
        <v>11</v>
      </c>
      <c r="J3576" t="s">
        <v>132</v>
      </c>
      <c r="K3576" t="s">
        <v>150</v>
      </c>
      <c r="L3576" t="s">
        <v>161</v>
      </c>
      <c r="M3576" s="6">
        <v>310</v>
      </c>
    </row>
    <row r="3577" spans="1:13" x14ac:dyDescent="0.3">
      <c r="A3577" s="2">
        <v>45641</v>
      </c>
      <c r="B3577" s="3">
        <f t="shared" si="165"/>
        <v>2025</v>
      </c>
      <c r="C3577" t="str">
        <f t="shared" si="166"/>
        <v>2024-2025</v>
      </c>
      <c r="D3577" t="s">
        <v>120</v>
      </c>
      <c r="E3577" t="s">
        <v>65</v>
      </c>
      <c r="F3577" t="str">
        <f t="shared" si="167"/>
        <v>Victoria</v>
      </c>
      <c r="G3577" t="s">
        <v>26</v>
      </c>
      <c r="H3577">
        <v>3931</v>
      </c>
      <c r="I3577" t="s">
        <v>11</v>
      </c>
      <c r="J3577" t="s">
        <v>137</v>
      </c>
      <c r="K3577" t="s">
        <v>142</v>
      </c>
      <c r="L3577" t="s">
        <v>153</v>
      </c>
      <c r="M3577" s="6">
        <v>169</v>
      </c>
    </row>
    <row r="3578" spans="1:13" x14ac:dyDescent="0.3">
      <c r="A3578" s="2">
        <v>45948</v>
      </c>
      <c r="B3578" s="3">
        <f t="shared" si="165"/>
        <v>2026</v>
      </c>
      <c r="C3578" t="str">
        <f t="shared" si="166"/>
        <v>2025-2026</v>
      </c>
      <c r="D3578" t="s">
        <v>120</v>
      </c>
      <c r="E3578" t="s">
        <v>106</v>
      </c>
      <c r="F3578" t="str">
        <f t="shared" si="167"/>
        <v>Queensland</v>
      </c>
      <c r="G3578" t="s">
        <v>19</v>
      </c>
      <c r="H3578">
        <v>4558</v>
      </c>
      <c r="I3578" t="s">
        <v>11</v>
      </c>
      <c r="J3578" t="s">
        <v>136</v>
      </c>
      <c r="K3578" t="s">
        <v>148</v>
      </c>
      <c r="L3578" t="s">
        <v>159</v>
      </c>
      <c r="M3578" s="6">
        <v>162</v>
      </c>
    </row>
    <row r="3579" spans="1:13" x14ac:dyDescent="0.3">
      <c r="A3579" s="2">
        <v>45432</v>
      </c>
      <c r="B3579" s="3">
        <f t="shared" si="165"/>
        <v>2024</v>
      </c>
      <c r="C3579" t="str">
        <f t="shared" si="166"/>
        <v>2023-2024</v>
      </c>
      <c r="D3579" t="s">
        <v>120</v>
      </c>
      <c r="E3579" t="s">
        <v>71</v>
      </c>
      <c r="F3579" t="str">
        <f t="shared" si="167"/>
        <v>Victoria</v>
      </c>
      <c r="G3579" t="s">
        <v>26</v>
      </c>
      <c r="H3579">
        <v>3131</v>
      </c>
      <c r="I3579" t="s">
        <v>11</v>
      </c>
      <c r="J3579" t="s">
        <v>127</v>
      </c>
      <c r="K3579" t="s">
        <v>145</v>
      </c>
      <c r="L3579" t="s">
        <v>156</v>
      </c>
      <c r="M3579" s="6">
        <v>558</v>
      </c>
    </row>
    <row r="3580" spans="1:13" x14ac:dyDescent="0.3">
      <c r="A3580" s="2">
        <v>45764</v>
      </c>
      <c r="B3580" s="3">
        <f t="shared" si="165"/>
        <v>2025</v>
      </c>
      <c r="C3580" t="str">
        <f t="shared" si="166"/>
        <v>2024-2025</v>
      </c>
      <c r="D3580" t="s">
        <v>120</v>
      </c>
      <c r="E3580" t="s">
        <v>73</v>
      </c>
      <c r="F3580" t="str">
        <f t="shared" si="167"/>
        <v>Queensland</v>
      </c>
      <c r="G3580" t="s">
        <v>19</v>
      </c>
      <c r="H3580">
        <v>4509</v>
      </c>
      <c r="I3580" t="s">
        <v>11</v>
      </c>
      <c r="J3580" t="s">
        <v>124</v>
      </c>
      <c r="K3580" t="s">
        <v>148</v>
      </c>
      <c r="L3580" t="s">
        <v>159</v>
      </c>
      <c r="M3580" s="6">
        <v>551</v>
      </c>
    </row>
    <row r="3581" spans="1:13" x14ac:dyDescent="0.3">
      <c r="A3581" s="2">
        <v>45682</v>
      </c>
      <c r="B3581" s="3">
        <f t="shared" si="165"/>
        <v>2025</v>
      </c>
      <c r="C3581" t="str">
        <f t="shared" si="166"/>
        <v>2024-2025</v>
      </c>
      <c r="D3581" t="s">
        <v>119</v>
      </c>
      <c r="E3581" t="s">
        <v>44</v>
      </c>
      <c r="F3581" t="str">
        <f t="shared" si="167"/>
        <v>Western Australia</v>
      </c>
      <c r="G3581" t="s">
        <v>28</v>
      </c>
      <c r="H3581">
        <v>6010</v>
      </c>
      <c r="I3581" t="s">
        <v>11</v>
      </c>
      <c r="J3581" t="s">
        <v>121</v>
      </c>
      <c r="K3581" t="s">
        <v>142</v>
      </c>
      <c r="L3581" t="s">
        <v>153</v>
      </c>
      <c r="M3581" s="6">
        <v>769</v>
      </c>
    </row>
    <row r="3582" spans="1:13" x14ac:dyDescent="0.3">
      <c r="A3582" s="2">
        <v>45973</v>
      </c>
      <c r="B3582" s="3">
        <f t="shared" si="165"/>
        <v>2026</v>
      </c>
      <c r="C3582" t="str">
        <f t="shared" si="166"/>
        <v>2025-2026</v>
      </c>
      <c r="D3582" t="s">
        <v>120</v>
      </c>
      <c r="E3582" t="s">
        <v>38</v>
      </c>
      <c r="F3582" t="str">
        <f t="shared" si="167"/>
        <v>Victoria</v>
      </c>
      <c r="G3582" t="s">
        <v>26</v>
      </c>
      <c r="H3582">
        <v>3199</v>
      </c>
      <c r="I3582" t="s">
        <v>11</v>
      </c>
      <c r="J3582" t="s">
        <v>127</v>
      </c>
      <c r="K3582" t="s">
        <v>144</v>
      </c>
      <c r="L3582" t="s">
        <v>155</v>
      </c>
      <c r="M3582" s="6">
        <v>257</v>
      </c>
    </row>
    <row r="3583" spans="1:13" x14ac:dyDescent="0.3">
      <c r="A3583" s="2">
        <v>45842</v>
      </c>
      <c r="B3583" s="3">
        <f t="shared" si="165"/>
        <v>2026</v>
      </c>
      <c r="C3583" t="str">
        <f t="shared" si="166"/>
        <v>2025-2026</v>
      </c>
      <c r="D3583" t="s">
        <v>120</v>
      </c>
      <c r="E3583" t="s">
        <v>21</v>
      </c>
      <c r="F3583" t="str">
        <f t="shared" si="167"/>
        <v>South Australia</v>
      </c>
      <c r="G3583" t="s">
        <v>17</v>
      </c>
      <c r="H3583">
        <v>5343</v>
      </c>
      <c r="I3583" t="s">
        <v>11</v>
      </c>
      <c r="J3583" t="s">
        <v>139</v>
      </c>
      <c r="K3583" t="s">
        <v>142</v>
      </c>
      <c r="L3583" t="s">
        <v>153</v>
      </c>
      <c r="M3583" s="6">
        <v>353</v>
      </c>
    </row>
    <row r="3584" spans="1:13" x14ac:dyDescent="0.3">
      <c r="A3584" s="2">
        <v>45730</v>
      </c>
      <c r="B3584" s="3">
        <f t="shared" si="165"/>
        <v>2025</v>
      </c>
      <c r="C3584" t="str">
        <f t="shared" si="166"/>
        <v>2024-2025</v>
      </c>
      <c r="D3584" t="s">
        <v>120</v>
      </c>
      <c r="E3584" t="s">
        <v>100</v>
      </c>
      <c r="F3584" t="str">
        <f t="shared" si="167"/>
        <v>New South Wales</v>
      </c>
      <c r="G3584" t="s">
        <v>10</v>
      </c>
      <c r="H3584">
        <v>2800</v>
      </c>
      <c r="I3584" t="s">
        <v>11</v>
      </c>
      <c r="J3584" t="s">
        <v>132</v>
      </c>
      <c r="K3584" t="s">
        <v>149</v>
      </c>
      <c r="L3584" t="s">
        <v>160</v>
      </c>
      <c r="M3584" s="6">
        <v>189</v>
      </c>
    </row>
    <row r="3585" spans="1:13" x14ac:dyDescent="0.3">
      <c r="A3585" s="2">
        <v>45547</v>
      </c>
      <c r="B3585" s="3">
        <f t="shared" si="165"/>
        <v>2025</v>
      </c>
      <c r="C3585" t="str">
        <f t="shared" si="166"/>
        <v>2024-2025</v>
      </c>
      <c r="D3585" t="s">
        <v>120</v>
      </c>
      <c r="E3585" t="s">
        <v>39</v>
      </c>
      <c r="F3585" t="str">
        <f t="shared" si="167"/>
        <v>New South Wales</v>
      </c>
      <c r="G3585" t="s">
        <v>10</v>
      </c>
      <c r="H3585">
        <v>2541</v>
      </c>
      <c r="I3585" t="s">
        <v>11</v>
      </c>
      <c r="J3585" t="s">
        <v>123</v>
      </c>
      <c r="K3585" t="s">
        <v>144</v>
      </c>
      <c r="L3585" t="s">
        <v>155</v>
      </c>
      <c r="M3585" s="6">
        <v>142</v>
      </c>
    </row>
    <row r="3586" spans="1:13" x14ac:dyDescent="0.3">
      <c r="A3586" s="2">
        <v>45293</v>
      </c>
      <c r="B3586" s="3">
        <f t="shared" ref="B3586:B3649" si="168">IF(MONTH(A3586)&gt;=7,YEAR(A3586)+1,YEAR(A3586))</f>
        <v>2024</v>
      </c>
      <c r="C3586" t="str">
        <f t="shared" ref="C3586:C3649" si="169">IF(MONTH(A3586) &gt;= 7, YEAR(A3586) &amp; "-" &amp; YEAR(A3586) + 1, YEAR(A3586) - 1 &amp; "-" &amp; YEAR(A3586))</f>
        <v>2023-2024</v>
      </c>
      <c r="D3586" t="s">
        <v>120</v>
      </c>
      <c r="E3586" t="s">
        <v>42</v>
      </c>
      <c r="F3586" t="str">
        <f t="shared" ref="F3586:F3649" si="170">IF(G3586="WA","Western Australia",
IF(G3586="NSW","New South Wales",
IF(G3586="QLD","Queensland",
IF(G3586="VIC","Victoria",
IF(G3586="TAS","Tasmania",
IF(G3586="SA","South Australia",
IF(G3586="NT","Northern Territory",
IF(G3586="ACT","Australian Capital Territory",G3586))))))))</f>
        <v>Tasmania</v>
      </c>
      <c r="G3586" t="s">
        <v>43</v>
      </c>
      <c r="H3586">
        <v>7018</v>
      </c>
      <c r="I3586" t="s">
        <v>11</v>
      </c>
      <c r="J3586" t="s">
        <v>130</v>
      </c>
      <c r="K3586" t="s">
        <v>151</v>
      </c>
      <c r="L3586" t="s">
        <v>152</v>
      </c>
      <c r="M3586" s="6">
        <v>559</v>
      </c>
    </row>
    <row r="3587" spans="1:13" x14ac:dyDescent="0.3">
      <c r="A3587" s="2">
        <v>45474</v>
      </c>
      <c r="B3587" s="3">
        <f t="shared" si="168"/>
        <v>2025</v>
      </c>
      <c r="C3587" t="str">
        <f t="shared" si="169"/>
        <v>2024-2025</v>
      </c>
      <c r="D3587" t="s">
        <v>120</v>
      </c>
      <c r="E3587" t="s">
        <v>56</v>
      </c>
      <c r="F3587" t="str">
        <f t="shared" si="170"/>
        <v>Queensland</v>
      </c>
      <c r="G3587" t="s">
        <v>19</v>
      </c>
      <c r="H3587">
        <v>4883</v>
      </c>
      <c r="I3587" t="s">
        <v>11</v>
      </c>
      <c r="J3587" t="s">
        <v>133</v>
      </c>
      <c r="K3587" t="s">
        <v>150</v>
      </c>
      <c r="L3587" t="s">
        <v>161</v>
      </c>
      <c r="M3587" s="6">
        <v>600</v>
      </c>
    </row>
    <row r="3588" spans="1:13" x14ac:dyDescent="0.3">
      <c r="A3588" s="2">
        <v>45861</v>
      </c>
      <c r="B3588" s="3">
        <f t="shared" si="168"/>
        <v>2026</v>
      </c>
      <c r="C3588" t="str">
        <f t="shared" si="169"/>
        <v>2025-2026</v>
      </c>
      <c r="D3588" t="s">
        <v>120</v>
      </c>
      <c r="E3588" t="s">
        <v>50</v>
      </c>
      <c r="F3588" t="str">
        <f t="shared" si="170"/>
        <v>Australian Capital Territory</v>
      </c>
      <c r="G3588" t="s">
        <v>51</v>
      </c>
      <c r="H3588">
        <v>2617</v>
      </c>
      <c r="I3588" t="s">
        <v>11</v>
      </c>
      <c r="J3588" t="s">
        <v>123</v>
      </c>
      <c r="K3588" t="s">
        <v>146</v>
      </c>
      <c r="L3588" t="s">
        <v>157</v>
      </c>
      <c r="M3588" s="6">
        <v>465</v>
      </c>
    </row>
    <row r="3589" spans="1:13" x14ac:dyDescent="0.3">
      <c r="A3589" s="2">
        <v>45525</v>
      </c>
      <c r="B3589" s="3">
        <f t="shared" si="168"/>
        <v>2025</v>
      </c>
      <c r="C3589" t="str">
        <f t="shared" si="169"/>
        <v>2024-2025</v>
      </c>
      <c r="D3589" t="s">
        <v>120</v>
      </c>
      <c r="E3589" t="s">
        <v>107</v>
      </c>
      <c r="F3589" t="str">
        <f t="shared" si="170"/>
        <v>New South Wales</v>
      </c>
      <c r="G3589" t="s">
        <v>10</v>
      </c>
      <c r="H3589">
        <v>2020</v>
      </c>
      <c r="I3589" t="s">
        <v>11</v>
      </c>
      <c r="J3589" t="s">
        <v>126</v>
      </c>
      <c r="K3589" t="s">
        <v>150</v>
      </c>
      <c r="L3589" t="s">
        <v>161</v>
      </c>
      <c r="M3589" s="6">
        <v>698</v>
      </c>
    </row>
    <row r="3590" spans="1:13" x14ac:dyDescent="0.3">
      <c r="A3590" s="2">
        <v>45401</v>
      </c>
      <c r="B3590" s="3">
        <f t="shared" si="168"/>
        <v>2024</v>
      </c>
      <c r="C3590" t="str">
        <f t="shared" si="169"/>
        <v>2023-2024</v>
      </c>
      <c r="D3590" t="s">
        <v>119</v>
      </c>
      <c r="E3590" t="s">
        <v>32</v>
      </c>
      <c r="F3590" t="str">
        <f t="shared" si="170"/>
        <v>Victoria</v>
      </c>
      <c r="G3590" t="s">
        <v>26</v>
      </c>
      <c r="H3590">
        <v>3977</v>
      </c>
      <c r="I3590" t="s">
        <v>11</v>
      </c>
      <c r="J3590" t="s">
        <v>137</v>
      </c>
      <c r="K3590" t="s">
        <v>145</v>
      </c>
      <c r="L3590" t="s">
        <v>156</v>
      </c>
      <c r="M3590" s="6">
        <v>686</v>
      </c>
    </row>
    <row r="3591" spans="1:13" x14ac:dyDescent="0.3">
      <c r="A3591" s="2">
        <v>45587</v>
      </c>
      <c r="B3591" s="3">
        <f t="shared" si="168"/>
        <v>2025</v>
      </c>
      <c r="C3591" t="str">
        <f t="shared" si="169"/>
        <v>2024-2025</v>
      </c>
      <c r="D3591" t="s">
        <v>120</v>
      </c>
      <c r="E3591" t="s">
        <v>99</v>
      </c>
      <c r="F3591" t="str">
        <f t="shared" si="170"/>
        <v>Western Australia</v>
      </c>
      <c r="G3591" t="s">
        <v>28</v>
      </c>
      <c r="H3591">
        <v>6530</v>
      </c>
      <c r="I3591" t="s">
        <v>11</v>
      </c>
      <c r="J3591" t="s">
        <v>141</v>
      </c>
      <c r="K3591" t="s">
        <v>144</v>
      </c>
      <c r="L3591" t="s">
        <v>155</v>
      </c>
      <c r="M3591" s="6">
        <v>519</v>
      </c>
    </row>
    <row r="3592" spans="1:13" x14ac:dyDescent="0.3">
      <c r="A3592" s="2">
        <v>45369</v>
      </c>
      <c r="B3592" s="3">
        <f t="shared" si="168"/>
        <v>2024</v>
      </c>
      <c r="C3592" t="str">
        <f t="shared" si="169"/>
        <v>2023-2024</v>
      </c>
      <c r="D3592" t="s">
        <v>120</v>
      </c>
      <c r="E3592" t="s">
        <v>83</v>
      </c>
      <c r="F3592" t="str">
        <f t="shared" si="170"/>
        <v>Victoria</v>
      </c>
      <c r="G3592" t="s">
        <v>26</v>
      </c>
      <c r="H3592">
        <v>3551</v>
      </c>
      <c r="I3592" t="s">
        <v>11</v>
      </c>
      <c r="J3592" t="s">
        <v>129</v>
      </c>
      <c r="K3592" t="s">
        <v>143</v>
      </c>
      <c r="L3592" t="s">
        <v>154</v>
      </c>
      <c r="M3592" s="6">
        <v>421</v>
      </c>
    </row>
    <row r="3593" spans="1:13" x14ac:dyDescent="0.3">
      <c r="A3593" s="2">
        <v>45436</v>
      </c>
      <c r="B3593" s="3">
        <f t="shared" si="168"/>
        <v>2024</v>
      </c>
      <c r="C3593" t="str">
        <f t="shared" si="169"/>
        <v>2023-2024</v>
      </c>
      <c r="D3593" t="s">
        <v>120</v>
      </c>
      <c r="E3593" t="s">
        <v>105</v>
      </c>
      <c r="F3593" t="str">
        <f t="shared" si="170"/>
        <v>New South Wales</v>
      </c>
      <c r="G3593" t="s">
        <v>10</v>
      </c>
      <c r="H3593">
        <v>2031</v>
      </c>
      <c r="I3593" t="s">
        <v>11</v>
      </c>
      <c r="J3593" t="s">
        <v>126</v>
      </c>
      <c r="K3593" t="s">
        <v>145</v>
      </c>
      <c r="L3593" t="s">
        <v>156</v>
      </c>
      <c r="M3593" s="6">
        <v>253</v>
      </c>
    </row>
    <row r="3594" spans="1:13" x14ac:dyDescent="0.3">
      <c r="A3594" s="2">
        <v>45405</v>
      </c>
      <c r="B3594" s="3">
        <f t="shared" si="168"/>
        <v>2024</v>
      </c>
      <c r="C3594" t="str">
        <f t="shared" si="169"/>
        <v>2023-2024</v>
      </c>
      <c r="D3594" t="s">
        <v>119</v>
      </c>
      <c r="E3594" t="s">
        <v>70</v>
      </c>
      <c r="F3594" t="str">
        <f t="shared" si="170"/>
        <v>Western Australia</v>
      </c>
      <c r="G3594" t="s">
        <v>28</v>
      </c>
      <c r="H3594">
        <v>6021</v>
      </c>
      <c r="I3594" t="s">
        <v>11</v>
      </c>
      <c r="J3594" t="s">
        <v>121</v>
      </c>
      <c r="K3594" t="s">
        <v>150</v>
      </c>
      <c r="L3594" t="s">
        <v>161</v>
      </c>
      <c r="M3594" s="6">
        <v>115</v>
      </c>
    </row>
    <row r="3595" spans="1:13" x14ac:dyDescent="0.3">
      <c r="A3595" s="2">
        <v>45910</v>
      </c>
      <c r="B3595" s="3">
        <f t="shared" si="168"/>
        <v>2026</v>
      </c>
      <c r="C3595" t="str">
        <f t="shared" si="169"/>
        <v>2025-2026</v>
      </c>
      <c r="D3595" t="s">
        <v>120</v>
      </c>
      <c r="E3595" t="s">
        <v>57</v>
      </c>
      <c r="F3595" t="str">
        <f t="shared" si="170"/>
        <v>New South Wales</v>
      </c>
      <c r="G3595" t="s">
        <v>10</v>
      </c>
      <c r="H3595">
        <v>2064</v>
      </c>
      <c r="I3595" t="s">
        <v>11</v>
      </c>
      <c r="J3595" t="s">
        <v>126</v>
      </c>
      <c r="K3595" t="s">
        <v>150</v>
      </c>
      <c r="L3595" t="s">
        <v>161</v>
      </c>
      <c r="M3595" s="6">
        <v>196</v>
      </c>
    </row>
    <row r="3596" spans="1:13" x14ac:dyDescent="0.3">
      <c r="A3596" s="2">
        <v>45536</v>
      </c>
      <c r="B3596" s="3">
        <f t="shared" si="168"/>
        <v>2025</v>
      </c>
      <c r="C3596" t="str">
        <f t="shared" si="169"/>
        <v>2024-2025</v>
      </c>
      <c r="D3596" t="s">
        <v>119</v>
      </c>
      <c r="E3596" t="s">
        <v>56</v>
      </c>
      <c r="F3596" t="str">
        <f t="shared" si="170"/>
        <v>Queensland</v>
      </c>
      <c r="G3596" t="s">
        <v>19</v>
      </c>
      <c r="H3596">
        <v>4883</v>
      </c>
      <c r="I3596" t="s">
        <v>11</v>
      </c>
      <c r="J3596" t="s">
        <v>133</v>
      </c>
      <c r="K3596" t="s">
        <v>150</v>
      </c>
      <c r="L3596" t="s">
        <v>161</v>
      </c>
      <c r="M3596" s="6">
        <v>327</v>
      </c>
    </row>
    <row r="3597" spans="1:13" x14ac:dyDescent="0.3">
      <c r="A3597" s="2">
        <v>45703</v>
      </c>
      <c r="B3597" s="3">
        <f t="shared" si="168"/>
        <v>2025</v>
      </c>
      <c r="C3597" t="str">
        <f t="shared" si="169"/>
        <v>2024-2025</v>
      </c>
      <c r="D3597" t="s">
        <v>119</v>
      </c>
      <c r="E3597" t="s">
        <v>103</v>
      </c>
      <c r="F3597" t="str">
        <f t="shared" si="170"/>
        <v>Victoria</v>
      </c>
      <c r="G3597" t="s">
        <v>26</v>
      </c>
      <c r="H3597">
        <v>3550</v>
      </c>
      <c r="I3597" t="s">
        <v>11</v>
      </c>
      <c r="J3597" t="s">
        <v>129</v>
      </c>
      <c r="K3597" t="s">
        <v>143</v>
      </c>
      <c r="L3597" t="s">
        <v>154</v>
      </c>
      <c r="M3597" s="6">
        <v>90</v>
      </c>
    </row>
    <row r="3598" spans="1:13" x14ac:dyDescent="0.3">
      <c r="A3598" s="2">
        <v>45899</v>
      </c>
      <c r="B3598" s="3">
        <f t="shared" si="168"/>
        <v>2026</v>
      </c>
      <c r="C3598" t="str">
        <f t="shared" si="169"/>
        <v>2025-2026</v>
      </c>
      <c r="D3598" t="s">
        <v>120</v>
      </c>
      <c r="E3598" t="s">
        <v>82</v>
      </c>
      <c r="F3598" t="str">
        <f t="shared" si="170"/>
        <v>Queensland</v>
      </c>
      <c r="G3598" t="s">
        <v>19</v>
      </c>
      <c r="H3598">
        <v>4215</v>
      </c>
      <c r="I3598" t="s">
        <v>11</v>
      </c>
      <c r="J3598" t="s">
        <v>124</v>
      </c>
      <c r="K3598" t="s">
        <v>147</v>
      </c>
      <c r="L3598" t="s">
        <v>158</v>
      </c>
      <c r="M3598" s="6">
        <v>738</v>
      </c>
    </row>
    <row r="3599" spans="1:13" x14ac:dyDescent="0.3">
      <c r="A3599" s="2">
        <v>45771</v>
      </c>
      <c r="B3599" s="3">
        <f t="shared" si="168"/>
        <v>2025</v>
      </c>
      <c r="C3599" t="str">
        <f t="shared" si="169"/>
        <v>2024-2025</v>
      </c>
      <c r="D3599" t="s">
        <v>120</v>
      </c>
      <c r="E3599" t="s">
        <v>104</v>
      </c>
      <c r="F3599" t="str">
        <f t="shared" si="170"/>
        <v>Victoria</v>
      </c>
      <c r="G3599" t="s">
        <v>26</v>
      </c>
      <c r="H3599">
        <v>3175</v>
      </c>
      <c r="I3599" t="s">
        <v>11</v>
      </c>
      <c r="J3599" t="s">
        <v>127</v>
      </c>
      <c r="K3599" t="s">
        <v>150</v>
      </c>
      <c r="L3599" t="s">
        <v>161</v>
      </c>
      <c r="M3599" s="6">
        <v>118</v>
      </c>
    </row>
    <row r="3600" spans="1:13" x14ac:dyDescent="0.3">
      <c r="A3600" s="2">
        <v>45965</v>
      </c>
      <c r="B3600" s="3">
        <f t="shared" si="168"/>
        <v>2026</v>
      </c>
      <c r="C3600" t="str">
        <f t="shared" si="169"/>
        <v>2025-2026</v>
      </c>
      <c r="D3600" t="s">
        <v>119</v>
      </c>
      <c r="E3600" t="s">
        <v>103</v>
      </c>
      <c r="F3600" t="str">
        <f t="shared" si="170"/>
        <v>Victoria</v>
      </c>
      <c r="G3600" t="s">
        <v>26</v>
      </c>
      <c r="H3600">
        <v>3550</v>
      </c>
      <c r="I3600" t="s">
        <v>11</v>
      </c>
      <c r="J3600" t="s">
        <v>129</v>
      </c>
      <c r="K3600" t="s">
        <v>149</v>
      </c>
      <c r="L3600" t="s">
        <v>160</v>
      </c>
      <c r="M3600" s="6">
        <v>481</v>
      </c>
    </row>
    <row r="3601" spans="1:13" x14ac:dyDescent="0.3">
      <c r="A3601" s="2">
        <v>45502</v>
      </c>
      <c r="B3601" s="3">
        <f t="shared" si="168"/>
        <v>2025</v>
      </c>
      <c r="C3601" t="str">
        <f t="shared" si="169"/>
        <v>2024-2025</v>
      </c>
      <c r="D3601" t="s">
        <v>120</v>
      </c>
      <c r="E3601" t="s">
        <v>34</v>
      </c>
      <c r="F3601" t="str">
        <f t="shared" si="170"/>
        <v>New South Wales</v>
      </c>
      <c r="G3601" t="s">
        <v>10</v>
      </c>
      <c r="H3601">
        <v>2560</v>
      </c>
      <c r="I3601" t="s">
        <v>11</v>
      </c>
      <c r="J3601" t="s">
        <v>123</v>
      </c>
      <c r="K3601" t="s">
        <v>143</v>
      </c>
      <c r="L3601" t="s">
        <v>154</v>
      </c>
      <c r="M3601" s="6">
        <v>644</v>
      </c>
    </row>
    <row r="3602" spans="1:13" x14ac:dyDescent="0.3">
      <c r="A3602" s="2">
        <v>45766</v>
      </c>
      <c r="B3602" s="3">
        <f t="shared" si="168"/>
        <v>2025</v>
      </c>
      <c r="C3602" t="str">
        <f t="shared" si="169"/>
        <v>2024-2025</v>
      </c>
      <c r="D3602" t="s">
        <v>119</v>
      </c>
      <c r="E3602" t="s">
        <v>32</v>
      </c>
      <c r="F3602" t="str">
        <f t="shared" si="170"/>
        <v>Victoria</v>
      </c>
      <c r="G3602" t="s">
        <v>26</v>
      </c>
      <c r="H3602">
        <v>3977</v>
      </c>
      <c r="I3602" t="s">
        <v>11</v>
      </c>
      <c r="J3602" t="s">
        <v>137</v>
      </c>
      <c r="K3602" t="s">
        <v>151</v>
      </c>
      <c r="L3602" t="s">
        <v>152</v>
      </c>
      <c r="M3602" s="6">
        <v>427</v>
      </c>
    </row>
    <row r="3603" spans="1:13" x14ac:dyDescent="0.3">
      <c r="A3603" s="2">
        <v>45756</v>
      </c>
      <c r="B3603" s="3">
        <f t="shared" si="168"/>
        <v>2025</v>
      </c>
      <c r="C3603" t="str">
        <f t="shared" si="169"/>
        <v>2024-2025</v>
      </c>
      <c r="D3603" t="s">
        <v>119</v>
      </c>
      <c r="E3603" t="s">
        <v>99</v>
      </c>
      <c r="F3603" t="str">
        <f t="shared" si="170"/>
        <v>Western Australia</v>
      </c>
      <c r="G3603" t="s">
        <v>28</v>
      </c>
      <c r="H3603">
        <v>6530</v>
      </c>
      <c r="I3603" t="s">
        <v>11</v>
      </c>
      <c r="J3603" t="s">
        <v>141</v>
      </c>
      <c r="K3603" t="s">
        <v>144</v>
      </c>
      <c r="L3603" t="s">
        <v>155</v>
      </c>
      <c r="M3603" s="6">
        <v>468</v>
      </c>
    </row>
    <row r="3604" spans="1:13" x14ac:dyDescent="0.3">
      <c r="A3604" s="2">
        <v>45317</v>
      </c>
      <c r="B3604" s="3">
        <f t="shared" si="168"/>
        <v>2024</v>
      </c>
      <c r="C3604" t="str">
        <f t="shared" si="169"/>
        <v>2023-2024</v>
      </c>
      <c r="D3604" t="s">
        <v>120</v>
      </c>
      <c r="E3604" t="s">
        <v>89</v>
      </c>
      <c r="F3604" t="str">
        <f t="shared" si="170"/>
        <v>Queensland</v>
      </c>
      <c r="G3604" t="s">
        <v>19</v>
      </c>
      <c r="H3604">
        <v>4700</v>
      </c>
      <c r="I3604" t="s">
        <v>11</v>
      </c>
      <c r="J3604" t="s">
        <v>138</v>
      </c>
      <c r="K3604" t="s">
        <v>151</v>
      </c>
      <c r="L3604" t="s">
        <v>152</v>
      </c>
      <c r="M3604" s="6">
        <v>514</v>
      </c>
    </row>
    <row r="3605" spans="1:13" x14ac:dyDescent="0.3">
      <c r="A3605" s="2">
        <v>45351</v>
      </c>
      <c r="B3605" s="3">
        <f t="shared" si="168"/>
        <v>2024</v>
      </c>
      <c r="C3605" t="str">
        <f t="shared" si="169"/>
        <v>2023-2024</v>
      </c>
      <c r="D3605" t="s">
        <v>120</v>
      </c>
      <c r="E3605" t="s">
        <v>76</v>
      </c>
      <c r="F3605" t="str">
        <f t="shared" si="170"/>
        <v>Queensland</v>
      </c>
      <c r="G3605" t="s">
        <v>19</v>
      </c>
      <c r="H3605">
        <v>4220</v>
      </c>
      <c r="I3605" t="s">
        <v>11</v>
      </c>
      <c r="J3605" t="s">
        <v>124</v>
      </c>
      <c r="K3605" t="s">
        <v>148</v>
      </c>
      <c r="L3605" t="s">
        <v>159</v>
      </c>
      <c r="M3605" s="6">
        <v>175</v>
      </c>
    </row>
    <row r="3606" spans="1:13" x14ac:dyDescent="0.3">
      <c r="A3606" s="2">
        <v>45792</v>
      </c>
      <c r="B3606" s="3">
        <f t="shared" si="168"/>
        <v>2025</v>
      </c>
      <c r="C3606" t="str">
        <f t="shared" si="169"/>
        <v>2024-2025</v>
      </c>
      <c r="D3606" t="s">
        <v>120</v>
      </c>
      <c r="E3606" t="s">
        <v>113</v>
      </c>
      <c r="F3606" t="str">
        <f t="shared" si="170"/>
        <v>New South Wales</v>
      </c>
      <c r="G3606" t="s">
        <v>10</v>
      </c>
      <c r="H3606">
        <v>2101</v>
      </c>
      <c r="I3606" t="s">
        <v>11</v>
      </c>
      <c r="J3606" t="s">
        <v>125</v>
      </c>
      <c r="K3606" t="s">
        <v>150</v>
      </c>
      <c r="L3606" t="s">
        <v>161</v>
      </c>
      <c r="M3606" s="6">
        <v>775</v>
      </c>
    </row>
    <row r="3607" spans="1:13" x14ac:dyDescent="0.3">
      <c r="A3607" s="2">
        <v>45923</v>
      </c>
      <c r="B3607" s="3">
        <f t="shared" si="168"/>
        <v>2026</v>
      </c>
      <c r="C3607" t="str">
        <f t="shared" si="169"/>
        <v>2025-2026</v>
      </c>
      <c r="D3607" t="s">
        <v>120</v>
      </c>
      <c r="E3607" t="s">
        <v>91</v>
      </c>
      <c r="F3607" t="str">
        <f t="shared" si="170"/>
        <v>Western Australia</v>
      </c>
      <c r="G3607" t="s">
        <v>28</v>
      </c>
      <c r="H3607">
        <v>6109</v>
      </c>
      <c r="I3607" t="s">
        <v>11</v>
      </c>
      <c r="J3607" t="s">
        <v>135</v>
      </c>
      <c r="K3607" t="s">
        <v>150</v>
      </c>
      <c r="L3607" t="s">
        <v>161</v>
      </c>
      <c r="M3607" s="6">
        <v>127</v>
      </c>
    </row>
    <row r="3608" spans="1:13" x14ac:dyDescent="0.3">
      <c r="A3608" s="2">
        <v>45689</v>
      </c>
      <c r="B3608" s="3">
        <f t="shared" si="168"/>
        <v>2025</v>
      </c>
      <c r="C3608" t="str">
        <f t="shared" si="169"/>
        <v>2024-2025</v>
      </c>
      <c r="D3608" t="s">
        <v>120</v>
      </c>
      <c r="E3608" t="s">
        <v>100</v>
      </c>
      <c r="F3608" t="str">
        <f t="shared" si="170"/>
        <v>New South Wales</v>
      </c>
      <c r="G3608" t="s">
        <v>10</v>
      </c>
      <c r="H3608">
        <v>2800</v>
      </c>
      <c r="I3608" t="s">
        <v>11</v>
      </c>
      <c r="J3608" t="s">
        <v>132</v>
      </c>
      <c r="K3608" t="s">
        <v>147</v>
      </c>
      <c r="L3608" t="s">
        <v>158</v>
      </c>
      <c r="M3608" s="6">
        <v>603</v>
      </c>
    </row>
    <row r="3609" spans="1:13" x14ac:dyDescent="0.3">
      <c r="A3609" s="2">
        <v>45587</v>
      </c>
      <c r="B3609" s="3">
        <f t="shared" si="168"/>
        <v>2025</v>
      </c>
      <c r="C3609" t="str">
        <f t="shared" si="169"/>
        <v>2024-2025</v>
      </c>
      <c r="D3609" t="s">
        <v>120</v>
      </c>
      <c r="E3609" t="s">
        <v>34</v>
      </c>
      <c r="F3609" t="str">
        <f t="shared" si="170"/>
        <v>New South Wales</v>
      </c>
      <c r="G3609" t="s">
        <v>10</v>
      </c>
      <c r="H3609">
        <v>2560</v>
      </c>
      <c r="I3609" t="s">
        <v>11</v>
      </c>
      <c r="J3609" t="s">
        <v>123</v>
      </c>
      <c r="K3609" t="s">
        <v>148</v>
      </c>
      <c r="L3609" t="s">
        <v>159</v>
      </c>
      <c r="M3609" s="6">
        <v>211</v>
      </c>
    </row>
    <row r="3610" spans="1:13" x14ac:dyDescent="0.3">
      <c r="A3610" s="2">
        <v>45510</v>
      </c>
      <c r="B3610" s="3">
        <f t="shared" si="168"/>
        <v>2025</v>
      </c>
      <c r="C3610" t="str">
        <f t="shared" si="169"/>
        <v>2024-2025</v>
      </c>
      <c r="D3610" t="s">
        <v>119</v>
      </c>
      <c r="E3610" t="s">
        <v>62</v>
      </c>
      <c r="F3610" t="str">
        <f t="shared" si="170"/>
        <v>Victoria</v>
      </c>
      <c r="G3610" t="s">
        <v>26</v>
      </c>
      <c r="H3610">
        <v>3690</v>
      </c>
      <c r="I3610" t="s">
        <v>11</v>
      </c>
      <c r="J3610" t="s">
        <v>137</v>
      </c>
      <c r="K3610" t="s">
        <v>150</v>
      </c>
      <c r="L3610" t="s">
        <v>161</v>
      </c>
      <c r="M3610" s="6">
        <v>80</v>
      </c>
    </row>
    <row r="3611" spans="1:13" x14ac:dyDescent="0.3">
      <c r="A3611" s="2">
        <v>45474</v>
      </c>
      <c r="B3611" s="3">
        <f t="shared" si="168"/>
        <v>2025</v>
      </c>
      <c r="C3611" t="str">
        <f t="shared" si="169"/>
        <v>2024-2025</v>
      </c>
      <c r="D3611" t="s">
        <v>119</v>
      </c>
      <c r="E3611" t="s">
        <v>57</v>
      </c>
      <c r="F3611" t="str">
        <f t="shared" si="170"/>
        <v>New South Wales</v>
      </c>
      <c r="G3611" t="s">
        <v>10</v>
      </c>
      <c r="H3611">
        <v>2064</v>
      </c>
      <c r="I3611" t="s">
        <v>11</v>
      </c>
      <c r="J3611" t="s">
        <v>126</v>
      </c>
      <c r="K3611" t="s">
        <v>142</v>
      </c>
      <c r="L3611" t="s">
        <v>153</v>
      </c>
      <c r="M3611" s="6">
        <v>593</v>
      </c>
    </row>
    <row r="3612" spans="1:13" x14ac:dyDescent="0.3">
      <c r="A3612" s="2">
        <v>45954</v>
      </c>
      <c r="B3612" s="3">
        <f t="shared" si="168"/>
        <v>2026</v>
      </c>
      <c r="C3612" t="str">
        <f t="shared" si="169"/>
        <v>2025-2026</v>
      </c>
      <c r="D3612" t="s">
        <v>120</v>
      </c>
      <c r="E3612" t="s">
        <v>69</v>
      </c>
      <c r="F3612" t="str">
        <f t="shared" si="170"/>
        <v>Victoria</v>
      </c>
      <c r="G3612" t="s">
        <v>26</v>
      </c>
      <c r="H3612">
        <v>3148</v>
      </c>
      <c r="I3612" t="s">
        <v>11</v>
      </c>
      <c r="J3612" t="s">
        <v>127</v>
      </c>
      <c r="K3612" t="s">
        <v>144</v>
      </c>
      <c r="L3612" t="s">
        <v>155</v>
      </c>
      <c r="M3612" s="6">
        <v>558</v>
      </c>
    </row>
    <row r="3613" spans="1:13" x14ac:dyDescent="0.3">
      <c r="A3613" s="2">
        <v>45647</v>
      </c>
      <c r="B3613" s="3">
        <f t="shared" si="168"/>
        <v>2025</v>
      </c>
      <c r="C3613" t="str">
        <f t="shared" si="169"/>
        <v>2024-2025</v>
      </c>
      <c r="D3613" t="s">
        <v>120</v>
      </c>
      <c r="E3613" t="s">
        <v>34</v>
      </c>
      <c r="F3613" t="str">
        <f t="shared" si="170"/>
        <v>New South Wales</v>
      </c>
      <c r="G3613" t="s">
        <v>10</v>
      </c>
      <c r="H3613">
        <v>2560</v>
      </c>
      <c r="I3613" t="s">
        <v>11</v>
      </c>
      <c r="J3613" t="s">
        <v>123</v>
      </c>
      <c r="K3613" t="s">
        <v>144</v>
      </c>
      <c r="L3613" t="s">
        <v>155</v>
      </c>
      <c r="M3613" s="6">
        <v>359</v>
      </c>
    </row>
    <row r="3614" spans="1:13" x14ac:dyDescent="0.3">
      <c r="A3614" s="2">
        <v>45839</v>
      </c>
      <c r="B3614" s="3">
        <f t="shared" si="168"/>
        <v>2026</v>
      </c>
      <c r="C3614" t="str">
        <f t="shared" si="169"/>
        <v>2025-2026</v>
      </c>
      <c r="D3614" t="s">
        <v>120</v>
      </c>
      <c r="E3614" t="s">
        <v>113</v>
      </c>
      <c r="F3614" t="str">
        <f t="shared" si="170"/>
        <v>New South Wales</v>
      </c>
      <c r="G3614" t="s">
        <v>10</v>
      </c>
      <c r="H3614">
        <v>2101</v>
      </c>
      <c r="I3614" t="s">
        <v>11</v>
      </c>
      <c r="J3614" t="s">
        <v>125</v>
      </c>
      <c r="K3614" t="s">
        <v>144</v>
      </c>
      <c r="L3614" t="s">
        <v>155</v>
      </c>
      <c r="M3614" s="6">
        <v>389</v>
      </c>
    </row>
    <row r="3615" spans="1:13" x14ac:dyDescent="0.3">
      <c r="A3615" s="2">
        <v>45944</v>
      </c>
      <c r="B3615" s="3">
        <f t="shared" si="168"/>
        <v>2026</v>
      </c>
      <c r="C3615" t="str">
        <f t="shared" si="169"/>
        <v>2025-2026</v>
      </c>
      <c r="D3615" t="s">
        <v>120</v>
      </c>
      <c r="E3615" t="s">
        <v>23</v>
      </c>
      <c r="F3615" t="str">
        <f t="shared" si="170"/>
        <v>New South Wales</v>
      </c>
      <c r="G3615" t="s">
        <v>10</v>
      </c>
      <c r="H3615">
        <v>2830</v>
      </c>
      <c r="I3615" t="s">
        <v>11</v>
      </c>
      <c r="J3615" t="s">
        <v>132</v>
      </c>
      <c r="K3615" t="s">
        <v>142</v>
      </c>
      <c r="L3615" t="s">
        <v>153</v>
      </c>
      <c r="M3615" s="6">
        <v>528</v>
      </c>
    </row>
    <row r="3616" spans="1:13" x14ac:dyDescent="0.3">
      <c r="A3616" s="2">
        <v>45537</v>
      </c>
      <c r="B3616" s="3">
        <f t="shared" si="168"/>
        <v>2025</v>
      </c>
      <c r="C3616" t="str">
        <f t="shared" si="169"/>
        <v>2024-2025</v>
      </c>
      <c r="D3616" t="s">
        <v>119</v>
      </c>
      <c r="E3616" t="s">
        <v>14</v>
      </c>
      <c r="F3616" t="str">
        <f t="shared" si="170"/>
        <v>Northern Territory</v>
      </c>
      <c r="G3616" t="s">
        <v>15</v>
      </c>
      <c r="H3616">
        <v>800</v>
      </c>
      <c r="I3616" t="s">
        <v>11</v>
      </c>
      <c r="J3616" t="s">
        <v>140</v>
      </c>
      <c r="K3616" t="s">
        <v>143</v>
      </c>
      <c r="L3616" t="s">
        <v>154</v>
      </c>
      <c r="M3616" s="6">
        <v>561</v>
      </c>
    </row>
    <row r="3617" spans="1:13" x14ac:dyDescent="0.3">
      <c r="A3617" s="2">
        <v>45924</v>
      </c>
      <c r="B3617" s="3">
        <f t="shared" si="168"/>
        <v>2026</v>
      </c>
      <c r="C3617" t="str">
        <f t="shared" si="169"/>
        <v>2025-2026</v>
      </c>
      <c r="D3617" t="s">
        <v>120</v>
      </c>
      <c r="E3617" t="s">
        <v>9</v>
      </c>
      <c r="F3617" t="str">
        <f t="shared" si="170"/>
        <v>New South Wales</v>
      </c>
      <c r="G3617" t="s">
        <v>10</v>
      </c>
      <c r="H3617">
        <v>2067</v>
      </c>
      <c r="I3617" t="s">
        <v>11</v>
      </c>
      <c r="J3617" t="s">
        <v>126</v>
      </c>
      <c r="K3617" t="s">
        <v>144</v>
      </c>
      <c r="L3617" t="s">
        <v>155</v>
      </c>
      <c r="M3617" s="6">
        <v>521</v>
      </c>
    </row>
    <row r="3618" spans="1:13" x14ac:dyDescent="0.3">
      <c r="A3618" s="2">
        <v>45801</v>
      </c>
      <c r="B3618" s="3">
        <f t="shared" si="168"/>
        <v>2025</v>
      </c>
      <c r="C3618" t="str">
        <f t="shared" si="169"/>
        <v>2024-2025</v>
      </c>
      <c r="D3618" t="s">
        <v>119</v>
      </c>
      <c r="E3618" t="s">
        <v>14</v>
      </c>
      <c r="F3618" t="str">
        <f t="shared" si="170"/>
        <v>Northern Territory</v>
      </c>
      <c r="G3618" t="s">
        <v>15</v>
      </c>
      <c r="H3618">
        <v>800</v>
      </c>
      <c r="I3618" t="s">
        <v>11</v>
      </c>
      <c r="J3618" t="s">
        <v>140</v>
      </c>
      <c r="K3618" t="s">
        <v>145</v>
      </c>
      <c r="L3618" t="s">
        <v>156</v>
      </c>
      <c r="M3618" s="6">
        <v>562</v>
      </c>
    </row>
    <row r="3619" spans="1:13" x14ac:dyDescent="0.3">
      <c r="A3619" s="2">
        <v>46022</v>
      </c>
      <c r="B3619" s="3">
        <f t="shared" si="168"/>
        <v>2026</v>
      </c>
      <c r="C3619" t="str">
        <f t="shared" si="169"/>
        <v>2025-2026</v>
      </c>
      <c r="D3619" t="s">
        <v>120</v>
      </c>
      <c r="E3619" t="s">
        <v>9</v>
      </c>
      <c r="F3619" t="str">
        <f t="shared" si="170"/>
        <v>New South Wales</v>
      </c>
      <c r="G3619" t="s">
        <v>10</v>
      </c>
      <c r="H3619">
        <v>2067</v>
      </c>
      <c r="I3619" t="s">
        <v>11</v>
      </c>
      <c r="J3619" t="s">
        <v>126</v>
      </c>
      <c r="K3619" t="s">
        <v>148</v>
      </c>
      <c r="L3619" t="s">
        <v>159</v>
      </c>
      <c r="M3619" s="6">
        <v>629</v>
      </c>
    </row>
    <row r="3620" spans="1:13" x14ac:dyDescent="0.3">
      <c r="A3620" s="2">
        <v>45532</v>
      </c>
      <c r="B3620" s="3">
        <f t="shared" si="168"/>
        <v>2025</v>
      </c>
      <c r="C3620" t="str">
        <f t="shared" si="169"/>
        <v>2024-2025</v>
      </c>
      <c r="D3620" t="s">
        <v>120</v>
      </c>
      <c r="E3620" t="s">
        <v>25</v>
      </c>
      <c r="F3620" t="str">
        <f t="shared" si="170"/>
        <v>Victoria</v>
      </c>
      <c r="G3620" t="s">
        <v>26</v>
      </c>
      <c r="H3620">
        <v>3066</v>
      </c>
      <c r="I3620" t="s">
        <v>11</v>
      </c>
      <c r="J3620" t="s">
        <v>128</v>
      </c>
      <c r="K3620" t="s">
        <v>148</v>
      </c>
      <c r="L3620" t="s">
        <v>159</v>
      </c>
      <c r="M3620" s="6">
        <v>287</v>
      </c>
    </row>
    <row r="3621" spans="1:13" x14ac:dyDescent="0.3">
      <c r="A3621" s="2">
        <v>45727</v>
      </c>
      <c r="B3621" s="3">
        <f t="shared" si="168"/>
        <v>2025</v>
      </c>
      <c r="C3621" t="str">
        <f t="shared" si="169"/>
        <v>2024-2025</v>
      </c>
      <c r="D3621" t="s">
        <v>120</v>
      </c>
      <c r="E3621" t="s">
        <v>31</v>
      </c>
      <c r="F3621" t="str">
        <f t="shared" si="170"/>
        <v>South Australia</v>
      </c>
      <c r="G3621" t="s">
        <v>17</v>
      </c>
      <c r="H3621">
        <v>5082</v>
      </c>
      <c r="I3621" t="s">
        <v>11</v>
      </c>
      <c r="J3621" t="s">
        <v>134</v>
      </c>
      <c r="K3621" t="s">
        <v>142</v>
      </c>
      <c r="L3621" t="s">
        <v>153</v>
      </c>
      <c r="M3621" s="6">
        <v>373</v>
      </c>
    </row>
    <row r="3622" spans="1:13" x14ac:dyDescent="0.3">
      <c r="A3622" s="2">
        <v>45854</v>
      </c>
      <c r="B3622" s="3">
        <f t="shared" si="168"/>
        <v>2026</v>
      </c>
      <c r="C3622" t="str">
        <f t="shared" si="169"/>
        <v>2025-2026</v>
      </c>
      <c r="D3622" t="s">
        <v>120</v>
      </c>
      <c r="E3622" t="s">
        <v>69</v>
      </c>
      <c r="F3622" t="str">
        <f t="shared" si="170"/>
        <v>Victoria</v>
      </c>
      <c r="G3622" t="s">
        <v>26</v>
      </c>
      <c r="H3622">
        <v>3148</v>
      </c>
      <c r="I3622" t="s">
        <v>11</v>
      </c>
      <c r="J3622" t="s">
        <v>127</v>
      </c>
      <c r="K3622" t="s">
        <v>150</v>
      </c>
      <c r="L3622" t="s">
        <v>161</v>
      </c>
      <c r="M3622" s="6">
        <v>428</v>
      </c>
    </row>
    <row r="3623" spans="1:13" x14ac:dyDescent="0.3">
      <c r="A3623" s="2">
        <v>45596</v>
      </c>
      <c r="B3623" s="3">
        <f t="shared" si="168"/>
        <v>2025</v>
      </c>
      <c r="C3623" t="str">
        <f t="shared" si="169"/>
        <v>2024-2025</v>
      </c>
      <c r="D3623" t="s">
        <v>120</v>
      </c>
      <c r="E3623" t="s">
        <v>103</v>
      </c>
      <c r="F3623" t="str">
        <f t="shared" si="170"/>
        <v>Victoria</v>
      </c>
      <c r="G3623" t="s">
        <v>26</v>
      </c>
      <c r="H3623">
        <v>3550</v>
      </c>
      <c r="I3623" t="s">
        <v>11</v>
      </c>
      <c r="J3623" t="s">
        <v>129</v>
      </c>
      <c r="K3623" t="s">
        <v>147</v>
      </c>
      <c r="L3623" t="s">
        <v>158</v>
      </c>
      <c r="M3623" s="6">
        <v>364</v>
      </c>
    </row>
    <row r="3624" spans="1:13" x14ac:dyDescent="0.3">
      <c r="A3624" s="2">
        <v>45466</v>
      </c>
      <c r="B3624" s="3">
        <f t="shared" si="168"/>
        <v>2024</v>
      </c>
      <c r="C3624" t="str">
        <f t="shared" si="169"/>
        <v>2023-2024</v>
      </c>
      <c r="D3624" t="s">
        <v>119</v>
      </c>
      <c r="E3624" t="s">
        <v>66</v>
      </c>
      <c r="F3624" t="str">
        <f t="shared" si="170"/>
        <v>Western Australia</v>
      </c>
      <c r="G3624" t="s">
        <v>28</v>
      </c>
      <c r="H3624">
        <v>6330</v>
      </c>
      <c r="I3624" t="s">
        <v>11</v>
      </c>
      <c r="J3624" t="s">
        <v>135</v>
      </c>
      <c r="K3624" t="s">
        <v>143</v>
      </c>
      <c r="L3624" t="s">
        <v>154</v>
      </c>
      <c r="M3624" s="6">
        <v>640</v>
      </c>
    </row>
    <row r="3625" spans="1:13" x14ac:dyDescent="0.3">
      <c r="A3625" s="2">
        <v>45979</v>
      </c>
      <c r="B3625" s="3">
        <f t="shared" si="168"/>
        <v>2026</v>
      </c>
      <c r="C3625" t="str">
        <f t="shared" si="169"/>
        <v>2025-2026</v>
      </c>
      <c r="D3625" t="s">
        <v>120</v>
      </c>
      <c r="E3625" t="s">
        <v>90</v>
      </c>
      <c r="F3625" t="str">
        <f t="shared" si="170"/>
        <v>New South Wales</v>
      </c>
      <c r="G3625" t="s">
        <v>10</v>
      </c>
      <c r="H3625">
        <v>2650</v>
      </c>
      <c r="I3625" t="s">
        <v>11</v>
      </c>
      <c r="J3625" t="s">
        <v>132</v>
      </c>
      <c r="K3625" t="s">
        <v>150</v>
      </c>
      <c r="L3625" t="s">
        <v>161</v>
      </c>
      <c r="M3625" s="6">
        <v>493</v>
      </c>
    </row>
    <row r="3626" spans="1:13" x14ac:dyDescent="0.3">
      <c r="A3626" s="2">
        <v>45456</v>
      </c>
      <c r="B3626" s="3">
        <f t="shared" si="168"/>
        <v>2024</v>
      </c>
      <c r="C3626" t="str">
        <f t="shared" si="169"/>
        <v>2023-2024</v>
      </c>
      <c r="D3626" t="s">
        <v>120</v>
      </c>
      <c r="E3626" t="s">
        <v>105</v>
      </c>
      <c r="F3626" t="str">
        <f t="shared" si="170"/>
        <v>New South Wales</v>
      </c>
      <c r="G3626" t="s">
        <v>10</v>
      </c>
      <c r="H3626">
        <v>2031</v>
      </c>
      <c r="I3626" t="s">
        <v>11</v>
      </c>
      <c r="J3626" t="s">
        <v>126</v>
      </c>
      <c r="K3626" t="s">
        <v>145</v>
      </c>
      <c r="L3626" t="s">
        <v>156</v>
      </c>
      <c r="M3626" s="6">
        <v>467</v>
      </c>
    </row>
    <row r="3627" spans="1:13" x14ac:dyDescent="0.3">
      <c r="A3627" s="2">
        <v>45458</v>
      </c>
      <c r="B3627" s="3">
        <f t="shared" si="168"/>
        <v>2024</v>
      </c>
      <c r="C3627" t="str">
        <f t="shared" si="169"/>
        <v>2023-2024</v>
      </c>
      <c r="D3627" t="s">
        <v>120</v>
      </c>
      <c r="E3627" t="s">
        <v>22</v>
      </c>
      <c r="F3627" t="str">
        <f t="shared" si="170"/>
        <v>New South Wales</v>
      </c>
      <c r="G3627" t="s">
        <v>10</v>
      </c>
      <c r="H3627">
        <v>2116</v>
      </c>
      <c r="I3627" t="s">
        <v>11</v>
      </c>
      <c r="J3627" t="s">
        <v>125</v>
      </c>
      <c r="K3627" t="s">
        <v>149</v>
      </c>
      <c r="L3627" t="s">
        <v>160</v>
      </c>
      <c r="M3627" s="6">
        <v>231</v>
      </c>
    </row>
    <row r="3628" spans="1:13" x14ac:dyDescent="0.3">
      <c r="A3628" s="2">
        <v>45804</v>
      </c>
      <c r="B3628" s="3">
        <f t="shared" si="168"/>
        <v>2025</v>
      </c>
      <c r="C3628" t="str">
        <f t="shared" si="169"/>
        <v>2024-2025</v>
      </c>
      <c r="D3628" t="s">
        <v>120</v>
      </c>
      <c r="E3628" t="s">
        <v>67</v>
      </c>
      <c r="F3628" t="str">
        <f t="shared" si="170"/>
        <v>Tasmania</v>
      </c>
      <c r="G3628" t="s">
        <v>43</v>
      </c>
      <c r="H3628">
        <v>7250</v>
      </c>
      <c r="I3628" t="s">
        <v>11</v>
      </c>
      <c r="J3628" t="s">
        <v>130</v>
      </c>
      <c r="K3628" t="s">
        <v>142</v>
      </c>
      <c r="L3628" t="s">
        <v>153</v>
      </c>
      <c r="M3628" s="6">
        <v>113</v>
      </c>
    </row>
    <row r="3629" spans="1:13" x14ac:dyDescent="0.3">
      <c r="A3629" s="2">
        <v>45713</v>
      </c>
      <c r="B3629" s="3">
        <f t="shared" si="168"/>
        <v>2025</v>
      </c>
      <c r="C3629" t="str">
        <f t="shared" si="169"/>
        <v>2024-2025</v>
      </c>
      <c r="D3629" t="s">
        <v>119</v>
      </c>
      <c r="E3629" t="s">
        <v>77</v>
      </c>
      <c r="F3629" t="str">
        <f t="shared" si="170"/>
        <v>Victoria</v>
      </c>
      <c r="G3629" t="s">
        <v>26</v>
      </c>
      <c r="H3629">
        <v>3018</v>
      </c>
      <c r="I3629" t="s">
        <v>11</v>
      </c>
      <c r="J3629" t="s">
        <v>128</v>
      </c>
      <c r="K3629" t="s">
        <v>144</v>
      </c>
      <c r="L3629" t="s">
        <v>155</v>
      </c>
      <c r="M3629" s="6">
        <v>738</v>
      </c>
    </row>
    <row r="3630" spans="1:13" x14ac:dyDescent="0.3">
      <c r="A3630" s="2">
        <v>45805</v>
      </c>
      <c r="B3630" s="3">
        <f t="shared" si="168"/>
        <v>2025</v>
      </c>
      <c r="C3630" t="str">
        <f t="shared" si="169"/>
        <v>2024-2025</v>
      </c>
      <c r="D3630" t="s">
        <v>120</v>
      </c>
      <c r="E3630" t="s">
        <v>111</v>
      </c>
      <c r="F3630" t="str">
        <f t="shared" si="170"/>
        <v>New South Wales</v>
      </c>
      <c r="G3630" t="s">
        <v>10</v>
      </c>
      <c r="H3630">
        <v>2154</v>
      </c>
      <c r="I3630" t="s">
        <v>11</v>
      </c>
      <c r="J3630" t="s">
        <v>125</v>
      </c>
      <c r="K3630" t="s">
        <v>149</v>
      </c>
      <c r="L3630" t="s">
        <v>160</v>
      </c>
      <c r="M3630" s="6">
        <v>443</v>
      </c>
    </row>
    <row r="3631" spans="1:13" x14ac:dyDescent="0.3">
      <c r="A3631" s="2">
        <v>45556</v>
      </c>
      <c r="B3631" s="3">
        <f t="shared" si="168"/>
        <v>2025</v>
      </c>
      <c r="C3631" t="str">
        <f t="shared" si="169"/>
        <v>2024-2025</v>
      </c>
      <c r="D3631" t="s">
        <v>120</v>
      </c>
      <c r="E3631" t="s">
        <v>102</v>
      </c>
      <c r="F3631" t="str">
        <f t="shared" si="170"/>
        <v>Queensland</v>
      </c>
      <c r="G3631" t="s">
        <v>19</v>
      </c>
      <c r="H3631">
        <v>4825</v>
      </c>
      <c r="I3631" t="s">
        <v>11</v>
      </c>
      <c r="J3631" t="s">
        <v>133</v>
      </c>
      <c r="K3631" t="s">
        <v>142</v>
      </c>
      <c r="L3631" t="s">
        <v>153</v>
      </c>
      <c r="M3631" s="6">
        <v>420</v>
      </c>
    </row>
    <row r="3632" spans="1:13" x14ac:dyDescent="0.3">
      <c r="A3632" s="2">
        <v>45593</v>
      </c>
      <c r="B3632" s="3">
        <f t="shared" si="168"/>
        <v>2025</v>
      </c>
      <c r="C3632" t="str">
        <f t="shared" si="169"/>
        <v>2024-2025</v>
      </c>
      <c r="D3632" t="s">
        <v>120</v>
      </c>
      <c r="E3632" t="s">
        <v>34</v>
      </c>
      <c r="F3632" t="str">
        <f t="shared" si="170"/>
        <v>New South Wales</v>
      </c>
      <c r="G3632" t="s">
        <v>10</v>
      </c>
      <c r="H3632">
        <v>2560</v>
      </c>
      <c r="I3632" t="s">
        <v>11</v>
      </c>
      <c r="J3632" t="s">
        <v>123</v>
      </c>
      <c r="K3632" t="s">
        <v>150</v>
      </c>
      <c r="L3632" t="s">
        <v>161</v>
      </c>
      <c r="M3632" s="6">
        <v>684</v>
      </c>
    </row>
    <row r="3633" spans="1:13" x14ac:dyDescent="0.3">
      <c r="A3633" s="2">
        <v>45784</v>
      </c>
      <c r="B3633" s="3">
        <f t="shared" si="168"/>
        <v>2025</v>
      </c>
      <c r="C3633" t="str">
        <f t="shared" si="169"/>
        <v>2024-2025</v>
      </c>
      <c r="D3633" t="s">
        <v>119</v>
      </c>
      <c r="E3633" t="s">
        <v>99</v>
      </c>
      <c r="F3633" t="str">
        <f t="shared" si="170"/>
        <v>Western Australia</v>
      </c>
      <c r="G3633" t="s">
        <v>28</v>
      </c>
      <c r="H3633">
        <v>6530</v>
      </c>
      <c r="I3633" t="s">
        <v>11</v>
      </c>
      <c r="J3633" t="s">
        <v>141</v>
      </c>
      <c r="K3633" t="s">
        <v>145</v>
      </c>
      <c r="L3633" t="s">
        <v>156</v>
      </c>
      <c r="M3633" s="6">
        <v>127</v>
      </c>
    </row>
    <row r="3634" spans="1:13" x14ac:dyDescent="0.3">
      <c r="A3634" s="2">
        <v>45728</v>
      </c>
      <c r="B3634" s="3">
        <f t="shared" si="168"/>
        <v>2025</v>
      </c>
      <c r="C3634" t="str">
        <f t="shared" si="169"/>
        <v>2024-2025</v>
      </c>
      <c r="D3634" t="s">
        <v>120</v>
      </c>
      <c r="E3634" t="s">
        <v>40</v>
      </c>
      <c r="F3634" t="str">
        <f t="shared" si="170"/>
        <v>South Australia</v>
      </c>
      <c r="G3634" t="s">
        <v>17</v>
      </c>
      <c r="H3634">
        <v>5169</v>
      </c>
      <c r="I3634" t="s">
        <v>11</v>
      </c>
      <c r="J3634" t="s">
        <v>134</v>
      </c>
      <c r="K3634" t="s">
        <v>142</v>
      </c>
      <c r="L3634" t="s">
        <v>153</v>
      </c>
      <c r="M3634" s="6">
        <v>401</v>
      </c>
    </row>
    <row r="3635" spans="1:13" x14ac:dyDescent="0.3">
      <c r="A3635" s="2">
        <v>45771</v>
      </c>
      <c r="B3635" s="3">
        <f t="shared" si="168"/>
        <v>2025</v>
      </c>
      <c r="C3635" t="str">
        <f t="shared" si="169"/>
        <v>2024-2025</v>
      </c>
      <c r="D3635" t="s">
        <v>119</v>
      </c>
      <c r="E3635" t="s">
        <v>80</v>
      </c>
      <c r="F3635" t="str">
        <f t="shared" si="170"/>
        <v>New South Wales</v>
      </c>
      <c r="G3635" t="s">
        <v>10</v>
      </c>
      <c r="H3635">
        <v>2120</v>
      </c>
      <c r="I3635" t="s">
        <v>11</v>
      </c>
      <c r="J3635" t="s">
        <v>125</v>
      </c>
      <c r="K3635" t="s">
        <v>142</v>
      </c>
      <c r="L3635" t="s">
        <v>153</v>
      </c>
      <c r="M3635" s="6">
        <v>593</v>
      </c>
    </row>
    <row r="3636" spans="1:13" x14ac:dyDescent="0.3">
      <c r="A3636" s="2">
        <v>45368</v>
      </c>
      <c r="B3636" s="3">
        <f t="shared" si="168"/>
        <v>2024</v>
      </c>
      <c r="C3636" t="str">
        <f t="shared" si="169"/>
        <v>2023-2024</v>
      </c>
      <c r="D3636" t="s">
        <v>120</v>
      </c>
      <c r="E3636" t="s">
        <v>81</v>
      </c>
      <c r="F3636" t="str">
        <f t="shared" si="170"/>
        <v>Victoria</v>
      </c>
      <c r="G3636" t="s">
        <v>26</v>
      </c>
      <c r="H3636">
        <v>3076</v>
      </c>
      <c r="I3636" t="s">
        <v>11</v>
      </c>
      <c r="J3636" t="s">
        <v>128</v>
      </c>
      <c r="K3636" t="s">
        <v>144</v>
      </c>
      <c r="L3636" t="s">
        <v>155</v>
      </c>
      <c r="M3636" s="6">
        <v>91</v>
      </c>
    </row>
    <row r="3637" spans="1:13" x14ac:dyDescent="0.3">
      <c r="A3637" s="2">
        <v>45337</v>
      </c>
      <c r="B3637" s="3">
        <f t="shared" si="168"/>
        <v>2024</v>
      </c>
      <c r="C3637" t="str">
        <f t="shared" si="169"/>
        <v>2023-2024</v>
      </c>
      <c r="D3637" t="s">
        <v>120</v>
      </c>
      <c r="E3637" t="s">
        <v>23</v>
      </c>
      <c r="F3637" t="str">
        <f t="shared" si="170"/>
        <v>New South Wales</v>
      </c>
      <c r="G3637" t="s">
        <v>10</v>
      </c>
      <c r="H3637">
        <v>2830</v>
      </c>
      <c r="I3637" t="s">
        <v>11</v>
      </c>
      <c r="J3637" t="s">
        <v>132</v>
      </c>
      <c r="K3637" t="s">
        <v>147</v>
      </c>
      <c r="L3637" t="s">
        <v>158</v>
      </c>
      <c r="M3637" s="6">
        <v>340</v>
      </c>
    </row>
    <row r="3638" spans="1:13" x14ac:dyDescent="0.3">
      <c r="A3638" s="2">
        <v>45344</v>
      </c>
      <c r="B3638" s="3">
        <f t="shared" si="168"/>
        <v>2024</v>
      </c>
      <c r="C3638" t="str">
        <f t="shared" si="169"/>
        <v>2023-2024</v>
      </c>
      <c r="D3638" t="s">
        <v>120</v>
      </c>
      <c r="E3638" t="s">
        <v>71</v>
      </c>
      <c r="F3638" t="str">
        <f t="shared" si="170"/>
        <v>Victoria</v>
      </c>
      <c r="G3638" t="s">
        <v>26</v>
      </c>
      <c r="H3638">
        <v>3131</v>
      </c>
      <c r="I3638" t="s">
        <v>11</v>
      </c>
      <c r="J3638" t="s">
        <v>127</v>
      </c>
      <c r="K3638" t="s">
        <v>146</v>
      </c>
      <c r="L3638" t="s">
        <v>157</v>
      </c>
      <c r="M3638" s="6">
        <v>689</v>
      </c>
    </row>
    <row r="3639" spans="1:13" x14ac:dyDescent="0.3">
      <c r="A3639" s="2">
        <v>45501</v>
      </c>
      <c r="B3639" s="3">
        <f t="shared" si="168"/>
        <v>2025</v>
      </c>
      <c r="C3639" t="str">
        <f t="shared" si="169"/>
        <v>2024-2025</v>
      </c>
      <c r="D3639" t="s">
        <v>120</v>
      </c>
      <c r="E3639" t="s">
        <v>95</v>
      </c>
      <c r="F3639" t="str">
        <f t="shared" si="170"/>
        <v>New South Wales</v>
      </c>
      <c r="G3639" t="s">
        <v>10</v>
      </c>
      <c r="H3639">
        <v>2131</v>
      </c>
      <c r="I3639" t="s">
        <v>11</v>
      </c>
      <c r="J3639" t="s">
        <v>125</v>
      </c>
      <c r="K3639" t="s">
        <v>150</v>
      </c>
      <c r="L3639" t="s">
        <v>161</v>
      </c>
      <c r="M3639" s="6">
        <v>107</v>
      </c>
    </row>
    <row r="3640" spans="1:13" x14ac:dyDescent="0.3">
      <c r="A3640" s="2">
        <v>45604</v>
      </c>
      <c r="B3640" s="3">
        <f t="shared" si="168"/>
        <v>2025</v>
      </c>
      <c r="C3640" t="str">
        <f t="shared" si="169"/>
        <v>2024-2025</v>
      </c>
      <c r="D3640" t="s">
        <v>120</v>
      </c>
      <c r="E3640" t="s">
        <v>12</v>
      </c>
      <c r="F3640" t="str">
        <f t="shared" si="170"/>
        <v>New South Wales</v>
      </c>
      <c r="G3640" t="s">
        <v>10</v>
      </c>
      <c r="H3640">
        <v>2795</v>
      </c>
      <c r="I3640" t="s">
        <v>11</v>
      </c>
      <c r="J3640" t="s">
        <v>132</v>
      </c>
      <c r="K3640" t="s">
        <v>149</v>
      </c>
      <c r="L3640" t="s">
        <v>160</v>
      </c>
      <c r="M3640" s="6">
        <v>191</v>
      </c>
    </row>
    <row r="3641" spans="1:13" x14ac:dyDescent="0.3">
      <c r="A3641" s="2">
        <v>45906</v>
      </c>
      <c r="B3641" s="3">
        <f t="shared" si="168"/>
        <v>2026</v>
      </c>
      <c r="C3641" t="str">
        <f t="shared" si="169"/>
        <v>2025-2026</v>
      </c>
      <c r="D3641" t="s">
        <v>120</v>
      </c>
      <c r="E3641" t="s">
        <v>66</v>
      </c>
      <c r="F3641" t="str">
        <f t="shared" si="170"/>
        <v>Western Australia</v>
      </c>
      <c r="G3641" t="s">
        <v>28</v>
      </c>
      <c r="H3641">
        <v>6330</v>
      </c>
      <c r="I3641" t="s">
        <v>11</v>
      </c>
      <c r="J3641" t="s">
        <v>135</v>
      </c>
      <c r="K3641" t="s">
        <v>148</v>
      </c>
      <c r="L3641" t="s">
        <v>159</v>
      </c>
      <c r="M3641" s="6">
        <v>411</v>
      </c>
    </row>
    <row r="3642" spans="1:13" x14ac:dyDescent="0.3">
      <c r="A3642" s="2">
        <v>45354</v>
      </c>
      <c r="B3642" s="3">
        <f t="shared" si="168"/>
        <v>2024</v>
      </c>
      <c r="C3642" t="str">
        <f t="shared" si="169"/>
        <v>2023-2024</v>
      </c>
      <c r="D3642" t="s">
        <v>120</v>
      </c>
      <c r="E3642" t="s">
        <v>24</v>
      </c>
      <c r="F3642" t="str">
        <f t="shared" si="170"/>
        <v>Queensland</v>
      </c>
      <c r="G3642" t="s">
        <v>19</v>
      </c>
      <c r="H3642">
        <v>4053</v>
      </c>
      <c r="I3642" t="s">
        <v>11</v>
      </c>
      <c r="J3642" t="s">
        <v>131</v>
      </c>
      <c r="K3642" t="s">
        <v>149</v>
      </c>
      <c r="L3642" t="s">
        <v>160</v>
      </c>
      <c r="M3642" s="6">
        <v>256</v>
      </c>
    </row>
    <row r="3643" spans="1:13" x14ac:dyDescent="0.3">
      <c r="A3643" s="2">
        <v>45999</v>
      </c>
      <c r="B3643" s="3">
        <f t="shared" si="168"/>
        <v>2026</v>
      </c>
      <c r="C3643" t="str">
        <f t="shared" si="169"/>
        <v>2025-2026</v>
      </c>
      <c r="D3643" t="s">
        <v>120</v>
      </c>
      <c r="E3643" t="s">
        <v>86</v>
      </c>
      <c r="F3643" t="str">
        <f t="shared" si="170"/>
        <v>Queensland</v>
      </c>
      <c r="G3643" t="s">
        <v>19</v>
      </c>
      <c r="H3643">
        <v>4119</v>
      </c>
      <c r="I3643" t="s">
        <v>11</v>
      </c>
      <c r="J3643" t="s">
        <v>131</v>
      </c>
      <c r="K3643" t="s">
        <v>144</v>
      </c>
      <c r="L3643" t="s">
        <v>155</v>
      </c>
      <c r="M3643" s="6">
        <v>358</v>
      </c>
    </row>
    <row r="3644" spans="1:13" x14ac:dyDescent="0.3">
      <c r="A3644" s="2">
        <v>45613</v>
      </c>
      <c r="B3644" s="3">
        <f t="shared" si="168"/>
        <v>2025</v>
      </c>
      <c r="C3644" t="str">
        <f t="shared" si="169"/>
        <v>2024-2025</v>
      </c>
      <c r="D3644" t="s">
        <v>120</v>
      </c>
      <c r="E3644" t="s">
        <v>37</v>
      </c>
      <c r="F3644" t="str">
        <f t="shared" si="170"/>
        <v>Victoria</v>
      </c>
      <c r="G3644" t="s">
        <v>26</v>
      </c>
      <c r="H3644">
        <v>3134</v>
      </c>
      <c r="I3644" t="s">
        <v>11</v>
      </c>
      <c r="J3644" t="s">
        <v>127</v>
      </c>
      <c r="K3644" t="s">
        <v>145</v>
      </c>
      <c r="L3644" t="s">
        <v>156</v>
      </c>
      <c r="M3644" s="6">
        <v>88</v>
      </c>
    </row>
    <row r="3645" spans="1:13" x14ac:dyDescent="0.3">
      <c r="A3645" s="2">
        <v>45879</v>
      </c>
      <c r="B3645" s="3">
        <f t="shared" si="168"/>
        <v>2026</v>
      </c>
      <c r="C3645" t="str">
        <f t="shared" si="169"/>
        <v>2025-2026</v>
      </c>
      <c r="D3645" t="s">
        <v>120</v>
      </c>
      <c r="E3645" t="s">
        <v>73</v>
      </c>
      <c r="F3645" t="str">
        <f t="shared" si="170"/>
        <v>Queensland</v>
      </c>
      <c r="G3645" t="s">
        <v>19</v>
      </c>
      <c r="H3645">
        <v>4509</v>
      </c>
      <c r="I3645" t="s">
        <v>11</v>
      </c>
      <c r="J3645" t="s">
        <v>124</v>
      </c>
      <c r="K3645" t="s">
        <v>148</v>
      </c>
      <c r="L3645" t="s">
        <v>159</v>
      </c>
      <c r="M3645" s="6">
        <v>500</v>
      </c>
    </row>
    <row r="3646" spans="1:13" x14ac:dyDescent="0.3">
      <c r="A3646" s="2">
        <v>45785</v>
      </c>
      <c r="B3646" s="3">
        <f t="shared" si="168"/>
        <v>2025</v>
      </c>
      <c r="C3646" t="str">
        <f t="shared" si="169"/>
        <v>2024-2025</v>
      </c>
      <c r="D3646" t="s">
        <v>120</v>
      </c>
      <c r="E3646" t="s">
        <v>79</v>
      </c>
      <c r="F3646" t="str">
        <f t="shared" si="170"/>
        <v>Queensland</v>
      </c>
      <c r="G3646" t="s">
        <v>19</v>
      </c>
      <c r="H3646">
        <v>4680</v>
      </c>
      <c r="I3646" t="s">
        <v>11</v>
      </c>
      <c r="J3646" t="s">
        <v>138</v>
      </c>
      <c r="K3646" t="s">
        <v>142</v>
      </c>
      <c r="L3646" t="s">
        <v>153</v>
      </c>
      <c r="M3646" s="6">
        <v>280</v>
      </c>
    </row>
    <row r="3647" spans="1:13" x14ac:dyDescent="0.3">
      <c r="A3647" s="2">
        <v>45853</v>
      </c>
      <c r="B3647" s="3">
        <f t="shared" si="168"/>
        <v>2026</v>
      </c>
      <c r="C3647" t="str">
        <f t="shared" si="169"/>
        <v>2025-2026</v>
      </c>
      <c r="D3647" t="s">
        <v>120</v>
      </c>
      <c r="E3647" t="s">
        <v>106</v>
      </c>
      <c r="F3647" t="str">
        <f t="shared" si="170"/>
        <v>Queensland</v>
      </c>
      <c r="G3647" t="s">
        <v>19</v>
      </c>
      <c r="H3647">
        <v>4558</v>
      </c>
      <c r="I3647" t="s">
        <v>11</v>
      </c>
      <c r="J3647" t="s">
        <v>136</v>
      </c>
      <c r="K3647" t="s">
        <v>148</v>
      </c>
      <c r="L3647" t="s">
        <v>159</v>
      </c>
      <c r="M3647" s="6">
        <v>269</v>
      </c>
    </row>
    <row r="3648" spans="1:13" x14ac:dyDescent="0.3">
      <c r="A3648" s="2">
        <v>45625</v>
      </c>
      <c r="B3648" s="3">
        <f t="shared" si="168"/>
        <v>2025</v>
      </c>
      <c r="C3648" t="str">
        <f t="shared" si="169"/>
        <v>2024-2025</v>
      </c>
      <c r="D3648" t="s">
        <v>120</v>
      </c>
      <c r="E3648" t="s">
        <v>69</v>
      </c>
      <c r="F3648" t="str">
        <f t="shared" si="170"/>
        <v>Victoria</v>
      </c>
      <c r="G3648" t="s">
        <v>26</v>
      </c>
      <c r="H3648">
        <v>3148</v>
      </c>
      <c r="I3648" t="s">
        <v>11</v>
      </c>
      <c r="J3648" t="s">
        <v>127</v>
      </c>
      <c r="K3648" t="s">
        <v>143</v>
      </c>
      <c r="L3648" t="s">
        <v>154</v>
      </c>
      <c r="M3648" s="6">
        <v>778</v>
      </c>
    </row>
    <row r="3649" spans="1:13" x14ac:dyDescent="0.3">
      <c r="A3649" s="2">
        <v>45849</v>
      </c>
      <c r="B3649" s="3">
        <f t="shared" si="168"/>
        <v>2026</v>
      </c>
      <c r="C3649" t="str">
        <f t="shared" si="169"/>
        <v>2025-2026</v>
      </c>
      <c r="D3649" t="s">
        <v>120</v>
      </c>
      <c r="E3649" t="s">
        <v>96</v>
      </c>
      <c r="F3649" t="str">
        <f t="shared" si="170"/>
        <v>Western Australia</v>
      </c>
      <c r="G3649" t="s">
        <v>28</v>
      </c>
      <c r="H3649">
        <v>6027</v>
      </c>
      <c r="I3649" t="s">
        <v>11</v>
      </c>
      <c r="J3649" t="s">
        <v>121</v>
      </c>
      <c r="K3649" t="s">
        <v>151</v>
      </c>
      <c r="L3649" t="s">
        <v>152</v>
      </c>
      <c r="M3649" s="6">
        <v>175</v>
      </c>
    </row>
    <row r="3650" spans="1:13" x14ac:dyDescent="0.3">
      <c r="A3650" s="2">
        <v>45420</v>
      </c>
      <c r="B3650" s="3">
        <f t="shared" ref="B3650:B3713" si="171">IF(MONTH(A3650)&gt;=7,YEAR(A3650)+1,YEAR(A3650))</f>
        <v>2024</v>
      </c>
      <c r="C3650" t="str">
        <f t="shared" ref="C3650:C3713" si="172">IF(MONTH(A3650) &gt;= 7, YEAR(A3650) &amp; "-" &amp; YEAR(A3650) + 1, YEAR(A3650) - 1 &amp; "-" &amp; YEAR(A3650))</f>
        <v>2023-2024</v>
      </c>
      <c r="D3650" t="s">
        <v>120</v>
      </c>
      <c r="E3650" t="s">
        <v>78</v>
      </c>
      <c r="F3650" t="str">
        <f t="shared" ref="F3650:F3713" si="173">IF(G3650="WA","Western Australia",
IF(G3650="NSW","New South Wales",
IF(G3650="QLD","Queensland",
IF(G3650="VIC","Victoria",
IF(G3650="TAS","Tasmania",
IF(G3650="SA","South Australia",
IF(G3650="NT","Northern Territory",
IF(G3650="ACT","Australian Capital Territory",G3650))))))))</f>
        <v>New South Wales</v>
      </c>
      <c r="G3650" t="s">
        <v>10</v>
      </c>
      <c r="H3650">
        <v>2480</v>
      </c>
      <c r="I3650" t="s">
        <v>11</v>
      </c>
      <c r="J3650" t="s">
        <v>122</v>
      </c>
      <c r="K3650" t="s">
        <v>143</v>
      </c>
      <c r="L3650" t="s">
        <v>154</v>
      </c>
      <c r="M3650" s="6">
        <v>692</v>
      </c>
    </row>
    <row r="3651" spans="1:13" x14ac:dyDescent="0.3">
      <c r="A3651" s="2">
        <v>45574</v>
      </c>
      <c r="B3651" s="3">
        <f t="shared" si="171"/>
        <v>2025</v>
      </c>
      <c r="C3651" t="str">
        <f t="shared" si="172"/>
        <v>2024-2025</v>
      </c>
      <c r="D3651" t="s">
        <v>120</v>
      </c>
      <c r="E3651" t="s">
        <v>47</v>
      </c>
      <c r="F3651" t="str">
        <f t="shared" si="173"/>
        <v>Victoria</v>
      </c>
      <c r="G3651" t="s">
        <v>26</v>
      </c>
      <c r="H3651">
        <v>3630</v>
      </c>
      <c r="I3651" t="s">
        <v>11</v>
      </c>
      <c r="J3651" t="s">
        <v>137</v>
      </c>
      <c r="K3651" t="s">
        <v>146</v>
      </c>
      <c r="L3651" t="s">
        <v>157</v>
      </c>
      <c r="M3651" s="6">
        <v>573</v>
      </c>
    </row>
    <row r="3652" spans="1:13" x14ac:dyDescent="0.3">
      <c r="A3652" s="2">
        <v>45451</v>
      </c>
      <c r="B3652" s="3">
        <f t="shared" si="171"/>
        <v>2024</v>
      </c>
      <c r="C3652" t="str">
        <f t="shared" si="172"/>
        <v>2023-2024</v>
      </c>
      <c r="D3652" t="s">
        <v>119</v>
      </c>
      <c r="E3652" t="s">
        <v>95</v>
      </c>
      <c r="F3652" t="str">
        <f t="shared" si="173"/>
        <v>New South Wales</v>
      </c>
      <c r="G3652" t="s">
        <v>10</v>
      </c>
      <c r="H3652">
        <v>2131</v>
      </c>
      <c r="I3652" t="s">
        <v>11</v>
      </c>
      <c r="J3652" t="s">
        <v>125</v>
      </c>
      <c r="K3652" t="s">
        <v>145</v>
      </c>
      <c r="L3652" t="s">
        <v>156</v>
      </c>
      <c r="M3652" s="6">
        <v>529</v>
      </c>
    </row>
    <row r="3653" spans="1:13" x14ac:dyDescent="0.3">
      <c r="A3653" s="2">
        <v>45603</v>
      </c>
      <c r="B3653" s="3">
        <f t="shared" si="171"/>
        <v>2025</v>
      </c>
      <c r="C3653" t="str">
        <f t="shared" si="172"/>
        <v>2024-2025</v>
      </c>
      <c r="D3653" t="s">
        <v>120</v>
      </c>
      <c r="E3653" t="s">
        <v>41</v>
      </c>
      <c r="F3653" t="str">
        <f t="shared" si="173"/>
        <v>New South Wales</v>
      </c>
      <c r="G3653" t="s">
        <v>10</v>
      </c>
      <c r="H3653">
        <v>2478</v>
      </c>
      <c r="I3653" t="s">
        <v>11</v>
      </c>
      <c r="J3653" t="s">
        <v>122</v>
      </c>
      <c r="K3653" t="s">
        <v>146</v>
      </c>
      <c r="L3653" t="s">
        <v>157</v>
      </c>
      <c r="M3653" s="6">
        <v>335</v>
      </c>
    </row>
    <row r="3654" spans="1:13" x14ac:dyDescent="0.3">
      <c r="A3654" s="2">
        <v>45779</v>
      </c>
      <c r="B3654" s="3">
        <f t="shared" si="171"/>
        <v>2025</v>
      </c>
      <c r="C3654" t="str">
        <f t="shared" si="172"/>
        <v>2024-2025</v>
      </c>
      <c r="D3654" t="s">
        <v>120</v>
      </c>
      <c r="E3654" t="s">
        <v>52</v>
      </c>
      <c r="F3654" t="str">
        <f t="shared" si="173"/>
        <v>New South Wales</v>
      </c>
      <c r="G3654" t="s">
        <v>10</v>
      </c>
      <c r="H3654">
        <v>2485</v>
      </c>
      <c r="I3654" t="s">
        <v>11</v>
      </c>
      <c r="J3654" t="s">
        <v>122</v>
      </c>
      <c r="K3654" t="s">
        <v>142</v>
      </c>
      <c r="L3654" t="s">
        <v>153</v>
      </c>
      <c r="M3654" s="6">
        <v>324</v>
      </c>
    </row>
    <row r="3655" spans="1:13" x14ac:dyDescent="0.3">
      <c r="A3655" s="2">
        <v>45393</v>
      </c>
      <c r="B3655" s="3">
        <f t="shared" si="171"/>
        <v>2024</v>
      </c>
      <c r="C3655" t="str">
        <f t="shared" si="172"/>
        <v>2023-2024</v>
      </c>
      <c r="D3655" t="s">
        <v>120</v>
      </c>
      <c r="E3655" t="s">
        <v>68</v>
      </c>
      <c r="F3655" t="str">
        <f t="shared" si="173"/>
        <v>Victoria</v>
      </c>
      <c r="G3655" t="s">
        <v>26</v>
      </c>
      <c r="H3655">
        <v>3429</v>
      </c>
      <c r="I3655" t="s">
        <v>11</v>
      </c>
      <c r="J3655" t="s">
        <v>129</v>
      </c>
      <c r="K3655" t="s">
        <v>142</v>
      </c>
      <c r="L3655" t="s">
        <v>153</v>
      </c>
      <c r="M3655" s="6">
        <v>732</v>
      </c>
    </row>
    <row r="3656" spans="1:13" x14ac:dyDescent="0.3">
      <c r="A3656" s="2">
        <v>45938</v>
      </c>
      <c r="B3656" s="3">
        <f t="shared" si="171"/>
        <v>2026</v>
      </c>
      <c r="C3656" t="str">
        <f t="shared" si="172"/>
        <v>2025-2026</v>
      </c>
      <c r="D3656" t="s">
        <v>119</v>
      </c>
      <c r="E3656" t="s">
        <v>104</v>
      </c>
      <c r="F3656" t="str">
        <f t="shared" si="173"/>
        <v>Victoria</v>
      </c>
      <c r="G3656" t="s">
        <v>26</v>
      </c>
      <c r="H3656">
        <v>3175</v>
      </c>
      <c r="I3656" t="s">
        <v>11</v>
      </c>
      <c r="J3656" t="s">
        <v>127</v>
      </c>
      <c r="K3656" t="s">
        <v>148</v>
      </c>
      <c r="L3656" t="s">
        <v>159</v>
      </c>
      <c r="M3656" s="6">
        <v>117</v>
      </c>
    </row>
    <row r="3657" spans="1:13" x14ac:dyDescent="0.3">
      <c r="A3657" s="2">
        <v>45610</v>
      </c>
      <c r="B3657" s="3">
        <f t="shared" si="171"/>
        <v>2025</v>
      </c>
      <c r="C3657" t="str">
        <f t="shared" si="172"/>
        <v>2024-2025</v>
      </c>
      <c r="D3657" t="s">
        <v>120</v>
      </c>
      <c r="E3657" t="s">
        <v>66</v>
      </c>
      <c r="F3657" t="str">
        <f t="shared" si="173"/>
        <v>Western Australia</v>
      </c>
      <c r="G3657" t="s">
        <v>28</v>
      </c>
      <c r="H3657">
        <v>6330</v>
      </c>
      <c r="I3657" t="s">
        <v>11</v>
      </c>
      <c r="J3657" t="s">
        <v>135</v>
      </c>
      <c r="K3657" t="s">
        <v>144</v>
      </c>
      <c r="L3657" t="s">
        <v>155</v>
      </c>
      <c r="M3657" s="6">
        <v>444</v>
      </c>
    </row>
    <row r="3658" spans="1:13" x14ac:dyDescent="0.3">
      <c r="A3658" s="2">
        <v>45779</v>
      </c>
      <c r="B3658" s="3">
        <f t="shared" si="171"/>
        <v>2025</v>
      </c>
      <c r="C3658" t="str">
        <f t="shared" si="172"/>
        <v>2024-2025</v>
      </c>
      <c r="D3658" t="s">
        <v>120</v>
      </c>
      <c r="E3658" t="s">
        <v>113</v>
      </c>
      <c r="F3658" t="str">
        <f t="shared" si="173"/>
        <v>New South Wales</v>
      </c>
      <c r="G3658" t="s">
        <v>10</v>
      </c>
      <c r="H3658">
        <v>2101</v>
      </c>
      <c r="I3658" t="s">
        <v>11</v>
      </c>
      <c r="J3658" t="s">
        <v>125</v>
      </c>
      <c r="K3658" t="s">
        <v>144</v>
      </c>
      <c r="L3658" t="s">
        <v>155</v>
      </c>
      <c r="M3658" s="6">
        <v>778</v>
      </c>
    </row>
    <row r="3659" spans="1:13" x14ac:dyDescent="0.3">
      <c r="A3659" s="2">
        <v>45507</v>
      </c>
      <c r="B3659" s="3">
        <f t="shared" si="171"/>
        <v>2025</v>
      </c>
      <c r="C3659" t="str">
        <f t="shared" si="172"/>
        <v>2024-2025</v>
      </c>
      <c r="D3659" t="s">
        <v>120</v>
      </c>
      <c r="E3659" t="s">
        <v>96</v>
      </c>
      <c r="F3659" t="str">
        <f t="shared" si="173"/>
        <v>Western Australia</v>
      </c>
      <c r="G3659" t="s">
        <v>28</v>
      </c>
      <c r="H3659">
        <v>6027</v>
      </c>
      <c r="I3659" t="s">
        <v>11</v>
      </c>
      <c r="J3659" t="s">
        <v>121</v>
      </c>
      <c r="K3659" t="s">
        <v>150</v>
      </c>
      <c r="L3659" t="s">
        <v>161</v>
      </c>
      <c r="M3659" s="6">
        <v>438</v>
      </c>
    </row>
    <row r="3660" spans="1:13" x14ac:dyDescent="0.3">
      <c r="A3660" s="2">
        <v>45374</v>
      </c>
      <c r="B3660" s="3">
        <f t="shared" si="171"/>
        <v>2024</v>
      </c>
      <c r="C3660" t="str">
        <f t="shared" si="172"/>
        <v>2023-2024</v>
      </c>
      <c r="D3660" t="s">
        <v>120</v>
      </c>
      <c r="E3660" t="s">
        <v>38</v>
      </c>
      <c r="F3660" t="str">
        <f t="shared" si="173"/>
        <v>Victoria</v>
      </c>
      <c r="G3660" t="s">
        <v>26</v>
      </c>
      <c r="H3660">
        <v>3199</v>
      </c>
      <c r="I3660" t="s">
        <v>11</v>
      </c>
      <c r="J3660" t="s">
        <v>127</v>
      </c>
      <c r="K3660" t="s">
        <v>144</v>
      </c>
      <c r="L3660" t="s">
        <v>155</v>
      </c>
      <c r="M3660" s="6">
        <v>493</v>
      </c>
    </row>
    <row r="3661" spans="1:13" x14ac:dyDescent="0.3">
      <c r="A3661" s="2">
        <v>45789</v>
      </c>
      <c r="B3661" s="3">
        <f t="shared" si="171"/>
        <v>2025</v>
      </c>
      <c r="C3661" t="str">
        <f t="shared" si="172"/>
        <v>2024-2025</v>
      </c>
      <c r="D3661" t="s">
        <v>120</v>
      </c>
      <c r="E3661" t="s">
        <v>38</v>
      </c>
      <c r="F3661" t="str">
        <f t="shared" si="173"/>
        <v>Victoria</v>
      </c>
      <c r="G3661" t="s">
        <v>26</v>
      </c>
      <c r="H3661">
        <v>3199</v>
      </c>
      <c r="I3661" t="s">
        <v>11</v>
      </c>
      <c r="J3661" t="s">
        <v>127</v>
      </c>
      <c r="K3661" t="s">
        <v>143</v>
      </c>
      <c r="L3661" t="s">
        <v>154</v>
      </c>
      <c r="M3661" s="6">
        <v>669</v>
      </c>
    </row>
    <row r="3662" spans="1:13" x14ac:dyDescent="0.3">
      <c r="A3662" s="2">
        <v>45313</v>
      </c>
      <c r="B3662" s="3">
        <f t="shared" si="171"/>
        <v>2024</v>
      </c>
      <c r="C3662" t="str">
        <f t="shared" si="172"/>
        <v>2023-2024</v>
      </c>
      <c r="D3662" t="s">
        <v>120</v>
      </c>
      <c r="E3662" t="s">
        <v>72</v>
      </c>
      <c r="F3662" t="str">
        <f t="shared" si="173"/>
        <v>Queensland</v>
      </c>
      <c r="G3662" t="s">
        <v>19</v>
      </c>
      <c r="H3662">
        <v>4870</v>
      </c>
      <c r="I3662" t="s">
        <v>11</v>
      </c>
      <c r="J3662" t="s">
        <v>133</v>
      </c>
      <c r="K3662" t="s">
        <v>142</v>
      </c>
      <c r="L3662" t="s">
        <v>153</v>
      </c>
      <c r="M3662" s="6">
        <v>752</v>
      </c>
    </row>
    <row r="3663" spans="1:13" x14ac:dyDescent="0.3">
      <c r="A3663" s="2">
        <v>46000</v>
      </c>
      <c r="B3663" s="3">
        <f t="shared" si="171"/>
        <v>2026</v>
      </c>
      <c r="C3663" t="str">
        <f t="shared" si="172"/>
        <v>2025-2026</v>
      </c>
      <c r="D3663" t="s">
        <v>119</v>
      </c>
      <c r="E3663" t="s">
        <v>22</v>
      </c>
      <c r="F3663" t="str">
        <f t="shared" si="173"/>
        <v>New South Wales</v>
      </c>
      <c r="G3663" t="s">
        <v>10</v>
      </c>
      <c r="H3663">
        <v>2116</v>
      </c>
      <c r="I3663" t="s">
        <v>11</v>
      </c>
      <c r="J3663" t="s">
        <v>125</v>
      </c>
      <c r="K3663" t="s">
        <v>150</v>
      </c>
      <c r="L3663" t="s">
        <v>161</v>
      </c>
      <c r="M3663" s="6">
        <v>492</v>
      </c>
    </row>
    <row r="3664" spans="1:13" x14ac:dyDescent="0.3">
      <c r="A3664" s="2">
        <v>45336</v>
      </c>
      <c r="B3664" s="3">
        <f t="shared" si="171"/>
        <v>2024</v>
      </c>
      <c r="C3664" t="str">
        <f t="shared" si="172"/>
        <v>2023-2024</v>
      </c>
      <c r="D3664" t="s">
        <v>120</v>
      </c>
      <c r="E3664" t="s">
        <v>60</v>
      </c>
      <c r="F3664" t="str">
        <f t="shared" si="173"/>
        <v>Queensland</v>
      </c>
      <c r="G3664" t="s">
        <v>19</v>
      </c>
      <c r="H3664">
        <v>4655</v>
      </c>
      <c r="I3664" t="s">
        <v>11</v>
      </c>
      <c r="J3664" t="s">
        <v>138</v>
      </c>
      <c r="K3664" t="s">
        <v>151</v>
      </c>
      <c r="L3664" t="s">
        <v>152</v>
      </c>
      <c r="M3664" s="6">
        <v>289</v>
      </c>
    </row>
    <row r="3665" spans="1:13" x14ac:dyDescent="0.3">
      <c r="A3665" s="2">
        <v>45939</v>
      </c>
      <c r="B3665" s="3">
        <f t="shared" si="171"/>
        <v>2026</v>
      </c>
      <c r="C3665" t="str">
        <f t="shared" si="172"/>
        <v>2025-2026</v>
      </c>
      <c r="D3665" t="s">
        <v>120</v>
      </c>
      <c r="E3665" t="s">
        <v>23</v>
      </c>
      <c r="F3665" t="str">
        <f t="shared" si="173"/>
        <v>New South Wales</v>
      </c>
      <c r="G3665" t="s">
        <v>10</v>
      </c>
      <c r="H3665">
        <v>2830</v>
      </c>
      <c r="I3665" t="s">
        <v>11</v>
      </c>
      <c r="J3665" t="s">
        <v>132</v>
      </c>
      <c r="K3665" t="s">
        <v>145</v>
      </c>
      <c r="L3665" t="s">
        <v>156</v>
      </c>
      <c r="M3665" s="6">
        <v>343</v>
      </c>
    </row>
    <row r="3666" spans="1:13" x14ac:dyDescent="0.3">
      <c r="A3666" s="2">
        <v>45384</v>
      </c>
      <c r="B3666" s="3">
        <f t="shared" si="171"/>
        <v>2024</v>
      </c>
      <c r="C3666" t="str">
        <f t="shared" si="172"/>
        <v>2023-2024</v>
      </c>
      <c r="D3666" t="s">
        <v>120</v>
      </c>
      <c r="E3666" t="s">
        <v>87</v>
      </c>
      <c r="F3666" t="str">
        <f t="shared" si="173"/>
        <v>New South Wales</v>
      </c>
      <c r="G3666" t="s">
        <v>10</v>
      </c>
      <c r="H3666">
        <v>2158</v>
      </c>
      <c r="I3666" t="s">
        <v>11</v>
      </c>
      <c r="J3666" t="s">
        <v>125</v>
      </c>
      <c r="K3666" t="s">
        <v>146</v>
      </c>
      <c r="L3666" t="s">
        <v>157</v>
      </c>
      <c r="M3666" s="6">
        <v>202</v>
      </c>
    </row>
    <row r="3667" spans="1:13" x14ac:dyDescent="0.3">
      <c r="A3667" s="2">
        <v>45774</v>
      </c>
      <c r="B3667" s="3">
        <f t="shared" si="171"/>
        <v>2025</v>
      </c>
      <c r="C3667" t="str">
        <f t="shared" si="172"/>
        <v>2024-2025</v>
      </c>
      <c r="D3667" t="s">
        <v>120</v>
      </c>
      <c r="E3667" t="s">
        <v>34</v>
      </c>
      <c r="F3667" t="str">
        <f t="shared" si="173"/>
        <v>New South Wales</v>
      </c>
      <c r="G3667" t="s">
        <v>10</v>
      </c>
      <c r="H3667">
        <v>2560</v>
      </c>
      <c r="I3667" t="s">
        <v>11</v>
      </c>
      <c r="J3667" t="s">
        <v>123</v>
      </c>
      <c r="K3667" t="s">
        <v>151</v>
      </c>
      <c r="L3667" t="s">
        <v>152</v>
      </c>
      <c r="M3667" s="6">
        <v>72</v>
      </c>
    </row>
    <row r="3668" spans="1:13" x14ac:dyDescent="0.3">
      <c r="A3668" s="2">
        <v>45864</v>
      </c>
      <c r="B3668" s="3">
        <f t="shared" si="171"/>
        <v>2026</v>
      </c>
      <c r="C3668" t="str">
        <f t="shared" si="172"/>
        <v>2025-2026</v>
      </c>
      <c r="D3668" t="s">
        <v>120</v>
      </c>
      <c r="E3668" t="s">
        <v>60</v>
      </c>
      <c r="F3668" t="str">
        <f t="shared" si="173"/>
        <v>Queensland</v>
      </c>
      <c r="G3668" t="s">
        <v>19</v>
      </c>
      <c r="H3668">
        <v>4655</v>
      </c>
      <c r="I3668" t="s">
        <v>11</v>
      </c>
      <c r="J3668" t="s">
        <v>138</v>
      </c>
      <c r="K3668" t="s">
        <v>150</v>
      </c>
      <c r="L3668" t="s">
        <v>161</v>
      </c>
      <c r="M3668" s="6">
        <v>146</v>
      </c>
    </row>
    <row r="3669" spans="1:13" x14ac:dyDescent="0.3">
      <c r="A3669" s="2">
        <v>45841</v>
      </c>
      <c r="B3669" s="3">
        <f t="shared" si="171"/>
        <v>2026</v>
      </c>
      <c r="C3669" t="str">
        <f t="shared" si="172"/>
        <v>2025-2026</v>
      </c>
      <c r="D3669" t="s">
        <v>120</v>
      </c>
      <c r="E3669" t="s">
        <v>83</v>
      </c>
      <c r="F3669" t="str">
        <f t="shared" si="173"/>
        <v>Victoria</v>
      </c>
      <c r="G3669" t="s">
        <v>26</v>
      </c>
      <c r="H3669">
        <v>3551</v>
      </c>
      <c r="I3669" t="s">
        <v>11</v>
      </c>
      <c r="J3669" t="s">
        <v>129</v>
      </c>
      <c r="K3669" t="s">
        <v>144</v>
      </c>
      <c r="L3669" t="s">
        <v>155</v>
      </c>
      <c r="M3669" s="6">
        <v>286</v>
      </c>
    </row>
    <row r="3670" spans="1:13" x14ac:dyDescent="0.3">
      <c r="A3670" s="2">
        <v>45628</v>
      </c>
      <c r="B3670" s="3">
        <f t="shared" si="171"/>
        <v>2025</v>
      </c>
      <c r="C3670" t="str">
        <f t="shared" si="172"/>
        <v>2024-2025</v>
      </c>
      <c r="D3670" t="s">
        <v>120</v>
      </c>
      <c r="E3670" t="s">
        <v>54</v>
      </c>
      <c r="F3670" t="str">
        <f t="shared" si="173"/>
        <v>New South Wales</v>
      </c>
      <c r="G3670" t="s">
        <v>10</v>
      </c>
      <c r="H3670">
        <v>2750</v>
      </c>
      <c r="I3670" t="s">
        <v>11</v>
      </c>
      <c r="J3670" t="s">
        <v>132</v>
      </c>
      <c r="K3670" t="s">
        <v>151</v>
      </c>
      <c r="L3670" t="s">
        <v>152</v>
      </c>
      <c r="M3670" s="6">
        <v>314</v>
      </c>
    </row>
    <row r="3671" spans="1:13" x14ac:dyDescent="0.3">
      <c r="A3671" s="2">
        <v>45830</v>
      </c>
      <c r="B3671" s="3">
        <f t="shared" si="171"/>
        <v>2025</v>
      </c>
      <c r="C3671" t="str">
        <f t="shared" si="172"/>
        <v>2024-2025</v>
      </c>
      <c r="D3671" t="s">
        <v>120</v>
      </c>
      <c r="E3671" t="s">
        <v>104</v>
      </c>
      <c r="F3671" t="str">
        <f t="shared" si="173"/>
        <v>Victoria</v>
      </c>
      <c r="G3671" t="s">
        <v>26</v>
      </c>
      <c r="H3671">
        <v>3175</v>
      </c>
      <c r="I3671" t="s">
        <v>11</v>
      </c>
      <c r="J3671" t="s">
        <v>127</v>
      </c>
      <c r="K3671" t="s">
        <v>148</v>
      </c>
      <c r="L3671" t="s">
        <v>159</v>
      </c>
      <c r="M3671" s="6">
        <v>256</v>
      </c>
    </row>
    <row r="3672" spans="1:13" x14ac:dyDescent="0.3">
      <c r="A3672" s="2">
        <v>45987</v>
      </c>
      <c r="B3672" s="3">
        <f t="shared" si="171"/>
        <v>2026</v>
      </c>
      <c r="C3672" t="str">
        <f t="shared" si="172"/>
        <v>2025-2026</v>
      </c>
      <c r="D3672" t="s">
        <v>119</v>
      </c>
      <c r="E3672" t="s">
        <v>18</v>
      </c>
      <c r="F3672" t="str">
        <f t="shared" si="173"/>
        <v>Queensland</v>
      </c>
      <c r="G3672" t="s">
        <v>19</v>
      </c>
      <c r="H3672">
        <v>4802</v>
      </c>
      <c r="I3672" t="s">
        <v>11</v>
      </c>
      <c r="J3672" t="s">
        <v>133</v>
      </c>
      <c r="K3672" t="s">
        <v>150</v>
      </c>
      <c r="L3672" t="s">
        <v>161</v>
      </c>
      <c r="M3672" s="6">
        <v>60</v>
      </c>
    </row>
    <row r="3673" spans="1:13" x14ac:dyDescent="0.3">
      <c r="A3673" s="2">
        <v>45655</v>
      </c>
      <c r="B3673" s="3">
        <f t="shared" si="171"/>
        <v>2025</v>
      </c>
      <c r="C3673" t="str">
        <f t="shared" si="172"/>
        <v>2024-2025</v>
      </c>
      <c r="D3673" t="s">
        <v>120</v>
      </c>
      <c r="E3673" t="s">
        <v>53</v>
      </c>
      <c r="F3673" t="str">
        <f t="shared" si="173"/>
        <v>Queensland</v>
      </c>
      <c r="G3673" t="s">
        <v>19</v>
      </c>
      <c r="H3673">
        <v>4012</v>
      </c>
      <c r="I3673" t="s">
        <v>11</v>
      </c>
      <c r="J3673" t="s">
        <v>131</v>
      </c>
      <c r="K3673" t="s">
        <v>145</v>
      </c>
      <c r="L3673" t="s">
        <v>156</v>
      </c>
      <c r="M3673" s="6">
        <v>209</v>
      </c>
    </row>
    <row r="3674" spans="1:13" x14ac:dyDescent="0.3">
      <c r="A3674" s="2">
        <v>45889</v>
      </c>
      <c r="B3674" s="3">
        <f t="shared" si="171"/>
        <v>2026</v>
      </c>
      <c r="C3674" t="str">
        <f t="shared" si="172"/>
        <v>2025-2026</v>
      </c>
      <c r="D3674" t="s">
        <v>119</v>
      </c>
      <c r="E3674" t="s">
        <v>77</v>
      </c>
      <c r="F3674" t="str">
        <f t="shared" si="173"/>
        <v>Victoria</v>
      </c>
      <c r="G3674" t="s">
        <v>26</v>
      </c>
      <c r="H3674">
        <v>3018</v>
      </c>
      <c r="I3674" t="s">
        <v>11</v>
      </c>
      <c r="J3674" t="s">
        <v>128</v>
      </c>
      <c r="K3674" t="s">
        <v>145</v>
      </c>
      <c r="L3674" t="s">
        <v>156</v>
      </c>
      <c r="M3674" s="6">
        <v>599</v>
      </c>
    </row>
    <row r="3675" spans="1:13" x14ac:dyDescent="0.3">
      <c r="A3675" s="2">
        <v>45857</v>
      </c>
      <c r="B3675" s="3">
        <f t="shared" si="171"/>
        <v>2026</v>
      </c>
      <c r="C3675" t="str">
        <f t="shared" si="172"/>
        <v>2025-2026</v>
      </c>
      <c r="D3675" t="s">
        <v>120</v>
      </c>
      <c r="E3675" t="s">
        <v>80</v>
      </c>
      <c r="F3675" t="str">
        <f t="shared" si="173"/>
        <v>New South Wales</v>
      </c>
      <c r="G3675" t="s">
        <v>10</v>
      </c>
      <c r="H3675">
        <v>2120</v>
      </c>
      <c r="I3675" t="s">
        <v>11</v>
      </c>
      <c r="J3675" t="s">
        <v>125</v>
      </c>
      <c r="K3675" t="s">
        <v>150</v>
      </c>
      <c r="L3675" t="s">
        <v>161</v>
      </c>
      <c r="M3675" s="6">
        <v>94</v>
      </c>
    </row>
    <row r="3676" spans="1:13" x14ac:dyDescent="0.3">
      <c r="A3676" s="2">
        <v>45824</v>
      </c>
      <c r="B3676" s="3">
        <f t="shared" si="171"/>
        <v>2025</v>
      </c>
      <c r="C3676" t="str">
        <f t="shared" si="172"/>
        <v>2024-2025</v>
      </c>
      <c r="D3676" t="s">
        <v>120</v>
      </c>
      <c r="E3676" t="s">
        <v>108</v>
      </c>
      <c r="F3676" t="str">
        <f t="shared" si="173"/>
        <v>Tasmania</v>
      </c>
      <c r="G3676" t="s">
        <v>43</v>
      </c>
      <c r="H3676">
        <v>7320</v>
      </c>
      <c r="I3676" t="s">
        <v>11</v>
      </c>
      <c r="J3676" t="s">
        <v>130</v>
      </c>
      <c r="K3676" t="s">
        <v>150</v>
      </c>
      <c r="L3676" t="s">
        <v>161</v>
      </c>
      <c r="M3676" s="6">
        <v>540</v>
      </c>
    </row>
    <row r="3677" spans="1:13" x14ac:dyDescent="0.3">
      <c r="A3677" s="2">
        <v>45703</v>
      </c>
      <c r="B3677" s="3">
        <f t="shared" si="171"/>
        <v>2025</v>
      </c>
      <c r="C3677" t="str">
        <f t="shared" si="172"/>
        <v>2024-2025</v>
      </c>
      <c r="D3677" t="s">
        <v>120</v>
      </c>
      <c r="E3677" t="s">
        <v>75</v>
      </c>
      <c r="F3677" t="str">
        <f t="shared" si="173"/>
        <v>Victoria</v>
      </c>
      <c r="G3677" t="s">
        <v>26</v>
      </c>
      <c r="H3677">
        <v>3915</v>
      </c>
      <c r="I3677" t="s">
        <v>11</v>
      </c>
      <c r="J3677" t="s">
        <v>137</v>
      </c>
      <c r="K3677" t="s">
        <v>145</v>
      </c>
      <c r="L3677" t="s">
        <v>156</v>
      </c>
      <c r="M3677" s="6">
        <v>542</v>
      </c>
    </row>
    <row r="3678" spans="1:13" x14ac:dyDescent="0.3">
      <c r="A3678" s="2">
        <v>45471</v>
      </c>
      <c r="B3678" s="3">
        <f t="shared" si="171"/>
        <v>2024</v>
      </c>
      <c r="C3678" t="str">
        <f t="shared" si="172"/>
        <v>2023-2024</v>
      </c>
      <c r="D3678" t="s">
        <v>120</v>
      </c>
      <c r="E3678" t="s">
        <v>76</v>
      </c>
      <c r="F3678" t="str">
        <f t="shared" si="173"/>
        <v>Queensland</v>
      </c>
      <c r="G3678" t="s">
        <v>19</v>
      </c>
      <c r="H3678">
        <v>4220</v>
      </c>
      <c r="I3678" t="s">
        <v>11</v>
      </c>
      <c r="J3678" t="s">
        <v>124</v>
      </c>
      <c r="K3678" t="s">
        <v>151</v>
      </c>
      <c r="L3678" t="s">
        <v>152</v>
      </c>
      <c r="M3678" s="6">
        <v>269</v>
      </c>
    </row>
    <row r="3679" spans="1:13" x14ac:dyDescent="0.3">
      <c r="A3679" s="2">
        <v>45735</v>
      </c>
      <c r="B3679" s="3">
        <f t="shared" si="171"/>
        <v>2025</v>
      </c>
      <c r="C3679" t="str">
        <f t="shared" si="172"/>
        <v>2024-2025</v>
      </c>
      <c r="D3679" t="s">
        <v>119</v>
      </c>
      <c r="E3679" t="s">
        <v>114</v>
      </c>
      <c r="F3679" t="str">
        <f t="shared" si="173"/>
        <v>Victoria</v>
      </c>
      <c r="G3679" t="s">
        <v>26</v>
      </c>
      <c r="H3679">
        <v>3353</v>
      </c>
      <c r="I3679" t="s">
        <v>11</v>
      </c>
      <c r="J3679" t="s">
        <v>129</v>
      </c>
      <c r="K3679" t="s">
        <v>150</v>
      </c>
      <c r="L3679" t="s">
        <v>161</v>
      </c>
      <c r="M3679" s="6">
        <v>387</v>
      </c>
    </row>
    <row r="3680" spans="1:13" x14ac:dyDescent="0.3">
      <c r="A3680" s="2">
        <v>45830</v>
      </c>
      <c r="B3680" s="3">
        <f t="shared" si="171"/>
        <v>2025</v>
      </c>
      <c r="C3680" t="str">
        <f t="shared" si="172"/>
        <v>2024-2025</v>
      </c>
      <c r="D3680" t="s">
        <v>120</v>
      </c>
      <c r="E3680" t="s">
        <v>109</v>
      </c>
      <c r="F3680" t="str">
        <f t="shared" si="173"/>
        <v>Western Australia</v>
      </c>
      <c r="G3680" t="s">
        <v>28</v>
      </c>
      <c r="H3680">
        <v>6052</v>
      </c>
      <c r="I3680" t="s">
        <v>11</v>
      </c>
      <c r="J3680" t="s">
        <v>121</v>
      </c>
      <c r="K3680" t="s">
        <v>151</v>
      </c>
      <c r="L3680" t="s">
        <v>152</v>
      </c>
      <c r="M3680" s="6">
        <v>409</v>
      </c>
    </row>
    <row r="3681" spans="1:13" x14ac:dyDescent="0.3">
      <c r="A3681" s="2">
        <v>45791</v>
      </c>
      <c r="B3681" s="3">
        <f t="shared" si="171"/>
        <v>2025</v>
      </c>
      <c r="C3681" t="str">
        <f t="shared" si="172"/>
        <v>2024-2025</v>
      </c>
      <c r="D3681" t="s">
        <v>119</v>
      </c>
      <c r="E3681" t="s">
        <v>44</v>
      </c>
      <c r="F3681" t="str">
        <f t="shared" si="173"/>
        <v>Western Australia</v>
      </c>
      <c r="G3681" t="s">
        <v>28</v>
      </c>
      <c r="H3681">
        <v>6010</v>
      </c>
      <c r="I3681" t="s">
        <v>11</v>
      </c>
      <c r="J3681" t="s">
        <v>121</v>
      </c>
      <c r="K3681" t="s">
        <v>151</v>
      </c>
      <c r="L3681" t="s">
        <v>152</v>
      </c>
      <c r="M3681" s="6">
        <v>123</v>
      </c>
    </row>
    <row r="3682" spans="1:13" x14ac:dyDescent="0.3">
      <c r="A3682" s="2">
        <v>45849</v>
      </c>
      <c r="B3682" s="3">
        <f t="shared" si="171"/>
        <v>2026</v>
      </c>
      <c r="C3682" t="str">
        <f t="shared" si="172"/>
        <v>2025-2026</v>
      </c>
      <c r="D3682" t="s">
        <v>119</v>
      </c>
      <c r="E3682" t="s">
        <v>106</v>
      </c>
      <c r="F3682" t="str">
        <f t="shared" si="173"/>
        <v>Queensland</v>
      </c>
      <c r="G3682" t="s">
        <v>19</v>
      </c>
      <c r="H3682">
        <v>4558</v>
      </c>
      <c r="I3682" t="s">
        <v>11</v>
      </c>
      <c r="J3682" t="s">
        <v>136</v>
      </c>
      <c r="K3682" t="s">
        <v>145</v>
      </c>
      <c r="L3682" t="s">
        <v>156</v>
      </c>
      <c r="M3682" s="6">
        <v>602</v>
      </c>
    </row>
    <row r="3683" spans="1:13" x14ac:dyDescent="0.3">
      <c r="A3683" s="2">
        <v>45919</v>
      </c>
      <c r="B3683" s="3">
        <f t="shared" si="171"/>
        <v>2026</v>
      </c>
      <c r="C3683" t="str">
        <f t="shared" si="172"/>
        <v>2025-2026</v>
      </c>
      <c r="D3683" t="s">
        <v>120</v>
      </c>
      <c r="E3683" t="s">
        <v>84</v>
      </c>
      <c r="F3683" t="str">
        <f t="shared" si="173"/>
        <v>Western Australia</v>
      </c>
      <c r="G3683" t="s">
        <v>28</v>
      </c>
      <c r="H3683">
        <v>6280</v>
      </c>
      <c r="I3683" t="s">
        <v>11</v>
      </c>
      <c r="J3683" t="s">
        <v>135</v>
      </c>
      <c r="K3683" t="s">
        <v>145</v>
      </c>
      <c r="L3683" t="s">
        <v>156</v>
      </c>
      <c r="M3683" s="6">
        <v>193</v>
      </c>
    </row>
    <row r="3684" spans="1:13" x14ac:dyDescent="0.3">
      <c r="A3684" s="2">
        <v>45323</v>
      </c>
      <c r="B3684" s="3">
        <f t="shared" si="171"/>
        <v>2024</v>
      </c>
      <c r="C3684" t="str">
        <f t="shared" si="172"/>
        <v>2023-2024</v>
      </c>
      <c r="D3684" t="s">
        <v>120</v>
      </c>
      <c r="E3684" t="s">
        <v>38</v>
      </c>
      <c r="F3684" t="str">
        <f t="shared" si="173"/>
        <v>Victoria</v>
      </c>
      <c r="G3684" t="s">
        <v>26</v>
      </c>
      <c r="H3684">
        <v>3199</v>
      </c>
      <c r="I3684" t="s">
        <v>11</v>
      </c>
      <c r="J3684" t="s">
        <v>127</v>
      </c>
      <c r="K3684" t="s">
        <v>143</v>
      </c>
      <c r="L3684" t="s">
        <v>154</v>
      </c>
      <c r="M3684" s="6">
        <v>644</v>
      </c>
    </row>
    <row r="3685" spans="1:13" x14ac:dyDescent="0.3">
      <c r="A3685" s="2">
        <v>45603</v>
      </c>
      <c r="B3685" s="3">
        <f t="shared" si="171"/>
        <v>2025</v>
      </c>
      <c r="C3685" t="str">
        <f t="shared" si="172"/>
        <v>2024-2025</v>
      </c>
      <c r="D3685" t="s">
        <v>120</v>
      </c>
      <c r="E3685" t="s">
        <v>46</v>
      </c>
      <c r="F3685" t="str">
        <f t="shared" si="173"/>
        <v>South Australia</v>
      </c>
      <c r="G3685" t="s">
        <v>17</v>
      </c>
      <c r="H3685">
        <v>5043</v>
      </c>
      <c r="I3685" t="s">
        <v>11</v>
      </c>
      <c r="J3685" t="s">
        <v>134</v>
      </c>
      <c r="K3685" t="s">
        <v>146</v>
      </c>
      <c r="L3685" t="s">
        <v>157</v>
      </c>
      <c r="M3685" s="6">
        <v>482</v>
      </c>
    </row>
    <row r="3686" spans="1:13" x14ac:dyDescent="0.3">
      <c r="A3686" s="2">
        <v>45425</v>
      </c>
      <c r="B3686" s="3">
        <f t="shared" si="171"/>
        <v>2024</v>
      </c>
      <c r="C3686" t="str">
        <f t="shared" si="172"/>
        <v>2023-2024</v>
      </c>
      <c r="D3686" t="s">
        <v>120</v>
      </c>
      <c r="E3686" t="s">
        <v>107</v>
      </c>
      <c r="F3686" t="str">
        <f t="shared" si="173"/>
        <v>New South Wales</v>
      </c>
      <c r="G3686" t="s">
        <v>10</v>
      </c>
      <c r="H3686">
        <v>2020</v>
      </c>
      <c r="I3686" t="s">
        <v>11</v>
      </c>
      <c r="J3686" t="s">
        <v>126</v>
      </c>
      <c r="K3686" t="s">
        <v>151</v>
      </c>
      <c r="L3686" t="s">
        <v>152</v>
      </c>
      <c r="M3686" s="6">
        <v>426</v>
      </c>
    </row>
    <row r="3687" spans="1:13" x14ac:dyDescent="0.3">
      <c r="A3687" s="2">
        <v>45531</v>
      </c>
      <c r="B3687" s="3">
        <f t="shared" si="171"/>
        <v>2025</v>
      </c>
      <c r="C3687" t="str">
        <f t="shared" si="172"/>
        <v>2024-2025</v>
      </c>
      <c r="D3687" t="s">
        <v>119</v>
      </c>
      <c r="E3687" t="s">
        <v>97</v>
      </c>
      <c r="F3687" t="str">
        <f t="shared" si="173"/>
        <v>Tasmania</v>
      </c>
      <c r="G3687" t="s">
        <v>43</v>
      </c>
      <c r="H3687">
        <v>7010</v>
      </c>
      <c r="I3687" t="s">
        <v>11</v>
      </c>
      <c r="J3687" t="s">
        <v>130</v>
      </c>
      <c r="K3687" t="s">
        <v>142</v>
      </c>
      <c r="L3687" t="s">
        <v>153</v>
      </c>
      <c r="M3687" s="6">
        <v>412</v>
      </c>
    </row>
    <row r="3688" spans="1:13" x14ac:dyDescent="0.3">
      <c r="A3688" s="2">
        <v>45576</v>
      </c>
      <c r="B3688" s="3">
        <f t="shared" si="171"/>
        <v>2025</v>
      </c>
      <c r="C3688" t="str">
        <f t="shared" si="172"/>
        <v>2024-2025</v>
      </c>
      <c r="D3688" t="s">
        <v>120</v>
      </c>
      <c r="E3688" t="s">
        <v>61</v>
      </c>
      <c r="F3688" t="str">
        <f t="shared" si="173"/>
        <v>Victoria</v>
      </c>
      <c r="G3688" t="s">
        <v>26</v>
      </c>
      <c r="H3688">
        <v>3179</v>
      </c>
      <c r="I3688" t="s">
        <v>11</v>
      </c>
      <c r="J3688" t="s">
        <v>127</v>
      </c>
      <c r="K3688" t="s">
        <v>142</v>
      </c>
      <c r="L3688" t="s">
        <v>153</v>
      </c>
      <c r="M3688" s="6">
        <v>518</v>
      </c>
    </row>
    <row r="3689" spans="1:13" x14ac:dyDescent="0.3">
      <c r="A3689" s="2">
        <v>45844</v>
      </c>
      <c r="B3689" s="3">
        <f t="shared" si="171"/>
        <v>2026</v>
      </c>
      <c r="C3689" t="str">
        <f t="shared" si="172"/>
        <v>2025-2026</v>
      </c>
      <c r="D3689" t="s">
        <v>120</v>
      </c>
      <c r="E3689" t="s">
        <v>50</v>
      </c>
      <c r="F3689" t="str">
        <f t="shared" si="173"/>
        <v>Australian Capital Territory</v>
      </c>
      <c r="G3689" t="s">
        <v>51</v>
      </c>
      <c r="H3689">
        <v>2617</v>
      </c>
      <c r="I3689" t="s">
        <v>11</v>
      </c>
      <c r="J3689" t="s">
        <v>123</v>
      </c>
      <c r="K3689" t="s">
        <v>145</v>
      </c>
      <c r="L3689" t="s">
        <v>156</v>
      </c>
      <c r="M3689" s="6">
        <v>260</v>
      </c>
    </row>
    <row r="3690" spans="1:13" x14ac:dyDescent="0.3">
      <c r="A3690" s="2">
        <v>45323</v>
      </c>
      <c r="B3690" s="3">
        <f t="shared" si="171"/>
        <v>2024</v>
      </c>
      <c r="C3690" t="str">
        <f t="shared" si="172"/>
        <v>2023-2024</v>
      </c>
      <c r="D3690" t="s">
        <v>119</v>
      </c>
      <c r="E3690" t="s">
        <v>58</v>
      </c>
      <c r="F3690" t="str">
        <f t="shared" si="173"/>
        <v>New South Wales</v>
      </c>
      <c r="G3690" t="s">
        <v>10</v>
      </c>
      <c r="H3690">
        <v>2790</v>
      </c>
      <c r="I3690" t="s">
        <v>11</v>
      </c>
      <c r="J3690" t="s">
        <v>132</v>
      </c>
      <c r="K3690" t="s">
        <v>145</v>
      </c>
      <c r="L3690" t="s">
        <v>156</v>
      </c>
      <c r="M3690" s="6">
        <v>490</v>
      </c>
    </row>
    <row r="3691" spans="1:13" x14ac:dyDescent="0.3">
      <c r="A3691" s="2">
        <v>45884</v>
      </c>
      <c r="B3691" s="3">
        <f t="shared" si="171"/>
        <v>2026</v>
      </c>
      <c r="C3691" t="str">
        <f t="shared" si="172"/>
        <v>2025-2026</v>
      </c>
      <c r="D3691" t="s">
        <v>120</v>
      </c>
      <c r="E3691" t="s">
        <v>13</v>
      </c>
      <c r="F3691" t="str">
        <f t="shared" si="173"/>
        <v>New South Wales</v>
      </c>
      <c r="G3691" t="s">
        <v>10</v>
      </c>
      <c r="H3691">
        <v>2141</v>
      </c>
      <c r="I3691" t="s">
        <v>11</v>
      </c>
      <c r="J3691" t="s">
        <v>125</v>
      </c>
      <c r="K3691" t="s">
        <v>145</v>
      </c>
      <c r="L3691" t="s">
        <v>156</v>
      </c>
      <c r="M3691" s="6">
        <v>620</v>
      </c>
    </row>
    <row r="3692" spans="1:13" x14ac:dyDescent="0.3">
      <c r="A3692" s="2">
        <v>45831</v>
      </c>
      <c r="B3692" s="3">
        <f t="shared" si="171"/>
        <v>2025</v>
      </c>
      <c r="C3692" t="str">
        <f t="shared" si="172"/>
        <v>2024-2025</v>
      </c>
      <c r="D3692" t="s">
        <v>120</v>
      </c>
      <c r="E3692" t="s">
        <v>73</v>
      </c>
      <c r="F3692" t="str">
        <f t="shared" si="173"/>
        <v>Queensland</v>
      </c>
      <c r="G3692" t="s">
        <v>19</v>
      </c>
      <c r="H3692">
        <v>4509</v>
      </c>
      <c r="I3692" t="s">
        <v>11</v>
      </c>
      <c r="J3692" t="s">
        <v>124</v>
      </c>
      <c r="K3692" t="s">
        <v>143</v>
      </c>
      <c r="L3692" t="s">
        <v>154</v>
      </c>
      <c r="M3692" s="6">
        <v>444</v>
      </c>
    </row>
    <row r="3693" spans="1:13" x14ac:dyDescent="0.3">
      <c r="A3693" s="2">
        <v>45984</v>
      </c>
      <c r="B3693" s="3">
        <f t="shared" si="171"/>
        <v>2026</v>
      </c>
      <c r="C3693" t="str">
        <f t="shared" si="172"/>
        <v>2025-2026</v>
      </c>
      <c r="D3693" t="s">
        <v>120</v>
      </c>
      <c r="E3693" t="s">
        <v>68</v>
      </c>
      <c r="F3693" t="str">
        <f t="shared" si="173"/>
        <v>Victoria</v>
      </c>
      <c r="G3693" t="s">
        <v>26</v>
      </c>
      <c r="H3693">
        <v>3429</v>
      </c>
      <c r="I3693" t="s">
        <v>11</v>
      </c>
      <c r="J3693" t="s">
        <v>129</v>
      </c>
      <c r="K3693" t="s">
        <v>142</v>
      </c>
      <c r="L3693" t="s">
        <v>153</v>
      </c>
      <c r="M3693" s="6">
        <v>164</v>
      </c>
    </row>
    <row r="3694" spans="1:13" x14ac:dyDescent="0.3">
      <c r="A3694" s="2">
        <v>45474</v>
      </c>
      <c r="B3694" s="3">
        <f t="shared" si="171"/>
        <v>2025</v>
      </c>
      <c r="C3694" t="str">
        <f t="shared" si="172"/>
        <v>2024-2025</v>
      </c>
      <c r="D3694" t="s">
        <v>120</v>
      </c>
      <c r="E3694" t="s">
        <v>88</v>
      </c>
      <c r="F3694" t="str">
        <f t="shared" si="173"/>
        <v>Queensland</v>
      </c>
      <c r="G3694" t="s">
        <v>19</v>
      </c>
      <c r="H3694">
        <v>4570</v>
      </c>
      <c r="I3694" t="s">
        <v>11</v>
      </c>
      <c r="J3694" t="s">
        <v>136</v>
      </c>
      <c r="K3694" t="s">
        <v>151</v>
      </c>
      <c r="L3694" t="s">
        <v>152</v>
      </c>
      <c r="M3694" s="6">
        <v>749</v>
      </c>
    </row>
    <row r="3695" spans="1:13" x14ac:dyDescent="0.3">
      <c r="A3695" s="2">
        <v>45765</v>
      </c>
      <c r="B3695" s="3">
        <f t="shared" si="171"/>
        <v>2025</v>
      </c>
      <c r="C3695" t="str">
        <f t="shared" si="172"/>
        <v>2024-2025</v>
      </c>
      <c r="D3695" t="s">
        <v>120</v>
      </c>
      <c r="E3695" t="s">
        <v>107</v>
      </c>
      <c r="F3695" t="str">
        <f t="shared" si="173"/>
        <v>New South Wales</v>
      </c>
      <c r="G3695" t="s">
        <v>10</v>
      </c>
      <c r="H3695">
        <v>2020</v>
      </c>
      <c r="I3695" t="s">
        <v>11</v>
      </c>
      <c r="J3695" t="s">
        <v>126</v>
      </c>
      <c r="K3695" t="s">
        <v>145</v>
      </c>
      <c r="L3695" t="s">
        <v>156</v>
      </c>
      <c r="M3695" s="6">
        <v>466</v>
      </c>
    </row>
    <row r="3696" spans="1:13" x14ac:dyDescent="0.3">
      <c r="A3696" s="2">
        <v>45700</v>
      </c>
      <c r="B3696" s="3">
        <f t="shared" si="171"/>
        <v>2025</v>
      </c>
      <c r="C3696" t="str">
        <f t="shared" si="172"/>
        <v>2024-2025</v>
      </c>
      <c r="D3696" t="s">
        <v>120</v>
      </c>
      <c r="E3696" t="s">
        <v>82</v>
      </c>
      <c r="F3696" t="str">
        <f t="shared" si="173"/>
        <v>Queensland</v>
      </c>
      <c r="G3696" t="s">
        <v>19</v>
      </c>
      <c r="H3696">
        <v>4215</v>
      </c>
      <c r="I3696" t="s">
        <v>11</v>
      </c>
      <c r="J3696" t="s">
        <v>124</v>
      </c>
      <c r="K3696" t="s">
        <v>151</v>
      </c>
      <c r="L3696" t="s">
        <v>152</v>
      </c>
      <c r="M3696" s="6">
        <v>139</v>
      </c>
    </row>
    <row r="3697" spans="1:13" x14ac:dyDescent="0.3">
      <c r="A3697" s="2">
        <v>45483</v>
      </c>
      <c r="B3697" s="3">
        <f t="shared" si="171"/>
        <v>2025</v>
      </c>
      <c r="C3697" t="str">
        <f t="shared" si="172"/>
        <v>2024-2025</v>
      </c>
      <c r="D3697" t="s">
        <v>120</v>
      </c>
      <c r="E3697" t="s">
        <v>99</v>
      </c>
      <c r="F3697" t="str">
        <f t="shared" si="173"/>
        <v>Western Australia</v>
      </c>
      <c r="G3697" t="s">
        <v>28</v>
      </c>
      <c r="H3697">
        <v>6530</v>
      </c>
      <c r="I3697" t="s">
        <v>11</v>
      </c>
      <c r="J3697" t="s">
        <v>141</v>
      </c>
      <c r="K3697" t="s">
        <v>151</v>
      </c>
      <c r="L3697" t="s">
        <v>152</v>
      </c>
      <c r="M3697" s="6">
        <v>413</v>
      </c>
    </row>
    <row r="3698" spans="1:13" x14ac:dyDescent="0.3">
      <c r="A3698" s="2">
        <v>45645</v>
      </c>
      <c r="B3698" s="3">
        <f t="shared" si="171"/>
        <v>2025</v>
      </c>
      <c r="C3698" t="str">
        <f t="shared" si="172"/>
        <v>2024-2025</v>
      </c>
      <c r="D3698" t="s">
        <v>120</v>
      </c>
      <c r="E3698" t="s">
        <v>25</v>
      </c>
      <c r="F3698" t="str">
        <f t="shared" si="173"/>
        <v>Victoria</v>
      </c>
      <c r="G3698" t="s">
        <v>26</v>
      </c>
      <c r="H3698">
        <v>3066</v>
      </c>
      <c r="I3698" t="s">
        <v>11</v>
      </c>
      <c r="J3698" t="s">
        <v>128</v>
      </c>
      <c r="K3698" t="s">
        <v>143</v>
      </c>
      <c r="L3698" t="s">
        <v>154</v>
      </c>
      <c r="M3698" s="6">
        <v>460</v>
      </c>
    </row>
    <row r="3699" spans="1:13" x14ac:dyDescent="0.3">
      <c r="A3699" s="2">
        <v>45353</v>
      </c>
      <c r="B3699" s="3">
        <f t="shared" si="171"/>
        <v>2024</v>
      </c>
      <c r="C3699" t="str">
        <f t="shared" si="172"/>
        <v>2023-2024</v>
      </c>
      <c r="D3699" t="s">
        <v>120</v>
      </c>
      <c r="E3699" t="s">
        <v>76</v>
      </c>
      <c r="F3699" t="str">
        <f t="shared" si="173"/>
        <v>Queensland</v>
      </c>
      <c r="G3699" t="s">
        <v>19</v>
      </c>
      <c r="H3699">
        <v>4220</v>
      </c>
      <c r="I3699" t="s">
        <v>11</v>
      </c>
      <c r="J3699" t="s">
        <v>124</v>
      </c>
      <c r="K3699" t="s">
        <v>145</v>
      </c>
      <c r="L3699" t="s">
        <v>156</v>
      </c>
      <c r="M3699" s="6">
        <v>91</v>
      </c>
    </row>
    <row r="3700" spans="1:13" x14ac:dyDescent="0.3">
      <c r="A3700" s="2">
        <v>45679</v>
      </c>
      <c r="B3700" s="3">
        <f t="shared" si="171"/>
        <v>2025</v>
      </c>
      <c r="C3700" t="str">
        <f t="shared" si="172"/>
        <v>2024-2025</v>
      </c>
      <c r="D3700" t="s">
        <v>120</v>
      </c>
      <c r="E3700" t="s">
        <v>100</v>
      </c>
      <c r="F3700" t="str">
        <f t="shared" si="173"/>
        <v>New South Wales</v>
      </c>
      <c r="G3700" t="s">
        <v>10</v>
      </c>
      <c r="H3700">
        <v>2800</v>
      </c>
      <c r="I3700" t="s">
        <v>11</v>
      </c>
      <c r="J3700" t="s">
        <v>132</v>
      </c>
      <c r="K3700" t="s">
        <v>147</v>
      </c>
      <c r="L3700" t="s">
        <v>158</v>
      </c>
      <c r="M3700" s="6">
        <v>622</v>
      </c>
    </row>
    <row r="3701" spans="1:13" x14ac:dyDescent="0.3">
      <c r="A3701" s="2">
        <v>45731</v>
      </c>
      <c r="B3701" s="3">
        <f t="shared" si="171"/>
        <v>2025</v>
      </c>
      <c r="C3701" t="str">
        <f t="shared" si="172"/>
        <v>2024-2025</v>
      </c>
      <c r="D3701" t="s">
        <v>120</v>
      </c>
      <c r="E3701" t="s">
        <v>35</v>
      </c>
      <c r="F3701" t="str">
        <f t="shared" si="173"/>
        <v>Victoria</v>
      </c>
      <c r="G3701" t="s">
        <v>26</v>
      </c>
      <c r="H3701">
        <v>3280</v>
      </c>
      <c r="I3701" t="s">
        <v>11</v>
      </c>
      <c r="J3701" t="s">
        <v>129</v>
      </c>
      <c r="K3701" t="s">
        <v>145</v>
      </c>
      <c r="L3701" t="s">
        <v>156</v>
      </c>
      <c r="M3701" s="6">
        <v>247</v>
      </c>
    </row>
    <row r="3702" spans="1:13" x14ac:dyDescent="0.3">
      <c r="A3702" s="2">
        <v>45703</v>
      </c>
      <c r="B3702" s="3">
        <f t="shared" si="171"/>
        <v>2025</v>
      </c>
      <c r="C3702" t="str">
        <f t="shared" si="172"/>
        <v>2024-2025</v>
      </c>
      <c r="D3702" t="s">
        <v>120</v>
      </c>
      <c r="E3702" t="s">
        <v>104</v>
      </c>
      <c r="F3702" t="str">
        <f t="shared" si="173"/>
        <v>Victoria</v>
      </c>
      <c r="G3702" t="s">
        <v>26</v>
      </c>
      <c r="H3702">
        <v>3175</v>
      </c>
      <c r="I3702" t="s">
        <v>11</v>
      </c>
      <c r="J3702" t="s">
        <v>127</v>
      </c>
      <c r="K3702" t="s">
        <v>145</v>
      </c>
      <c r="L3702" t="s">
        <v>156</v>
      </c>
      <c r="M3702" s="6">
        <v>122</v>
      </c>
    </row>
    <row r="3703" spans="1:13" x14ac:dyDescent="0.3">
      <c r="A3703" s="2">
        <v>45805</v>
      </c>
      <c r="B3703" s="3">
        <f t="shared" si="171"/>
        <v>2025</v>
      </c>
      <c r="C3703" t="str">
        <f t="shared" si="172"/>
        <v>2024-2025</v>
      </c>
      <c r="D3703" t="s">
        <v>119</v>
      </c>
      <c r="E3703" t="s">
        <v>95</v>
      </c>
      <c r="F3703" t="str">
        <f t="shared" si="173"/>
        <v>New South Wales</v>
      </c>
      <c r="G3703" t="s">
        <v>10</v>
      </c>
      <c r="H3703">
        <v>2131</v>
      </c>
      <c r="I3703" t="s">
        <v>11</v>
      </c>
      <c r="J3703" t="s">
        <v>125</v>
      </c>
      <c r="K3703" t="s">
        <v>142</v>
      </c>
      <c r="L3703" t="s">
        <v>153</v>
      </c>
      <c r="M3703" s="6">
        <v>81</v>
      </c>
    </row>
    <row r="3704" spans="1:13" x14ac:dyDescent="0.3">
      <c r="A3704" s="2">
        <v>45330</v>
      </c>
      <c r="B3704" s="3">
        <f t="shared" si="171"/>
        <v>2024</v>
      </c>
      <c r="C3704" t="str">
        <f t="shared" si="172"/>
        <v>2023-2024</v>
      </c>
      <c r="D3704" t="s">
        <v>120</v>
      </c>
      <c r="E3704" t="s">
        <v>37</v>
      </c>
      <c r="F3704" t="str">
        <f t="shared" si="173"/>
        <v>Victoria</v>
      </c>
      <c r="G3704" t="s">
        <v>26</v>
      </c>
      <c r="H3704">
        <v>3134</v>
      </c>
      <c r="I3704" t="s">
        <v>11</v>
      </c>
      <c r="J3704" t="s">
        <v>127</v>
      </c>
      <c r="K3704" t="s">
        <v>151</v>
      </c>
      <c r="L3704" t="s">
        <v>152</v>
      </c>
      <c r="M3704" s="6">
        <v>648</v>
      </c>
    </row>
    <row r="3705" spans="1:13" x14ac:dyDescent="0.3">
      <c r="A3705" s="2">
        <v>45327</v>
      </c>
      <c r="B3705" s="3">
        <f t="shared" si="171"/>
        <v>2024</v>
      </c>
      <c r="C3705" t="str">
        <f t="shared" si="172"/>
        <v>2023-2024</v>
      </c>
      <c r="D3705" t="s">
        <v>120</v>
      </c>
      <c r="E3705" t="s">
        <v>109</v>
      </c>
      <c r="F3705" t="str">
        <f t="shared" si="173"/>
        <v>Western Australia</v>
      </c>
      <c r="G3705" t="s">
        <v>28</v>
      </c>
      <c r="H3705">
        <v>6052</v>
      </c>
      <c r="I3705" t="s">
        <v>11</v>
      </c>
      <c r="J3705" t="s">
        <v>121</v>
      </c>
      <c r="K3705" t="s">
        <v>150</v>
      </c>
      <c r="L3705" t="s">
        <v>161</v>
      </c>
      <c r="M3705" s="6">
        <v>538</v>
      </c>
    </row>
    <row r="3706" spans="1:13" x14ac:dyDescent="0.3">
      <c r="A3706" s="2">
        <v>45918</v>
      </c>
      <c r="B3706" s="3">
        <f t="shared" si="171"/>
        <v>2026</v>
      </c>
      <c r="C3706" t="str">
        <f t="shared" si="172"/>
        <v>2025-2026</v>
      </c>
      <c r="D3706" t="s">
        <v>119</v>
      </c>
      <c r="E3706" t="s">
        <v>52</v>
      </c>
      <c r="F3706" t="str">
        <f t="shared" si="173"/>
        <v>New South Wales</v>
      </c>
      <c r="G3706" t="s">
        <v>10</v>
      </c>
      <c r="H3706">
        <v>2485</v>
      </c>
      <c r="I3706" t="s">
        <v>11</v>
      </c>
      <c r="J3706" t="s">
        <v>122</v>
      </c>
      <c r="K3706" t="s">
        <v>150</v>
      </c>
      <c r="L3706" t="s">
        <v>161</v>
      </c>
      <c r="M3706" s="6">
        <v>358</v>
      </c>
    </row>
    <row r="3707" spans="1:13" x14ac:dyDescent="0.3">
      <c r="A3707" s="2">
        <v>45394</v>
      </c>
      <c r="B3707" s="3">
        <f t="shared" si="171"/>
        <v>2024</v>
      </c>
      <c r="C3707" t="str">
        <f t="shared" si="172"/>
        <v>2023-2024</v>
      </c>
      <c r="D3707" t="s">
        <v>119</v>
      </c>
      <c r="E3707" t="s">
        <v>49</v>
      </c>
      <c r="F3707" t="str">
        <f t="shared" si="173"/>
        <v>New South Wales</v>
      </c>
      <c r="G3707" t="s">
        <v>10</v>
      </c>
      <c r="H3707">
        <v>2350</v>
      </c>
      <c r="I3707" t="s">
        <v>11</v>
      </c>
      <c r="J3707" t="s">
        <v>122</v>
      </c>
      <c r="K3707" t="s">
        <v>144</v>
      </c>
      <c r="L3707" t="s">
        <v>155</v>
      </c>
      <c r="M3707" s="6">
        <v>622</v>
      </c>
    </row>
    <row r="3708" spans="1:13" x14ac:dyDescent="0.3">
      <c r="A3708" s="2">
        <v>45791</v>
      </c>
      <c r="B3708" s="3">
        <f t="shared" si="171"/>
        <v>2025</v>
      </c>
      <c r="C3708" t="str">
        <f t="shared" si="172"/>
        <v>2024-2025</v>
      </c>
      <c r="D3708" t="s">
        <v>120</v>
      </c>
      <c r="E3708" t="s">
        <v>73</v>
      </c>
      <c r="F3708" t="str">
        <f t="shared" si="173"/>
        <v>Queensland</v>
      </c>
      <c r="G3708" t="s">
        <v>19</v>
      </c>
      <c r="H3708">
        <v>4509</v>
      </c>
      <c r="I3708" t="s">
        <v>11</v>
      </c>
      <c r="J3708" t="s">
        <v>124</v>
      </c>
      <c r="K3708" t="s">
        <v>150</v>
      </c>
      <c r="L3708" t="s">
        <v>161</v>
      </c>
      <c r="M3708" s="6">
        <v>585</v>
      </c>
    </row>
    <row r="3709" spans="1:13" x14ac:dyDescent="0.3">
      <c r="A3709" s="2">
        <v>45450</v>
      </c>
      <c r="B3709" s="3">
        <f t="shared" si="171"/>
        <v>2024</v>
      </c>
      <c r="C3709" t="str">
        <f t="shared" si="172"/>
        <v>2023-2024</v>
      </c>
      <c r="D3709" t="s">
        <v>120</v>
      </c>
      <c r="E3709" t="s">
        <v>82</v>
      </c>
      <c r="F3709" t="str">
        <f t="shared" si="173"/>
        <v>Queensland</v>
      </c>
      <c r="G3709" t="s">
        <v>19</v>
      </c>
      <c r="H3709">
        <v>4215</v>
      </c>
      <c r="I3709" t="s">
        <v>11</v>
      </c>
      <c r="J3709" t="s">
        <v>124</v>
      </c>
      <c r="K3709" t="s">
        <v>144</v>
      </c>
      <c r="L3709" t="s">
        <v>155</v>
      </c>
      <c r="M3709" s="6">
        <v>450</v>
      </c>
    </row>
    <row r="3710" spans="1:13" x14ac:dyDescent="0.3">
      <c r="A3710" s="2">
        <v>45736</v>
      </c>
      <c r="B3710" s="3">
        <f t="shared" si="171"/>
        <v>2025</v>
      </c>
      <c r="C3710" t="str">
        <f t="shared" si="172"/>
        <v>2024-2025</v>
      </c>
      <c r="D3710" t="s">
        <v>120</v>
      </c>
      <c r="E3710" t="s">
        <v>66</v>
      </c>
      <c r="F3710" t="str">
        <f t="shared" si="173"/>
        <v>Western Australia</v>
      </c>
      <c r="G3710" t="s">
        <v>28</v>
      </c>
      <c r="H3710">
        <v>6330</v>
      </c>
      <c r="I3710" t="s">
        <v>11</v>
      </c>
      <c r="J3710" t="s">
        <v>135</v>
      </c>
      <c r="K3710" t="s">
        <v>142</v>
      </c>
      <c r="L3710" t="s">
        <v>153</v>
      </c>
      <c r="M3710" s="6">
        <v>73</v>
      </c>
    </row>
    <row r="3711" spans="1:13" x14ac:dyDescent="0.3">
      <c r="A3711" s="2">
        <v>45989</v>
      </c>
      <c r="B3711" s="3">
        <f t="shared" si="171"/>
        <v>2026</v>
      </c>
      <c r="C3711" t="str">
        <f t="shared" si="172"/>
        <v>2025-2026</v>
      </c>
      <c r="D3711" t="s">
        <v>120</v>
      </c>
      <c r="E3711" t="s">
        <v>105</v>
      </c>
      <c r="F3711" t="str">
        <f t="shared" si="173"/>
        <v>New South Wales</v>
      </c>
      <c r="G3711" t="s">
        <v>10</v>
      </c>
      <c r="H3711">
        <v>2031</v>
      </c>
      <c r="I3711" t="s">
        <v>11</v>
      </c>
      <c r="J3711" t="s">
        <v>126</v>
      </c>
      <c r="K3711" t="s">
        <v>144</v>
      </c>
      <c r="L3711" t="s">
        <v>155</v>
      </c>
      <c r="M3711" s="6">
        <v>146</v>
      </c>
    </row>
    <row r="3712" spans="1:13" x14ac:dyDescent="0.3">
      <c r="A3712" s="2">
        <v>45433</v>
      </c>
      <c r="B3712" s="3">
        <f t="shared" si="171"/>
        <v>2024</v>
      </c>
      <c r="C3712" t="str">
        <f t="shared" si="172"/>
        <v>2023-2024</v>
      </c>
      <c r="D3712" t="s">
        <v>120</v>
      </c>
      <c r="E3712" t="s">
        <v>78</v>
      </c>
      <c r="F3712" t="str">
        <f t="shared" si="173"/>
        <v>New South Wales</v>
      </c>
      <c r="G3712" t="s">
        <v>10</v>
      </c>
      <c r="H3712">
        <v>2480</v>
      </c>
      <c r="I3712" t="s">
        <v>11</v>
      </c>
      <c r="J3712" t="s">
        <v>122</v>
      </c>
      <c r="K3712" t="s">
        <v>150</v>
      </c>
      <c r="L3712" t="s">
        <v>161</v>
      </c>
      <c r="M3712" s="6">
        <v>179</v>
      </c>
    </row>
    <row r="3713" spans="1:13" x14ac:dyDescent="0.3">
      <c r="A3713" s="2">
        <v>46020</v>
      </c>
      <c r="B3713" s="3">
        <f t="shared" si="171"/>
        <v>2026</v>
      </c>
      <c r="C3713" t="str">
        <f t="shared" si="172"/>
        <v>2025-2026</v>
      </c>
      <c r="D3713" t="s">
        <v>119</v>
      </c>
      <c r="E3713" t="s">
        <v>36</v>
      </c>
      <c r="F3713" t="str">
        <f t="shared" si="173"/>
        <v>New South Wales</v>
      </c>
      <c r="G3713" t="s">
        <v>10</v>
      </c>
      <c r="H3713">
        <v>2539</v>
      </c>
      <c r="I3713" t="s">
        <v>11</v>
      </c>
      <c r="J3713" t="s">
        <v>123</v>
      </c>
      <c r="K3713" t="s">
        <v>150</v>
      </c>
      <c r="L3713" t="s">
        <v>161</v>
      </c>
      <c r="M3713" s="6">
        <v>271</v>
      </c>
    </row>
    <row r="3714" spans="1:13" x14ac:dyDescent="0.3">
      <c r="A3714" s="2">
        <v>45529</v>
      </c>
      <c r="B3714" s="3">
        <f t="shared" ref="B3714:B3777" si="174">IF(MONTH(A3714)&gt;=7,YEAR(A3714)+1,YEAR(A3714))</f>
        <v>2025</v>
      </c>
      <c r="C3714" t="str">
        <f t="shared" ref="C3714:C3777" si="175">IF(MONTH(A3714) &gt;= 7, YEAR(A3714) &amp; "-" &amp; YEAR(A3714) + 1, YEAR(A3714) - 1 &amp; "-" &amp; YEAR(A3714))</f>
        <v>2024-2025</v>
      </c>
      <c r="D3714" t="s">
        <v>120</v>
      </c>
      <c r="E3714" t="s">
        <v>72</v>
      </c>
      <c r="F3714" t="str">
        <f t="shared" ref="F3714:F3777" si="176">IF(G3714="WA","Western Australia",
IF(G3714="NSW","New South Wales",
IF(G3714="QLD","Queensland",
IF(G3714="VIC","Victoria",
IF(G3714="TAS","Tasmania",
IF(G3714="SA","South Australia",
IF(G3714="NT","Northern Territory",
IF(G3714="ACT","Australian Capital Territory",G3714))))))))</f>
        <v>Queensland</v>
      </c>
      <c r="G3714" t="s">
        <v>19</v>
      </c>
      <c r="H3714">
        <v>4870</v>
      </c>
      <c r="I3714" t="s">
        <v>11</v>
      </c>
      <c r="J3714" t="s">
        <v>133</v>
      </c>
      <c r="K3714" t="s">
        <v>145</v>
      </c>
      <c r="L3714" t="s">
        <v>156</v>
      </c>
      <c r="M3714" s="6">
        <v>294</v>
      </c>
    </row>
    <row r="3715" spans="1:13" x14ac:dyDescent="0.3">
      <c r="A3715" s="2">
        <v>45649</v>
      </c>
      <c r="B3715" s="3">
        <f t="shared" si="174"/>
        <v>2025</v>
      </c>
      <c r="C3715" t="str">
        <f t="shared" si="175"/>
        <v>2024-2025</v>
      </c>
      <c r="D3715" t="s">
        <v>120</v>
      </c>
      <c r="E3715" t="s">
        <v>106</v>
      </c>
      <c r="F3715" t="str">
        <f t="shared" si="176"/>
        <v>Queensland</v>
      </c>
      <c r="G3715" t="s">
        <v>19</v>
      </c>
      <c r="H3715">
        <v>4558</v>
      </c>
      <c r="I3715" t="s">
        <v>11</v>
      </c>
      <c r="J3715" t="s">
        <v>136</v>
      </c>
      <c r="K3715" t="s">
        <v>149</v>
      </c>
      <c r="L3715" t="s">
        <v>160</v>
      </c>
      <c r="M3715" s="6">
        <v>312</v>
      </c>
    </row>
    <row r="3716" spans="1:13" x14ac:dyDescent="0.3">
      <c r="A3716" s="2">
        <v>45555</v>
      </c>
      <c r="B3716" s="3">
        <f t="shared" si="174"/>
        <v>2025</v>
      </c>
      <c r="C3716" t="str">
        <f t="shared" si="175"/>
        <v>2024-2025</v>
      </c>
      <c r="D3716" t="s">
        <v>120</v>
      </c>
      <c r="E3716" t="s">
        <v>29</v>
      </c>
      <c r="F3716" t="str">
        <f t="shared" si="176"/>
        <v>Queensland</v>
      </c>
      <c r="G3716" t="s">
        <v>19</v>
      </c>
      <c r="H3716">
        <v>4703</v>
      </c>
      <c r="I3716" t="s">
        <v>11</v>
      </c>
      <c r="J3716" t="s">
        <v>138</v>
      </c>
      <c r="K3716" t="s">
        <v>145</v>
      </c>
      <c r="L3716" t="s">
        <v>156</v>
      </c>
      <c r="M3716" s="6">
        <v>348</v>
      </c>
    </row>
    <row r="3717" spans="1:13" x14ac:dyDescent="0.3">
      <c r="A3717" s="2">
        <v>45707</v>
      </c>
      <c r="B3717" s="3">
        <f t="shared" si="174"/>
        <v>2025</v>
      </c>
      <c r="C3717" t="str">
        <f t="shared" si="175"/>
        <v>2024-2025</v>
      </c>
      <c r="D3717" t="s">
        <v>120</v>
      </c>
      <c r="E3717" t="s">
        <v>9</v>
      </c>
      <c r="F3717" t="str">
        <f t="shared" si="176"/>
        <v>New South Wales</v>
      </c>
      <c r="G3717" t="s">
        <v>10</v>
      </c>
      <c r="H3717">
        <v>2067</v>
      </c>
      <c r="I3717" t="s">
        <v>11</v>
      </c>
      <c r="J3717" t="s">
        <v>126</v>
      </c>
      <c r="K3717" t="s">
        <v>144</v>
      </c>
      <c r="L3717" t="s">
        <v>155</v>
      </c>
      <c r="M3717" s="6">
        <v>58</v>
      </c>
    </row>
    <row r="3718" spans="1:13" x14ac:dyDescent="0.3">
      <c r="A3718" s="2">
        <v>45548</v>
      </c>
      <c r="B3718" s="3">
        <f t="shared" si="174"/>
        <v>2025</v>
      </c>
      <c r="C3718" t="str">
        <f t="shared" si="175"/>
        <v>2024-2025</v>
      </c>
      <c r="D3718" t="s">
        <v>120</v>
      </c>
      <c r="E3718" t="s">
        <v>64</v>
      </c>
      <c r="F3718" t="str">
        <f t="shared" si="176"/>
        <v>Western Australia</v>
      </c>
      <c r="G3718" t="s">
        <v>28</v>
      </c>
      <c r="H3718">
        <v>6112</v>
      </c>
      <c r="I3718" t="s">
        <v>11</v>
      </c>
      <c r="J3718" t="s">
        <v>135</v>
      </c>
      <c r="K3718" t="s">
        <v>150</v>
      </c>
      <c r="L3718" t="s">
        <v>161</v>
      </c>
      <c r="M3718" s="6">
        <v>145</v>
      </c>
    </row>
    <row r="3719" spans="1:13" x14ac:dyDescent="0.3">
      <c r="A3719" s="2">
        <v>45529</v>
      </c>
      <c r="B3719" s="3">
        <f t="shared" si="174"/>
        <v>2025</v>
      </c>
      <c r="C3719" t="str">
        <f t="shared" si="175"/>
        <v>2024-2025</v>
      </c>
      <c r="D3719" t="s">
        <v>120</v>
      </c>
      <c r="E3719" t="s">
        <v>75</v>
      </c>
      <c r="F3719" t="str">
        <f t="shared" si="176"/>
        <v>Victoria</v>
      </c>
      <c r="G3719" t="s">
        <v>26</v>
      </c>
      <c r="H3719">
        <v>3915</v>
      </c>
      <c r="I3719" t="s">
        <v>11</v>
      </c>
      <c r="J3719" t="s">
        <v>137</v>
      </c>
      <c r="K3719" t="s">
        <v>151</v>
      </c>
      <c r="L3719" t="s">
        <v>152</v>
      </c>
      <c r="M3719" s="6">
        <v>535</v>
      </c>
    </row>
    <row r="3720" spans="1:13" x14ac:dyDescent="0.3">
      <c r="A3720" s="2">
        <v>45740</v>
      </c>
      <c r="B3720" s="3">
        <f t="shared" si="174"/>
        <v>2025</v>
      </c>
      <c r="C3720" t="str">
        <f t="shared" si="175"/>
        <v>2024-2025</v>
      </c>
      <c r="D3720" t="s">
        <v>120</v>
      </c>
      <c r="E3720" t="s">
        <v>52</v>
      </c>
      <c r="F3720" t="str">
        <f t="shared" si="176"/>
        <v>New South Wales</v>
      </c>
      <c r="G3720" t="s">
        <v>10</v>
      </c>
      <c r="H3720">
        <v>2485</v>
      </c>
      <c r="I3720" t="s">
        <v>11</v>
      </c>
      <c r="J3720" t="s">
        <v>122</v>
      </c>
      <c r="K3720" t="s">
        <v>142</v>
      </c>
      <c r="L3720" t="s">
        <v>153</v>
      </c>
      <c r="M3720" s="6">
        <v>212</v>
      </c>
    </row>
    <row r="3721" spans="1:13" x14ac:dyDescent="0.3">
      <c r="A3721" s="2">
        <v>45707</v>
      </c>
      <c r="B3721" s="3">
        <f t="shared" si="174"/>
        <v>2025</v>
      </c>
      <c r="C3721" t="str">
        <f t="shared" si="175"/>
        <v>2024-2025</v>
      </c>
      <c r="D3721" t="s">
        <v>120</v>
      </c>
      <c r="E3721" t="s">
        <v>103</v>
      </c>
      <c r="F3721" t="str">
        <f t="shared" si="176"/>
        <v>Victoria</v>
      </c>
      <c r="G3721" t="s">
        <v>26</v>
      </c>
      <c r="H3721">
        <v>3550</v>
      </c>
      <c r="I3721" t="s">
        <v>11</v>
      </c>
      <c r="J3721" t="s">
        <v>129</v>
      </c>
      <c r="K3721" t="s">
        <v>145</v>
      </c>
      <c r="L3721" t="s">
        <v>156</v>
      </c>
      <c r="M3721" s="6">
        <v>125</v>
      </c>
    </row>
    <row r="3722" spans="1:13" x14ac:dyDescent="0.3">
      <c r="A3722" s="2">
        <v>45731</v>
      </c>
      <c r="B3722" s="3">
        <f t="shared" si="174"/>
        <v>2025</v>
      </c>
      <c r="C3722" t="str">
        <f t="shared" si="175"/>
        <v>2024-2025</v>
      </c>
      <c r="D3722" t="s">
        <v>120</v>
      </c>
      <c r="E3722" t="s">
        <v>80</v>
      </c>
      <c r="F3722" t="str">
        <f t="shared" si="176"/>
        <v>New South Wales</v>
      </c>
      <c r="G3722" t="s">
        <v>10</v>
      </c>
      <c r="H3722">
        <v>2120</v>
      </c>
      <c r="I3722" t="s">
        <v>11</v>
      </c>
      <c r="J3722" t="s">
        <v>125</v>
      </c>
      <c r="K3722" t="s">
        <v>151</v>
      </c>
      <c r="L3722" t="s">
        <v>152</v>
      </c>
      <c r="M3722" s="6">
        <v>312</v>
      </c>
    </row>
    <row r="3723" spans="1:13" x14ac:dyDescent="0.3">
      <c r="A3723" s="2">
        <v>45756</v>
      </c>
      <c r="B3723" s="3">
        <f t="shared" si="174"/>
        <v>2025</v>
      </c>
      <c r="C3723" t="str">
        <f t="shared" si="175"/>
        <v>2024-2025</v>
      </c>
      <c r="D3723" t="s">
        <v>120</v>
      </c>
      <c r="E3723" t="s">
        <v>21</v>
      </c>
      <c r="F3723" t="str">
        <f t="shared" si="176"/>
        <v>South Australia</v>
      </c>
      <c r="G3723" t="s">
        <v>17</v>
      </c>
      <c r="H3723">
        <v>5343</v>
      </c>
      <c r="I3723" t="s">
        <v>11</v>
      </c>
      <c r="J3723" t="s">
        <v>139</v>
      </c>
      <c r="K3723" t="s">
        <v>150</v>
      </c>
      <c r="L3723" t="s">
        <v>161</v>
      </c>
      <c r="M3723" s="6">
        <v>581</v>
      </c>
    </row>
    <row r="3724" spans="1:13" x14ac:dyDescent="0.3">
      <c r="A3724" s="2">
        <v>45502</v>
      </c>
      <c r="B3724" s="3">
        <f t="shared" si="174"/>
        <v>2025</v>
      </c>
      <c r="C3724" t="str">
        <f t="shared" si="175"/>
        <v>2024-2025</v>
      </c>
      <c r="D3724" t="s">
        <v>120</v>
      </c>
      <c r="E3724" t="s">
        <v>16</v>
      </c>
      <c r="F3724" t="str">
        <f t="shared" si="176"/>
        <v>South Australia</v>
      </c>
      <c r="G3724" t="s">
        <v>17</v>
      </c>
      <c r="H3724">
        <v>5168</v>
      </c>
      <c r="I3724" t="s">
        <v>11</v>
      </c>
      <c r="J3724" t="s">
        <v>134</v>
      </c>
      <c r="K3724" t="s">
        <v>142</v>
      </c>
      <c r="L3724" t="s">
        <v>153</v>
      </c>
      <c r="M3724" s="6">
        <v>709</v>
      </c>
    </row>
    <row r="3725" spans="1:13" x14ac:dyDescent="0.3">
      <c r="A3725" s="2">
        <v>45812</v>
      </c>
      <c r="B3725" s="3">
        <f t="shared" si="174"/>
        <v>2025</v>
      </c>
      <c r="C3725" t="str">
        <f t="shared" si="175"/>
        <v>2024-2025</v>
      </c>
      <c r="D3725" t="s">
        <v>119</v>
      </c>
      <c r="E3725" t="s">
        <v>18</v>
      </c>
      <c r="F3725" t="str">
        <f t="shared" si="176"/>
        <v>Queensland</v>
      </c>
      <c r="G3725" t="s">
        <v>19</v>
      </c>
      <c r="H3725">
        <v>4802</v>
      </c>
      <c r="I3725" t="s">
        <v>11</v>
      </c>
      <c r="J3725" t="s">
        <v>133</v>
      </c>
      <c r="K3725" t="s">
        <v>145</v>
      </c>
      <c r="L3725" t="s">
        <v>156</v>
      </c>
      <c r="M3725" s="6">
        <v>425</v>
      </c>
    </row>
    <row r="3726" spans="1:13" x14ac:dyDescent="0.3">
      <c r="A3726" s="2">
        <v>45998</v>
      </c>
      <c r="B3726" s="3">
        <f t="shared" si="174"/>
        <v>2026</v>
      </c>
      <c r="C3726" t="str">
        <f t="shared" si="175"/>
        <v>2025-2026</v>
      </c>
      <c r="D3726" t="s">
        <v>119</v>
      </c>
      <c r="E3726" t="s">
        <v>36</v>
      </c>
      <c r="F3726" t="str">
        <f t="shared" si="176"/>
        <v>New South Wales</v>
      </c>
      <c r="G3726" t="s">
        <v>10</v>
      </c>
      <c r="H3726">
        <v>2539</v>
      </c>
      <c r="I3726" t="s">
        <v>11</v>
      </c>
      <c r="J3726" t="s">
        <v>123</v>
      </c>
      <c r="K3726" t="s">
        <v>145</v>
      </c>
      <c r="L3726" t="s">
        <v>156</v>
      </c>
      <c r="M3726" s="6">
        <v>220</v>
      </c>
    </row>
    <row r="3727" spans="1:13" x14ac:dyDescent="0.3">
      <c r="A3727" s="2">
        <v>45808</v>
      </c>
      <c r="B3727" s="3">
        <f t="shared" si="174"/>
        <v>2025</v>
      </c>
      <c r="C3727" t="str">
        <f t="shared" si="175"/>
        <v>2024-2025</v>
      </c>
      <c r="D3727" t="s">
        <v>119</v>
      </c>
      <c r="E3727" t="s">
        <v>58</v>
      </c>
      <c r="F3727" t="str">
        <f t="shared" si="176"/>
        <v>New South Wales</v>
      </c>
      <c r="G3727" t="s">
        <v>10</v>
      </c>
      <c r="H3727">
        <v>2790</v>
      </c>
      <c r="I3727" t="s">
        <v>11</v>
      </c>
      <c r="J3727" t="s">
        <v>132</v>
      </c>
      <c r="K3727" t="s">
        <v>146</v>
      </c>
      <c r="L3727" t="s">
        <v>157</v>
      </c>
      <c r="M3727" s="6">
        <v>280</v>
      </c>
    </row>
    <row r="3728" spans="1:13" x14ac:dyDescent="0.3">
      <c r="A3728" s="2">
        <v>45443</v>
      </c>
      <c r="B3728" s="3">
        <f t="shared" si="174"/>
        <v>2024</v>
      </c>
      <c r="C3728" t="str">
        <f t="shared" si="175"/>
        <v>2023-2024</v>
      </c>
      <c r="D3728" t="s">
        <v>120</v>
      </c>
      <c r="E3728" t="s">
        <v>86</v>
      </c>
      <c r="F3728" t="str">
        <f t="shared" si="176"/>
        <v>Queensland</v>
      </c>
      <c r="G3728" t="s">
        <v>19</v>
      </c>
      <c r="H3728">
        <v>4119</v>
      </c>
      <c r="I3728" t="s">
        <v>11</v>
      </c>
      <c r="J3728" t="s">
        <v>131</v>
      </c>
      <c r="K3728" t="s">
        <v>149</v>
      </c>
      <c r="L3728" t="s">
        <v>160</v>
      </c>
      <c r="M3728" s="6">
        <v>420</v>
      </c>
    </row>
    <row r="3729" spans="1:13" x14ac:dyDescent="0.3">
      <c r="A3729" s="2">
        <v>45790</v>
      </c>
      <c r="B3729" s="3">
        <f t="shared" si="174"/>
        <v>2025</v>
      </c>
      <c r="C3729" t="str">
        <f t="shared" si="175"/>
        <v>2024-2025</v>
      </c>
      <c r="D3729" t="s">
        <v>120</v>
      </c>
      <c r="E3729" t="s">
        <v>82</v>
      </c>
      <c r="F3729" t="str">
        <f t="shared" si="176"/>
        <v>Queensland</v>
      </c>
      <c r="G3729" t="s">
        <v>19</v>
      </c>
      <c r="H3729">
        <v>4215</v>
      </c>
      <c r="I3729" t="s">
        <v>11</v>
      </c>
      <c r="J3729" t="s">
        <v>124</v>
      </c>
      <c r="K3729" t="s">
        <v>144</v>
      </c>
      <c r="L3729" t="s">
        <v>155</v>
      </c>
      <c r="M3729" s="6">
        <v>99</v>
      </c>
    </row>
    <row r="3730" spans="1:13" x14ac:dyDescent="0.3">
      <c r="A3730" s="2">
        <v>45916</v>
      </c>
      <c r="B3730" s="3">
        <f t="shared" si="174"/>
        <v>2026</v>
      </c>
      <c r="C3730" t="str">
        <f t="shared" si="175"/>
        <v>2025-2026</v>
      </c>
      <c r="D3730" t="s">
        <v>119</v>
      </c>
      <c r="E3730" t="s">
        <v>70</v>
      </c>
      <c r="F3730" t="str">
        <f t="shared" si="176"/>
        <v>Western Australia</v>
      </c>
      <c r="G3730" t="s">
        <v>28</v>
      </c>
      <c r="H3730">
        <v>6021</v>
      </c>
      <c r="I3730" t="s">
        <v>11</v>
      </c>
      <c r="J3730" t="s">
        <v>121</v>
      </c>
      <c r="K3730" t="s">
        <v>150</v>
      </c>
      <c r="L3730" t="s">
        <v>161</v>
      </c>
      <c r="M3730" s="6">
        <v>317</v>
      </c>
    </row>
    <row r="3731" spans="1:13" x14ac:dyDescent="0.3">
      <c r="A3731" s="2">
        <v>45498</v>
      </c>
      <c r="B3731" s="3">
        <f t="shared" si="174"/>
        <v>2025</v>
      </c>
      <c r="C3731" t="str">
        <f t="shared" si="175"/>
        <v>2024-2025</v>
      </c>
      <c r="D3731" t="s">
        <v>120</v>
      </c>
      <c r="E3731" t="s">
        <v>69</v>
      </c>
      <c r="F3731" t="str">
        <f t="shared" si="176"/>
        <v>Victoria</v>
      </c>
      <c r="G3731" t="s">
        <v>26</v>
      </c>
      <c r="H3731">
        <v>3148</v>
      </c>
      <c r="I3731" t="s">
        <v>11</v>
      </c>
      <c r="J3731" t="s">
        <v>127</v>
      </c>
      <c r="K3731" t="s">
        <v>142</v>
      </c>
      <c r="L3731" t="s">
        <v>153</v>
      </c>
      <c r="M3731" s="6">
        <v>187</v>
      </c>
    </row>
    <row r="3732" spans="1:13" x14ac:dyDescent="0.3">
      <c r="A3732" s="2">
        <v>45502</v>
      </c>
      <c r="B3732" s="3">
        <f t="shared" si="174"/>
        <v>2025</v>
      </c>
      <c r="C3732" t="str">
        <f t="shared" si="175"/>
        <v>2024-2025</v>
      </c>
      <c r="D3732" t="s">
        <v>120</v>
      </c>
      <c r="E3732" t="s">
        <v>38</v>
      </c>
      <c r="F3732" t="str">
        <f t="shared" si="176"/>
        <v>Victoria</v>
      </c>
      <c r="G3732" t="s">
        <v>26</v>
      </c>
      <c r="H3732">
        <v>3199</v>
      </c>
      <c r="I3732" t="s">
        <v>11</v>
      </c>
      <c r="J3732" t="s">
        <v>127</v>
      </c>
      <c r="K3732" t="s">
        <v>144</v>
      </c>
      <c r="L3732" t="s">
        <v>155</v>
      </c>
      <c r="M3732" s="6">
        <v>391</v>
      </c>
    </row>
    <row r="3733" spans="1:13" x14ac:dyDescent="0.3">
      <c r="A3733" s="2">
        <v>45569</v>
      </c>
      <c r="B3733" s="3">
        <f t="shared" si="174"/>
        <v>2025</v>
      </c>
      <c r="C3733" t="str">
        <f t="shared" si="175"/>
        <v>2024-2025</v>
      </c>
      <c r="D3733" t="s">
        <v>120</v>
      </c>
      <c r="E3733" t="s">
        <v>59</v>
      </c>
      <c r="F3733" t="str">
        <f t="shared" si="176"/>
        <v>South Australia</v>
      </c>
      <c r="G3733" t="s">
        <v>17</v>
      </c>
      <c r="H3733">
        <v>5011</v>
      </c>
      <c r="I3733" t="s">
        <v>11</v>
      </c>
      <c r="J3733" t="s">
        <v>134</v>
      </c>
      <c r="K3733" t="s">
        <v>142</v>
      </c>
      <c r="L3733" t="s">
        <v>153</v>
      </c>
      <c r="M3733" s="6">
        <v>193</v>
      </c>
    </row>
    <row r="3734" spans="1:13" x14ac:dyDescent="0.3">
      <c r="A3734" s="2">
        <v>45895</v>
      </c>
      <c r="B3734" s="3">
        <f t="shared" si="174"/>
        <v>2026</v>
      </c>
      <c r="C3734" t="str">
        <f t="shared" si="175"/>
        <v>2025-2026</v>
      </c>
      <c r="D3734" t="s">
        <v>120</v>
      </c>
      <c r="E3734" t="s">
        <v>30</v>
      </c>
      <c r="F3734" t="str">
        <f t="shared" si="176"/>
        <v>Victoria</v>
      </c>
      <c r="G3734" t="s">
        <v>26</v>
      </c>
      <c r="H3734">
        <v>3030</v>
      </c>
      <c r="I3734" t="s">
        <v>11</v>
      </c>
      <c r="J3734" t="s">
        <v>128</v>
      </c>
      <c r="K3734" t="s">
        <v>151</v>
      </c>
      <c r="L3734" t="s">
        <v>152</v>
      </c>
      <c r="M3734" s="6">
        <v>578</v>
      </c>
    </row>
    <row r="3735" spans="1:13" x14ac:dyDescent="0.3">
      <c r="A3735" s="2">
        <v>45995</v>
      </c>
      <c r="B3735" s="3">
        <f t="shared" si="174"/>
        <v>2026</v>
      </c>
      <c r="C3735" t="str">
        <f t="shared" si="175"/>
        <v>2025-2026</v>
      </c>
      <c r="D3735" t="s">
        <v>120</v>
      </c>
      <c r="E3735" t="s">
        <v>109</v>
      </c>
      <c r="F3735" t="str">
        <f t="shared" si="176"/>
        <v>Western Australia</v>
      </c>
      <c r="G3735" t="s">
        <v>28</v>
      </c>
      <c r="H3735">
        <v>6052</v>
      </c>
      <c r="I3735" t="s">
        <v>11</v>
      </c>
      <c r="J3735" t="s">
        <v>121</v>
      </c>
      <c r="K3735" t="s">
        <v>150</v>
      </c>
      <c r="L3735" t="s">
        <v>161</v>
      </c>
      <c r="M3735" s="6">
        <v>316</v>
      </c>
    </row>
    <row r="3736" spans="1:13" x14ac:dyDescent="0.3">
      <c r="A3736" s="2">
        <v>45404</v>
      </c>
      <c r="B3736" s="3">
        <f t="shared" si="174"/>
        <v>2024</v>
      </c>
      <c r="C3736" t="str">
        <f t="shared" si="175"/>
        <v>2023-2024</v>
      </c>
      <c r="D3736" t="s">
        <v>120</v>
      </c>
      <c r="E3736" t="s">
        <v>9</v>
      </c>
      <c r="F3736" t="str">
        <f t="shared" si="176"/>
        <v>New South Wales</v>
      </c>
      <c r="G3736" t="s">
        <v>10</v>
      </c>
      <c r="H3736">
        <v>2067</v>
      </c>
      <c r="I3736" t="s">
        <v>11</v>
      </c>
      <c r="J3736" t="s">
        <v>126</v>
      </c>
      <c r="K3736" t="s">
        <v>144</v>
      </c>
      <c r="L3736" t="s">
        <v>155</v>
      </c>
      <c r="M3736" s="6">
        <v>185</v>
      </c>
    </row>
    <row r="3737" spans="1:13" x14ac:dyDescent="0.3">
      <c r="A3737" s="2">
        <v>45807</v>
      </c>
      <c r="B3737" s="3">
        <f t="shared" si="174"/>
        <v>2025</v>
      </c>
      <c r="C3737" t="str">
        <f t="shared" si="175"/>
        <v>2024-2025</v>
      </c>
      <c r="D3737" t="s">
        <v>120</v>
      </c>
      <c r="E3737" t="s">
        <v>82</v>
      </c>
      <c r="F3737" t="str">
        <f t="shared" si="176"/>
        <v>Queensland</v>
      </c>
      <c r="G3737" t="s">
        <v>19</v>
      </c>
      <c r="H3737">
        <v>4215</v>
      </c>
      <c r="I3737" t="s">
        <v>11</v>
      </c>
      <c r="J3737" t="s">
        <v>124</v>
      </c>
      <c r="K3737" t="s">
        <v>145</v>
      </c>
      <c r="L3737" t="s">
        <v>156</v>
      </c>
      <c r="M3737" s="6">
        <v>799</v>
      </c>
    </row>
    <row r="3738" spans="1:13" x14ac:dyDescent="0.3">
      <c r="A3738" s="2">
        <v>45323</v>
      </c>
      <c r="B3738" s="3">
        <f t="shared" si="174"/>
        <v>2024</v>
      </c>
      <c r="C3738" t="str">
        <f t="shared" si="175"/>
        <v>2023-2024</v>
      </c>
      <c r="D3738" t="s">
        <v>120</v>
      </c>
      <c r="E3738" t="s">
        <v>71</v>
      </c>
      <c r="F3738" t="str">
        <f t="shared" si="176"/>
        <v>Victoria</v>
      </c>
      <c r="G3738" t="s">
        <v>26</v>
      </c>
      <c r="H3738">
        <v>3131</v>
      </c>
      <c r="I3738" t="s">
        <v>11</v>
      </c>
      <c r="J3738" t="s">
        <v>127</v>
      </c>
      <c r="K3738" t="s">
        <v>142</v>
      </c>
      <c r="L3738" t="s">
        <v>153</v>
      </c>
      <c r="M3738" s="6">
        <v>110</v>
      </c>
    </row>
    <row r="3739" spans="1:13" x14ac:dyDescent="0.3">
      <c r="A3739" s="2">
        <v>45306</v>
      </c>
      <c r="B3739" s="3">
        <f t="shared" si="174"/>
        <v>2024</v>
      </c>
      <c r="C3739" t="str">
        <f t="shared" si="175"/>
        <v>2023-2024</v>
      </c>
      <c r="D3739" t="s">
        <v>119</v>
      </c>
      <c r="E3739" t="s">
        <v>66</v>
      </c>
      <c r="F3739" t="str">
        <f t="shared" si="176"/>
        <v>Western Australia</v>
      </c>
      <c r="G3739" t="s">
        <v>28</v>
      </c>
      <c r="H3739">
        <v>6330</v>
      </c>
      <c r="I3739" t="s">
        <v>11</v>
      </c>
      <c r="J3739" t="s">
        <v>135</v>
      </c>
      <c r="K3739" t="s">
        <v>144</v>
      </c>
      <c r="L3739" t="s">
        <v>155</v>
      </c>
      <c r="M3739" s="6">
        <v>311</v>
      </c>
    </row>
    <row r="3740" spans="1:13" x14ac:dyDescent="0.3">
      <c r="A3740" s="2">
        <v>45546</v>
      </c>
      <c r="B3740" s="3">
        <f t="shared" si="174"/>
        <v>2025</v>
      </c>
      <c r="C3740" t="str">
        <f t="shared" si="175"/>
        <v>2024-2025</v>
      </c>
      <c r="D3740" t="s">
        <v>120</v>
      </c>
      <c r="E3740" t="s">
        <v>85</v>
      </c>
      <c r="F3740" t="str">
        <f t="shared" si="176"/>
        <v>Western Australia</v>
      </c>
      <c r="G3740" t="s">
        <v>28</v>
      </c>
      <c r="H3740">
        <v>6725</v>
      </c>
      <c r="I3740" t="s">
        <v>11</v>
      </c>
      <c r="J3740" t="s">
        <v>141</v>
      </c>
      <c r="K3740" t="s">
        <v>150</v>
      </c>
      <c r="L3740" t="s">
        <v>161</v>
      </c>
      <c r="M3740" s="6">
        <v>383</v>
      </c>
    </row>
    <row r="3741" spans="1:13" x14ac:dyDescent="0.3">
      <c r="A3741" s="2">
        <v>45716</v>
      </c>
      <c r="B3741" s="3">
        <f t="shared" si="174"/>
        <v>2025</v>
      </c>
      <c r="C3741" t="str">
        <f t="shared" si="175"/>
        <v>2024-2025</v>
      </c>
      <c r="D3741" t="s">
        <v>120</v>
      </c>
      <c r="E3741" t="s">
        <v>23</v>
      </c>
      <c r="F3741" t="str">
        <f t="shared" si="176"/>
        <v>New South Wales</v>
      </c>
      <c r="G3741" t="s">
        <v>10</v>
      </c>
      <c r="H3741">
        <v>2830</v>
      </c>
      <c r="I3741" t="s">
        <v>11</v>
      </c>
      <c r="J3741" t="s">
        <v>132</v>
      </c>
      <c r="K3741" t="s">
        <v>149</v>
      </c>
      <c r="L3741" t="s">
        <v>160</v>
      </c>
      <c r="M3741" s="6">
        <v>38</v>
      </c>
    </row>
    <row r="3742" spans="1:13" x14ac:dyDescent="0.3">
      <c r="A3742" s="2">
        <v>45429</v>
      </c>
      <c r="B3742" s="3">
        <f t="shared" si="174"/>
        <v>2024</v>
      </c>
      <c r="C3742" t="str">
        <f t="shared" si="175"/>
        <v>2023-2024</v>
      </c>
      <c r="D3742" t="s">
        <v>120</v>
      </c>
      <c r="E3742" t="s">
        <v>76</v>
      </c>
      <c r="F3742" t="str">
        <f t="shared" si="176"/>
        <v>Queensland</v>
      </c>
      <c r="G3742" t="s">
        <v>19</v>
      </c>
      <c r="H3742">
        <v>4220</v>
      </c>
      <c r="I3742" t="s">
        <v>11</v>
      </c>
      <c r="J3742" t="s">
        <v>124</v>
      </c>
      <c r="K3742" t="s">
        <v>146</v>
      </c>
      <c r="L3742" t="s">
        <v>157</v>
      </c>
      <c r="M3742" s="6">
        <v>155</v>
      </c>
    </row>
    <row r="3743" spans="1:13" x14ac:dyDescent="0.3">
      <c r="A3743" s="2">
        <v>45420</v>
      </c>
      <c r="B3743" s="3">
        <f t="shared" si="174"/>
        <v>2024</v>
      </c>
      <c r="C3743" t="str">
        <f t="shared" si="175"/>
        <v>2023-2024</v>
      </c>
      <c r="D3743" t="s">
        <v>120</v>
      </c>
      <c r="E3743" t="s">
        <v>92</v>
      </c>
      <c r="F3743" t="str">
        <f t="shared" si="176"/>
        <v>New South Wales</v>
      </c>
      <c r="G3743" t="s">
        <v>10</v>
      </c>
      <c r="H3743">
        <v>2015</v>
      </c>
      <c r="I3743" t="s">
        <v>11</v>
      </c>
      <c r="J3743" t="s">
        <v>126</v>
      </c>
      <c r="K3743" t="s">
        <v>143</v>
      </c>
      <c r="L3743" t="s">
        <v>154</v>
      </c>
      <c r="M3743" s="6">
        <v>699</v>
      </c>
    </row>
    <row r="3744" spans="1:13" x14ac:dyDescent="0.3">
      <c r="A3744" s="2">
        <v>45907</v>
      </c>
      <c r="B3744" s="3">
        <f t="shared" si="174"/>
        <v>2026</v>
      </c>
      <c r="C3744" t="str">
        <f t="shared" si="175"/>
        <v>2025-2026</v>
      </c>
      <c r="D3744" t="s">
        <v>120</v>
      </c>
      <c r="E3744" t="s">
        <v>102</v>
      </c>
      <c r="F3744" t="str">
        <f t="shared" si="176"/>
        <v>Queensland</v>
      </c>
      <c r="G3744" t="s">
        <v>19</v>
      </c>
      <c r="H3744">
        <v>4825</v>
      </c>
      <c r="I3744" t="s">
        <v>11</v>
      </c>
      <c r="J3744" t="s">
        <v>133</v>
      </c>
      <c r="K3744" t="s">
        <v>151</v>
      </c>
      <c r="L3744" t="s">
        <v>152</v>
      </c>
      <c r="M3744" s="6">
        <v>246</v>
      </c>
    </row>
    <row r="3745" spans="1:13" x14ac:dyDescent="0.3">
      <c r="A3745" s="2">
        <v>45786</v>
      </c>
      <c r="B3745" s="3">
        <f t="shared" si="174"/>
        <v>2025</v>
      </c>
      <c r="C3745" t="str">
        <f t="shared" si="175"/>
        <v>2024-2025</v>
      </c>
      <c r="D3745" t="s">
        <v>119</v>
      </c>
      <c r="E3745" t="s">
        <v>48</v>
      </c>
      <c r="F3745" t="str">
        <f t="shared" si="176"/>
        <v>Western Australia</v>
      </c>
      <c r="G3745" t="s">
        <v>28</v>
      </c>
      <c r="H3745">
        <v>6450</v>
      </c>
      <c r="I3745" t="s">
        <v>11</v>
      </c>
      <c r="J3745" t="s">
        <v>141</v>
      </c>
      <c r="K3745" t="s">
        <v>145</v>
      </c>
      <c r="L3745" t="s">
        <v>156</v>
      </c>
      <c r="M3745" s="6">
        <v>391</v>
      </c>
    </row>
    <row r="3746" spans="1:13" x14ac:dyDescent="0.3">
      <c r="A3746" s="2">
        <v>45831</v>
      </c>
      <c r="B3746" s="3">
        <f t="shared" si="174"/>
        <v>2025</v>
      </c>
      <c r="C3746" t="str">
        <f t="shared" si="175"/>
        <v>2024-2025</v>
      </c>
      <c r="D3746" t="s">
        <v>120</v>
      </c>
      <c r="E3746" t="s">
        <v>20</v>
      </c>
      <c r="F3746" t="str">
        <f t="shared" si="176"/>
        <v>South Australia</v>
      </c>
      <c r="G3746" t="s">
        <v>17</v>
      </c>
      <c r="H3746">
        <v>5607</v>
      </c>
      <c r="I3746" t="s">
        <v>11</v>
      </c>
      <c r="J3746" t="s">
        <v>139</v>
      </c>
      <c r="K3746" t="s">
        <v>145</v>
      </c>
      <c r="L3746" t="s">
        <v>156</v>
      </c>
      <c r="M3746" s="6">
        <v>178</v>
      </c>
    </row>
    <row r="3747" spans="1:13" x14ac:dyDescent="0.3">
      <c r="A3747" s="2">
        <v>45539</v>
      </c>
      <c r="B3747" s="3">
        <f t="shared" si="174"/>
        <v>2025</v>
      </c>
      <c r="C3747" t="str">
        <f t="shared" si="175"/>
        <v>2024-2025</v>
      </c>
      <c r="D3747" t="s">
        <v>120</v>
      </c>
      <c r="E3747" t="s">
        <v>41</v>
      </c>
      <c r="F3747" t="str">
        <f t="shared" si="176"/>
        <v>New South Wales</v>
      </c>
      <c r="G3747" t="s">
        <v>10</v>
      </c>
      <c r="H3747">
        <v>2478</v>
      </c>
      <c r="I3747" t="s">
        <v>11</v>
      </c>
      <c r="J3747" t="s">
        <v>122</v>
      </c>
      <c r="K3747" t="s">
        <v>145</v>
      </c>
      <c r="L3747" t="s">
        <v>156</v>
      </c>
      <c r="M3747" s="6">
        <v>267</v>
      </c>
    </row>
    <row r="3748" spans="1:13" x14ac:dyDescent="0.3">
      <c r="A3748" s="2">
        <v>45614</v>
      </c>
      <c r="B3748" s="3">
        <f t="shared" si="174"/>
        <v>2025</v>
      </c>
      <c r="C3748" t="str">
        <f t="shared" si="175"/>
        <v>2024-2025</v>
      </c>
      <c r="D3748" t="s">
        <v>119</v>
      </c>
      <c r="E3748" t="s">
        <v>33</v>
      </c>
      <c r="F3748" t="str">
        <f t="shared" si="176"/>
        <v>Northern Territory</v>
      </c>
      <c r="G3748" t="s">
        <v>15</v>
      </c>
      <c r="H3748">
        <v>870</v>
      </c>
      <c r="I3748" t="s">
        <v>11</v>
      </c>
      <c r="J3748" t="s">
        <v>140</v>
      </c>
      <c r="K3748" t="s">
        <v>145</v>
      </c>
      <c r="L3748" t="s">
        <v>156</v>
      </c>
      <c r="M3748" s="6">
        <v>314</v>
      </c>
    </row>
    <row r="3749" spans="1:13" x14ac:dyDescent="0.3">
      <c r="A3749" s="2">
        <v>45795</v>
      </c>
      <c r="B3749" s="3">
        <f t="shared" si="174"/>
        <v>2025</v>
      </c>
      <c r="C3749" t="str">
        <f t="shared" si="175"/>
        <v>2024-2025</v>
      </c>
      <c r="D3749" t="s">
        <v>119</v>
      </c>
      <c r="E3749" t="s">
        <v>95</v>
      </c>
      <c r="F3749" t="str">
        <f t="shared" si="176"/>
        <v>New South Wales</v>
      </c>
      <c r="G3749" t="s">
        <v>10</v>
      </c>
      <c r="H3749">
        <v>2131</v>
      </c>
      <c r="I3749" t="s">
        <v>11</v>
      </c>
      <c r="J3749" t="s">
        <v>125</v>
      </c>
      <c r="K3749" t="s">
        <v>151</v>
      </c>
      <c r="L3749" t="s">
        <v>152</v>
      </c>
      <c r="M3749" s="6">
        <v>210</v>
      </c>
    </row>
    <row r="3750" spans="1:13" x14ac:dyDescent="0.3">
      <c r="A3750" s="2">
        <v>45609</v>
      </c>
      <c r="B3750" s="3">
        <f t="shared" si="174"/>
        <v>2025</v>
      </c>
      <c r="C3750" t="str">
        <f t="shared" si="175"/>
        <v>2024-2025</v>
      </c>
      <c r="D3750" t="s">
        <v>120</v>
      </c>
      <c r="E3750" t="s">
        <v>60</v>
      </c>
      <c r="F3750" t="str">
        <f t="shared" si="176"/>
        <v>Queensland</v>
      </c>
      <c r="G3750" t="s">
        <v>19</v>
      </c>
      <c r="H3750">
        <v>4655</v>
      </c>
      <c r="I3750" t="s">
        <v>11</v>
      </c>
      <c r="J3750" t="s">
        <v>138</v>
      </c>
      <c r="K3750" t="s">
        <v>150</v>
      </c>
      <c r="L3750" t="s">
        <v>161</v>
      </c>
      <c r="M3750" s="6">
        <v>418</v>
      </c>
    </row>
    <row r="3751" spans="1:13" x14ac:dyDescent="0.3">
      <c r="A3751" s="2">
        <v>45944</v>
      </c>
      <c r="B3751" s="3">
        <f t="shared" si="174"/>
        <v>2026</v>
      </c>
      <c r="C3751" t="str">
        <f t="shared" si="175"/>
        <v>2025-2026</v>
      </c>
      <c r="D3751" t="s">
        <v>120</v>
      </c>
      <c r="E3751" t="s">
        <v>40</v>
      </c>
      <c r="F3751" t="str">
        <f t="shared" si="176"/>
        <v>South Australia</v>
      </c>
      <c r="G3751" t="s">
        <v>17</v>
      </c>
      <c r="H3751">
        <v>5169</v>
      </c>
      <c r="I3751" t="s">
        <v>11</v>
      </c>
      <c r="J3751" t="s">
        <v>134</v>
      </c>
      <c r="K3751" t="s">
        <v>151</v>
      </c>
      <c r="L3751" t="s">
        <v>152</v>
      </c>
      <c r="M3751" s="6">
        <v>664</v>
      </c>
    </row>
    <row r="3752" spans="1:13" x14ac:dyDescent="0.3">
      <c r="A3752" s="2">
        <v>45410</v>
      </c>
      <c r="B3752" s="3">
        <f t="shared" si="174"/>
        <v>2024</v>
      </c>
      <c r="C3752" t="str">
        <f t="shared" si="175"/>
        <v>2023-2024</v>
      </c>
      <c r="D3752" t="s">
        <v>120</v>
      </c>
      <c r="E3752" t="s">
        <v>98</v>
      </c>
      <c r="F3752" t="str">
        <f t="shared" si="176"/>
        <v>South Australia</v>
      </c>
      <c r="G3752" t="s">
        <v>17</v>
      </c>
      <c r="H3752">
        <v>5290</v>
      </c>
      <c r="I3752" t="s">
        <v>11</v>
      </c>
      <c r="J3752" t="s">
        <v>139</v>
      </c>
      <c r="K3752" t="s">
        <v>145</v>
      </c>
      <c r="L3752" t="s">
        <v>156</v>
      </c>
      <c r="M3752" s="6">
        <v>686</v>
      </c>
    </row>
    <row r="3753" spans="1:13" x14ac:dyDescent="0.3">
      <c r="A3753" s="2">
        <v>45310</v>
      </c>
      <c r="B3753" s="3">
        <f t="shared" si="174"/>
        <v>2024</v>
      </c>
      <c r="C3753" t="str">
        <f t="shared" si="175"/>
        <v>2023-2024</v>
      </c>
      <c r="D3753" t="s">
        <v>120</v>
      </c>
      <c r="E3753" t="s">
        <v>38</v>
      </c>
      <c r="F3753" t="str">
        <f t="shared" si="176"/>
        <v>Victoria</v>
      </c>
      <c r="G3753" t="s">
        <v>26</v>
      </c>
      <c r="H3753">
        <v>3199</v>
      </c>
      <c r="I3753" t="s">
        <v>11</v>
      </c>
      <c r="J3753" t="s">
        <v>127</v>
      </c>
      <c r="K3753" t="s">
        <v>148</v>
      </c>
      <c r="L3753" t="s">
        <v>159</v>
      </c>
      <c r="M3753" s="6">
        <v>473</v>
      </c>
    </row>
    <row r="3754" spans="1:13" x14ac:dyDescent="0.3">
      <c r="A3754" s="2">
        <v>45466</v>
      </c>
      <c r="B3754" s="3">
        <f t="shared" si="174"/>
        <v>2024</v>
      </c>
      <c r="C3754" t="str">
        <f t="shared" si="175"/>
        <v>2023-2024</v>
      </c>
      <c r="D3754" t="s">
        <v>120</v>
      </c>
      <c r="E3754" t="s">
        <v>107</v>
      </c>
      <c r="F3754" t="str">
        <f t="shared" si="176"/>
        <v>New South Wales</v>
      </c>
      <c r="G3754" t="s">
        <v>10</v>
      </c>
      <c r="H3754">
        <v>2020</v>
      </c>
      <c r="I3754" t="s">
        <v>11</v>
      </c>
      <c r="J3754" t="s">
        <v>126</v>
      </c>
      <c r="K3754" t="s">
        <v>147</v>
      </c>
      <c r="L3754" t="s">
        <v>158</v>
      </c>
      <c r="M3754" s="6">
        <v>314</v>
      </c>
    </row>
    <row r="3755" spans="1:13" x14ac:dyDescent="0.3">
      <c r="A3755" s="2">
        <v>45626</v>
      </c>
      <c r="B3755" s="3">
        <f t="shared" si="174"/>
        <v>2025</v>
      </c>
      <c r="C3755" t="str">
        <f t="shared" si="175"/>
        <v>2024-2025</v>
      </c>
      <c r="D3755" t="s">
        <v>120</v>
      </c>
      <c r="E3755" t="s">
        <v>54</v>
      </c>
      <c r="F3755" t="str">
        <f t="shared" si="176"/>
        <v>New South Wales</v>
      </c>
      <c r="G3755" t="s">
        <v>10</v>
      </c>
      <c r="H3755">
        <v>2750</v>
      </c>
      <c r="I3755" t="s">
        <v>11</v>
      </c>
      <c r="J3755" t="s">
        <v>132</v>
      </c>
      <c r="K3755" t="s">
        <v>146</v>
      </c>
      <c r="L3755" t="s">
        <v>157</v>
      </c>
      <c r="M3755" s="6">
        <v>286</v>
      </c>
    </row>
    <row r="3756" spans="1:13" x14ac:dyDescent="0.3">
      <c r="A3756" s="2">
        <v>45462</v>
      </c>
      <c r="B3756" s="3">
        <f t="shared" si="174"/>
        <v>2024</v>
      </c>
      <c r="C3756" t="str">
        <f t="shared" si="175"/>
        <v>2023-2024</v>
      </c>
      <c r="D3756" t="s">
        <v>119</v>
      </c>
      <c r="E3756" t="s">
        <v>36</v>
      </c>
      <c r="F3756" t="str">
        <f t="shared" si="176"/>
        <v>New South Wales</v>
      </c>
      <c r="G3756" t="s">
        <v>10</v>
      </c>
      <c r="H3756">
        <v>2539</v>
      </c>
      <c r="I3756" t="s">
        <v>11</v>
      </c>
      <c r="J3756" t="s">
        <v>123</v>
      </c>
      <c r="K3756" t="s">
        <v>146</v>
      </c>
      <c r="L3756" t="s">
        <v>157</v>
      </c>
      <c r="M3756" s="6">
        <v>667</v>
      </c>
    </row>
    <row r="3757" spans="1:13" x14ac:dyDescent="0.3">
      <c r="A3757" s="2">
        <v>45421</v>
      </c>
      <c r="B3757" s="3">
        <f t="shared" si="174"/>
        <v>2024</v>
      </c>
      <c r="C3757" t="str">
        <f t="shared" si="175"/>
        <v>2023-2024</v>
      </c>
      <c r="D3757" t="s">
        <v>120</v>
      </c>
      <c r="E3757" t="s">
        <v>108</v>
      </c>
      <c r="F3757" t="str">
        <f t="shared" si="176"/>
        <v>Tasmania</v>
      </c>
      <c r="G3757" t="s">
        <v>43</v>
      </c>
      <c r="H3757">
        <v>7320</v>
      </c>
      <c r="I3757" t="s">
        <v>11</v>
      </c>
      <c r="J3757" t="s">
        <v>130</v>
      </c>
      <c r="K3757" t="s">
        <v>142</v>
      </c>
      <c r="L3757" t="s">
        <v>153</v>
      </c>
      <c r="M3757" s="6">
        <v>244</v>
      </c>
    </row>
    <row r="3758" spans="1:13" x14ac:dyDescent="0.3">
      <c r="A3758" s="2">
        <v>45402</v>
      </c>
      <c r="B3758" s="3">
        <f t="shared" si="174"/>
        <v>2024</v>
      </c>
      <c r="C3758" t="str">
        <f t="shared" si="175"/>
        <v>2023-2024</v>
      </c>
      <c r="D3758" t="s">
        <v>120</v>
      </c>
      <c r="E3758" t="s">
        <v>113</v>
      </c>
      <c r="F3758" t="str">
        <f t="shared" si="176"/>
        <v>New South Wales</v>
      </c>
      <c r="G3758" t="s">
        <v>10</v>
      </c>
      <c r="H3758">
        <v>2101</v>
      </c>
      <c r="I3758" t="s">
        <v>11</v>
      </c>
      <c r="J3758" t="s">
        <v>125</v>
      </c>
      <c r="K3758" t="s">
        <v>144</v>
      </c>
      <c r="L3758" t="s">
        <v>155</v>
      </c>
      <c r="M3758" s="6">
        <v>662</v>
      </c>
    </row>
    <row r="3759" spans="1:13" x14ac:dyDescent="0.3">
      <c r="A3759" s="2">
        <v>45992</v>
      </c>
      <c r="B3759" s="3">
        <f t="shared" si="174"/>
        <v>2026</v>
      </c>
      <c r="C3759" t="str">
        <f t="shared" si="175"/>
        <v>2025-2026</v>
      </c>
      <c r="D3759" t="s">
        <v>120</v>
      </c>
      <c r="E3759" t="s">
        <v>69</v>
      </c>
      <c r="F3759" t="str">
        <f t="shared" si="176"/>
        <v>Victoria</v>
      </c>
      <c r="G3759" t="s">
        <v>26</v>
      </c>
      <c r="H3759">
        <v>3148</v>
      </c>
      <c r="I3759" t="s">
        <v>11</v>
      </c>
      <c r="J3759" t="s">
        <v>127</v>
      </c>
      <c r="K3759" t="s">
        <v>142</v>
      </c>
      <c r="L3759" t="s">
        <v>153</v>
      </c>
      <c r="M3759" s="6">
        <v>258</v>
      </c>
    </row>
    <row r="3760" spans="1:13" x14ac:dyDescent="0.3">
      <c r="A3760" s="2">
        <v>45873</v>
      </c>
      <c r="B3760" s="3">
        <f t="shared" si="174"/>
        <v>2026</v>
      </c>
      <c r="C3760" t="str">
        <f t="shared" si="175"/>
        <v>2025-2026</v>
      </c>
      <c r="D3760" t="s">
        <v>119</v>
      </c>
      <c r="E3760" t="s">
        <v>58</v>
      </c>
      <c r="F3760" t="str">
        <f t="shared" si="176"/>
        <v>New South Wales</v>
      </c>
      <c r="G3760" t="s">
        <v>10</v>
      </c>
      <c r="H3760">
        <v>2790</v>
      </c>
      <c r="I3760" t="s">
        <v>11</v>
      </c>
      <c r="J3760" t="s">
        <v>132</v>
      </c>
      <c r="K3760" t="s">
        <v>151</v>
      </c>
      <c r="L3760" t="s">
        <v>152</v>
      </c>
      <c r="M3760" s="6">
        <v>535</v>
      </c>
    </row>
    <row r="3761" spans="1:13" x14ac:dyDescent="0.3">
      <c r="A3761" s="2">
        <v>45728</v>
      </c>
      <c r="B3761" s="3">
        <f t="shared" si="174"/>
        <v>2025</v>
      </c>
      <c r="C3761" t="str">
        <f t="shared" si="175"/>
        <v>2024-2025</v>
      </c>
      <c r="D3761" t="s">
        <v>120</v>
      </c>
      <c r="E3761" t="s">
        <v>61</v>
      </c>
      <c r="F3761" t="str">
        <f t="shared" si="176"/>
        <v>Victoria</v>
      </c>
      <c r="G3761" t="s">
        <v>26</v>
      </c>
      <c r="H3761">
        <v>3179</v>
      </c>
      <c r="I3761" t="s">
        <v>11</v>
      </c>
      <c r="J3761" t="s">
        <v>127</v>
      </c>
      <c r="K3761" t="s">
        <v>150</v>
      </c>
      <c r="L3761" t="s">
        <v>161</v>
      </c>
      <c r="M3761" s="6">
        <v>449</v>
      </c>
    </row>
    <row r="3762" spans="1:13" x14ac:dyDescent="0.3">
      <c r="A3762" s="2">
        <v>45717</v>
      </c>
      <c r="B3762" s="3">
        <f t="shared" si="174"/>
        <v>2025</v>
      </c>
      <c r="C3762" t="str">
        <f t="shared" si="175"/>
        <v>2024-2025</v>
      </c>
      <c r="D3762" t="s">
        <v>120</v>
      </c>
      <c r="E3762" t="s">
        <v>42</v>
      </c>
      <c r="F3762" t="str">
        <f t="shared" si="176"/>
        <v>Tasmania</v>
      </c>
      <c r="G3762" t="s">
        <v>43</v>
      </c>
      <c r="H3762">
        <v>7018</v>
      </c>
      <c r="I3762" t="s">
        <v>11</v>
      </c>
      <c r="J3762" t="s">
        <v>130</v>
      </c>
      <c r="K3762" t="s">
        <v>145</v>
      </c>
      <c r="L3762" t="s">
        <v>156</v>
      </c>
      <c r="M3762" s="6">
        <v>473</v>
      </c>
    </row>
    <row r="3763" spans="1:13" x14ac:dyDescent="0.3">
      <c r="A3763" s="2">
        <v>45407</v>
      </c>
      <c r="B3763" s="3">
        <f t="shared" si="174"/>
        <v>2024</v>
      </c>
      <c r="C3763" t="str">
        <f t="shared" si="175"/>
        <v>2023-2024</v>
      </c>
      <c r="D3763" t="s">
        <v>120</v>
      </c>
      <c r="E3763" t="s">
        <v>13</v>
      </c>
      <c r="F3763" t="str">
        <f t="shared" si="176"/>
        <v>New South Wales</v>
      </c>
      <c r="G3763" t="s">
        <v>10</v>
      </c>
      <c r="H3763">
        <v>2141</v>
      </c>
      <c r="I3763" t="s">
        <v>11</v>
      </c>
      <c r="J3763" t="s">
        <v>125</v>
      </c>
      <c r="K3763" t="s">
        <v>145</v>
      </c>
      <c r="L3763" t="s">
        <v>156</v>
      </c>
      <c r="M3763" s="6">
        <v>326</v>
      </c>
    </row>
    <row r="3764" spans="1:13" x14ac:dyDescent="0.3">
      <c r="A3764" s="2">
        <v>45653</v>
      </c>
      <c r="B3764" s="3">
        <f t="shared" si="174"/>
        <v>2025</v>
      </c>
      <c r="C3764" t="str">
        <f t="shared" si="175"/>
        <v>2024-2025</v>
      </c>
      <c r="D3764" t="s">
        <v>120</v>
      </c>
      <c r="E3764" t="s">
        <v>39</v>
      </c>
      <c r="F3764" t="str">
        <f t="shared" si="176"/>
        <v>New South Wales</v>
      </c>
      <c r="G3764" t="s">
        <v>10</v>
      </c>
      <c r="H3764">
        <v>2541</v>
      </c>
      <c r="I3764" t="s">
        <v>11</v>
      </c>
      <c r="J3764" t="s">
        <v>123</v>
      </c>
      <c r="K3764" t="s">
        <v>143</v>
      </c>
      <c r="L3764" t="s">
        <v>154</v>
      </c>
      <c r="M3764" s="6">
        <v>438</v>
      </c>
    </row>
    <row r="3765" spans="1:13" x14ac:dyDescent="0.3">
      <c r="A3765" s="2">
        <v>45829</v>
      </c>
      <c r="B3765" s="3">
        <f t="shared" si="174"/>
        <v>2025</v>
      </c>
      <c r="C3765" t="str">
        <f t="shared" si="175"/>
        <v>2024-2025</v>
      </c>
      <c r="D3765" t="s">
        <v>120</v>
      </c>
      <c r="E3765" t="s">
        <v>21</v>
      </c>
      <c r="F3765" t="str">
        <f t="shared" si="176"/>
        <v>South Australia</v>
      </c>
      <c r="G3765" t="s">
        <v>17</v>
      </c>
      <c r="H3765">
        <v>5343</v>
      </c>
      <c r="I3765" t="s">
        <v>11</v>
      </c>
      <c r="J3765" t="s">
        <v>139</v>
      </c>
      <c r="K3765" t="s">
        <v>151</v>
      </c>
      <c r="L3765" t="s">
        <v>152</v>
      </c>
      <c r="M3765" s="6">
        <v>351</v>
      </c>
    </row>
    <row r="3766" spans="1:13" x14ac:dyDescent="0.3">
      <c r="A3766" s="2">
        <v>45470</v>
      </c>
      <c r="B3766" s="3">
        <f t="shared" si="174"/>
        <v>2024</v>
      </c>
      <c r="C3766" t="str">
        <f t="shared" si="175"/>
        <v>2023-2024</v>
      </c>
      <c r="D3766" t="s">
        <v>120</v>
      </c>
      <c r="E3766" t="s">
        <v>110</v>
      </c>
      <c r="F3766" t="str">
        <f t="shared" si="176"/>
        <v>Australian Capital Territory</v>
      </c>
      <c r="G3766" t="s">
        <v>51</v>
      </c>
      <c r="H3766">
        <v>2609</v>
      </c>
      <c r="I3766" t="s">
        <v>11</v>
      </c>
      <c r="J3766" t="s">
        <v>123</v>
      </c>
      <c r="K3766" t="s">
        <v>151</v>
      </c>
      <c r="L3766" t="s">
        <v>152</v>
      </c>
      <c r="M3766" s="6">
        <v>299</v>
      </c>
    </row>
    <row r="3767" spans="1:13" x14ac:dyDescent="0.3">
      <c r="A3767" s="2">
        <v>45454</v>
      </c>
      <c r="B3767" s="3">
        <f t="shared" si="174"/>
        <v>2024</v>
      </c>
      <c r="C3767" t="str">
        <f t="shared" si="175"/>
        <v>2023-2024</v>
      </c>
      <c r="D3767" t="s">
        <v>120</v>
      </c>
      <c r="E3767" t="s">
        <v>13</v>
      </c>
      <c r="F3767" t="str">
        <f t="shared" si="176"/>
        <v>New South Wales</v>
      </c>
      <c r="G3767" t="s">
        <v>10</v>
      </c>
      <c r="H3767">
        <v>2141</v>
      </c>
      <c r="I3767" t="s">
        <v>11</v>
      </c>
      <c r="J3767" t="s">
        <v>125</v>
      </c>
      <c r="K3767" t="s">
        <v>146</v>
      </c>
      <c r="L3767" t="s">
        <v>157</v>
      </c>
      <c r="M3767" s="6">
        <v>594</v>
      </c>
    </row>
    <row r="3768" spans="1:13" x14ac:dyDescent="0.3">
      <c r="A3768" s="2">
        <v>45521</v>
      </c>
      <c r="B3768" s="3">
        <f t="shared" si="174"/>
        <v>2025</v>
      </c>
      <c r="C3768" t="str">
        <f t="shared" si="175"/>
        <v>2024-2025</v>
      </c>
      <c r="D3768" t="s">
        <v>119</v>
      </c>
      <c r="E3768" t="s">
        <v>77</v>
      </c>
      <c r="F3768" t="str">
        <f t="shared" si="176"/>
        <v>Victoria</v>
      </c>
      <c r="G3768" t="s">
        <v>26</v>
      </c>
      <c r="H3768">
        <v>3018</v>
      </c>
      <c r="I3768" t="s">
        <v>11</v>
      </c>
      <c r="J3768" t="s">
        <v>128</v>
      </c>
      <c r="K3768" t="s">
        <v>142</v>
      </c>
      <c r="L3768" t="s">
        <v>153</v>
      </c>
      <c r="M3768" s="6">
        <v>150</v>
      </c>
    </row>
    <row r="3769" spans="1:13" x14ac:dyDescent="0.3">
      <c r="A3769" s="2">
        <v>45885</v>
      </c>
      <c r="B3769" s="3">
        <f t="shared" si="174"/>
        <v>2026</v>
      </c>
      <c r="C3769" t="str">
        <f t="shared" si="175"/>
        <v>2025-2026</v>
      </c>
      <c r="D3769" t="s">
        <v>120</v>
      </c>
      <c r="E3769" t="s">
        <v>82</v>
      </c>
      <c r="F3769" t="str">
        <f t="shared" si="176"/>
        <v>Queensland</v>
      </c>
      <c r="G3769" t="s">
        <v>19</v>
      </c>
      <c r="H3769">
        <v>4215</v>
      </c>
      <c r="I3769" t="s">
        <v>11</v>
      </c>
      <c r="J3769" t="s">
        <v>124</v>
      </c>
      <c r="K3769" t="s">
        <v>145</v>
      </c>
      <c r="L3769" t="s">
        <v>156</v>
      </c>
      <c r="M3769" s="6">
        <v>141</v>
      </c>
    </row>
    <row r="3770" spans="1:13" x14ac:dyDescent="0.3">
      <c r="A3770" s="2">
        <v>45342</v>
      </c>
      <c r="B3770" s="3">
        <f t="shared" si="174"/>
        <v>2024</v>
      </c>
      <c r="C3770" t="str">
        <f t="shared" si="175"/>
        <v>2023-2024</v>
      </c>
      <c r="D3770" t="s">
        <v>120</v>
      </c>
      <c r="E3770" t="s">
        <v>38</v>
      </c>
      <c r="F3770" t="str">
        <f t="shared" si="176"/>
        <v>Victoria</v>
      </c>
      <c r="G3770" t="s">
        <v>26</v>
      </c>
      <c r="H3770">
        <v>3199</v>
      </c>
      <c r="I3770" t="s">
        <v>11</v>
      </c>
      <c r="J3770" t="s">
        <v>127</v>
      </c>
      <c r="K3770" t="s">
        <v>147</v>
      </c>
      <c r="L3770" t="s">
        <v>158</v>
      </c>
      <c r="M3770" s="6">
        <v>133</v>
      </c>
    </row>
    <row r="3771" spans="1:13" x14ac:dyDescent="0.3">
      <c r="A3771" s="2">
        <v>45544</v>
      </c>
      <c r="B3771" s="3">
        <f t="shared" si="174"/>
        <v>2025</v>
      </c>
      <c r="C3771" t="str">
        <f t="shared" si="175"/>
        <v>2024-2025</v>
      </c>
      <c r="D3771" t="s">
        <v>120</v>
      </c>
      <c r="E3771" t="s">
        <v>101</v>
      </c>
      <c r="F3771" t="str">
        <f t="shared" si="176"/>
        <v>Queensland</v>
      </c>
      <c r="G3771" t="s">
        <v>19</v>
      </c>
      <c r="H3771">
        <v>4305</v>
      </c>
      <c r="I3771" t="s">
        <v>11</v>
      </c>
      <c r="J3771" t="s">
        <v>124</v>
      </c>
      <c r="K3771" t="s">
        <v>151</v>
      </c>
      <c r="L3771" t="s">
        <v>152</v>
      </c>
      <c r="M3771" s="6">
        <v>273</v>
      </c>
    </row>
    <row r="3772" spans="1:13" x14ac:dyDescent="0.3">
      <c r="A3772" s="2">
        <v>45703</v>
      </c>
      <c r="B3772" s="3">
        <f t="shared" si="174"/>
        <v>2025</v>
      </c>
      <c r="C3772" t="str">
        <f t="shared" si="175"/>
        <v>2024-2025</v>
      </c>
      <c r="D3772" t="s">
        <v>120</v>
      </c>
      <c r="E3772" t="s">
        <v>25</v>
      </c>
      <c r="F3772" t="str">
        <f t="shared" si="176"/>
        <v>Victoria</v>
      </c>
      <c r="G3772" t="s">
        <v>26</v>
      </c>
      <c r="H3772">
        <v>3066</v>
      </c>
      <c r="I3772" t="s">
        <v>11</v>
      </c>
      <c r="J3772" t="s">
        <v>128</v>
      </c>
      <c r="K3772" t="s">
        <v>145</v>
      </c>
      <c r="L3772" t="s">
        <v>156</v>
      </c>
      <c r="M3772" s="6">
        <v>133</v>
      </c>
    </row>
    <row r="3773" spans="1:13" x14ac:dyDescent="0.3">
      <c r="A3773" s="2">
        <v>45897</v>
      </c>
      <c r="B3773" s="3">
        <f t="shared" si="174"/>
        <v>2026</v>
      </c>
      <c r="C3773" t="str">
        <f t="shared" si="175"/>
        <v>2025-2026</v>
      </c>
      <c r="D3773" t="s">
        <v>120</v>
      </c>
      <c r="E3773" t="s">
        <v>81</v>
      </c>
      <c r="F3773" t="str">
        <f t="shared" si="176"/>
        <v>Victoria</v>
      </c>
      <c r="G3773" t="s">
        <v>26</v>
      </c>
      <c r="H3773">
        <v>3076</v>
      </c>
      <c r="I3773" t="s">
        <v>11</v>
      </c>
      <c r="J3773" t="s">
        <v>128</v>
      </c>
      <c r="K3773" t="s">
        <v>147</v>
      </c>
      <c r="L3773" t="s">
        <v>158</v>
      </c>
      <c r="M3773" s="6">
        <v>78</v>
      </c>
    </row>
    <row r="3774" spans="1:13" x14ac:dyDescent="0.3">
      <c r="A3774" s="2">
        <v>45829</v>
      </c>
      <c r="B3774" s="3">
        <f t="shared" si="174"/>
        <v>2025</v>
      </c>
      <c r="C3774" t="str">
        <f t="shared" si="175"/>
        <v>2024-2025</v>
      </c>
      <c r="D3774" t="s">
        <v>120</v>
      </c>
      <c r="E3774" t="s">
        <v>63</v>
      </c>
      <c r="F3774" t="str">
        <f t="shared" si="176"/>
        <v>Queensland</v>
      </c>
      <c r="G3774" t="s">
        <v>19</v>
      </c>
      <c r="H3774">
        <v>4068</v>
      </c>
      <c r="I3774" t="s">
        <v>11</v>
      </c>
      <c r="J3774" t="s">
        <v>131</v>
      </c>
      <c r="K3774" t="s">
        <v>144</v>
      </c>
      <c r="L3774" t="s">
        <v>155</v>
      </c>
      <c r="M3774" s="6">
        <v>539</v>
      </c>
    </row>
    <row r="3775" spans="1:13" x14ac:dyDescent="0.3">
      <c r="A3775" s="2">
        <v>45926</v>
      </c>
      <c r="B3775" s="3">
        <f t="shared" si="174"/>
        <v>2026</v>
      </c>
      <c r="C3775" t="str">
        <f t="shared" si="175"/>
        <v>2025-2026</v>
      </c>
      <c r="D3775" t="s">
        <v>120</v>
      </c>
      <c r="E3775" t="s">
        <v>79</v>
      </c>
      <c r="F3775" t="str">
        <f t="shared" si="176"/>
        <v>Queensland</v>
      </c>
      <c r="G3775" t="s">
        <v>19</v>
      </c>
      <c r="H3775">
        <v>4680</v>
      </c>
      <c r="I3775" t="s">
        <v>11</v>
      </c>
      <c r="J3775" t="s">
        <v>138</v>
      </c>
      <c r="K3775" t="s">
        <v>150</v>
      </c>
      <c r="L3775" t="s">
        <v>161</v>
      </c>
      <c r="M3775" s="6">
        <v>92</v>
      </c>
    </row>
    <row r="3776" spans="1:13" x14ac:dyDescent="0.3">
      <c r="A3776" s="2">
        <v>45482</v>
      </c>
      <c r="B3776" s="3">
        <f t="shared" si="174"/>
        <v>2025</v>
      </c>
      <c r="C3776" t="str">
        <f t="shared" si="175"/>
        <v>2024-2025</v>
      </c>
      <c r="D3776" t="s">
        <v>120</v>
      </c>
      <c r="E3776" t="s">
        <v>86</v>
      </c>
      <c r="F3776" t="str">
        <f t="shared" si="176"/>
        <v>Queensland</v>
      </c>
      <c r="G3776" t="s">
        <v>19</v>
      </c>
      <c r="H3776">
        <v>4119</v>
      </c>
      <c r="I3776" t="s">
        <v>11</v>
      </c>
      <c r="J3776" t="s">
        <v>131</v>
      </c>
      <c r="K3776" t="s">
        <v>145</v>
      </c>
      <c r="L3776" t="s">
        <v>156</v>
      </c>
      <c r="M3776" s="6">
        <v>608</v>
      </c>
    </row>
    <row r="3777" spans="1:13" x14ac:dyDescent="0.3">
      <c r="A3777" s="2">
        <v>45755</v>
      </c>
      <c r="B3777" s="3">
        <f t="shared" si="174"/>
        <v>2025</v>
      </c>
      <c r="C3777" t="str">
        <f t="shared" si="175"/>
        <v>2024-2025</v>
      </c>
      <c r="D3777" t="s">
        <v>120</v>
      </c>
      <c r="E3777" t="s">
        <v>16</v>
      </c>
      <c r="F3777" t="str">
        <f t="shared" si="176"/>
        <v>South Australia</v>
      </c>
      <c r="G3777" t="s">
        <v>17</v>
      </c>
      <c r="H3777">
        <v>5168</v>
      </c>
      <c r="I3777" t="s">
        <v>11</v>
      </c>
      <c r="J3777" t="s">
        <v>134</v>
      </c>
      <c r="K3777" t="s">
        <v>150</v>
      </c>
      <c r="L3777" t="s">
        <v>161</v>
      </c>
      <c r="M3777" s="6">
        <v>123</v>
      </c>
    </row>
    <row r="3778" spans="1:13" x14ac:dyDescent="0.3">
      <c r="A3778" s="2">
        <v>45340</v>
      </c>
      <c r="B3778" s="3">
        <f t="shared" ref="B3778:B3841" si="177">IF(MONTH(A3778)&gt;=7,YEAR(A3778)+1,YEAR(A3778))</f>
        <v>2024</v>
      </c>
      <c r="C3778" t="str">
        <f t="shared" ref="C3778:C3841" si="178">IF(MONTH(A3778) &gt;= 7, YEAR(A3778) &amp; "-" &amp; YEAR(A3778) + 1, YEAR(A3778) - 1 &amp; "-" &amp; YEAR(A3778))</f>
        <v>2023-2024</v>
      </c>
      <c r="D3778" t="s">
        <v>120</v>
      </c>
      <c r="E3778" t="s">
        <v>35</v>
      </c>
      <c r="F3778" t="str">
        <f t="shared" ref="F3778:F3841" si="179">IF(G3778="WA","Western Australia",
IF(G3778="NSW","New South Wales",
IF(G3778="QLD","Queensland",
IF(G3778="VIC","Victoria",
IF(G3778="TAS","Tasmania",
IF(G3778="SA","South Australia",
IF(G3778="NT","Northern Territory",
IF(G3778="ACT","Australian Capital Territory",G3778))))))))</f>
        <v>Victoria</v>
      </c>
      <c r="G3778" t="s">
        <v>26</v>
      </c>
      <c r="H3778">
        <v>3280</v>
      </c>
      <c r="I3778" t="s">
        <v>11</v>
      </c>
      <c r="J3778" t="s">
        <v>129</v>
      </c>
      <c r="K3778" t="s">
        <v>146</v>
      </c>
      <c r="L3778" t="s">
        <v>157</v>
      </c>
      <c r="M3778" s="6">
        <v>711</v>
      </c>
    </row>
    <row r="3779" spans="1:13" x14ac:dyDescent="0.3">
      <c r="A3779" s="2">
        <v>45818</v>
      </c>
      <c r="B3779" s="3">
        <f t="shared" si="177"/>
        <v>2025</v>
      </c>
      <c r="C3779" t="str">
        <f t="shared" si="178"/>
        <v>2024-2025</v>
      </c>
      <c r="D3779" t="s">
        <v>120</v>
      </c>
      <c r="E3779" t="s">
        <v>73</v>
      </c>
      <c r="F3779" t="str">
        <f t="shared" si="179"/>
        <v>Queensland</v>
      </c>
      <c r="G3779" t="s">
        <v>19</v>
      </c>
      <c r="H3779">
        <v>4509</v>
      </c>
      <c r="I3779" t="s">
        <v>11</v>
      </c>
      <c r="J3779" t="s">
        <v>124</v>
      </c>
      <c r="K3779" t="s">
        <v>145</v>
      </c>
      <c r="L3779" t="s">
        <v>156</v>
      </c>
      <c r="M3779" s="6">
        <v>532</v>
      </c>
    </row>
    <row r="3780" spans="1:13" x14ac:dyDescent="0.3">
      <c r="A3780" s="2">
        <v>45892</v>
      </c>
      <c r="B3780" s="3">
        <f t="shared" si="177"/>
        <v>2026</v>
      </c>
      <c r="C3780" t="str">
        <f t="shared" si="178"/>
        <v>2025-2026</v>
      </c>
      <c r="D3780" t="s">
        <v>120</v>
      </c>
      <c r="E3780" t="s">
        <v>65</v>
      </c>
      <c r="F3780" t="str">
        <f t="shared" si="179"/>
        <v>Victoria</v>
      </c>
      <c r="G3780" t="s">
        <v>26</v>
      </c>
      <c r="H3780">
        <v>3931</v>
      </c>
      <c r="I3780" t="s">
        <v>11</v>
      </c>
      <c r="J3780" t="s">
        <v>137</v>
      </c>
      <c r="K3780" t="s">
        <v>150</v>
      </c>
      <c r="L3780" t="s">
        <v>161</v>
      </c>
      <c r="M3780" s="6">
        <v>765</v>
      </c>
    </row>
    <row r="3781" spans="1:13" x14ac:dyDescent="0.3">
      <c r="A3781" s="2">
        <v>45724</v>
      </c>
      <c r="B3781" s="3">
        <f t="shared" si="177"/>
        <v>2025</v>
      </c>
      <c r="C3781" t="str">
        <f t="shared" si="178"/>
        <v>2024-2025</v>
      </c>
      <c r="D3781" t="s">
        <v>120</v>
      </c>
      <c r="E3781" t="s">
        <v>23</v>
      </c>
      <c r="F3781" t="str">
        <f t="shared" si="179"/>
        <v>New South Wales</v>
      </c>
      <c r="G3781" t="s">
        <v>10</v>
      </c>
      <c r="H3781">
        <v>2830</v>
      </c>
      <c r="I3781" t="s">
        <v>11</v>
      </c>
      <c r="J3781" t="s">
        <v>132</v>
      </c>
      <c r="K3781" t="s">
        <v>151</v>
      </c>
      <c r="L3781" t="s">
        <v>152</v>
      </c>
      <c r="M3781" s="6">
        <v>779</v>
      </c>
    </row>
    <row r="3782" spans="1:13" x14ac:dyDescent="0.3">
      <c r="A3782" s="2">
        <v>45293</v>
      </c>
      <c r="B3782" s="3">
        <f t="shared" si="177"/>
        <v>2024</v>
      </c>
      <c r="C3782" t="str">
        <f t="shared" si="178"/>
        <v>2023-2024</v>
      </c>
      <c r="D3782" t="s">
        <v>119</v>
      </c>
      <c r="E3782" t="s">
        <v>53</v>
      </c>
      <c r="F3782" t="str">
        <f t="shared" si="179"/>
        <v>Queensland</v>
      </c>
      <c r="G3782" t="s">
        <v>19</v>
      </c>
      <c r="H3782">
        <v>4012</v>
      </c>
      <c r="I3782" t="s">
        <v>11</v>
      </c>
      <c r="J3782" t="s">
        <v>131</v>
      </c>
      <c r="K3782" t="s">
        <v>150</v>
      </c>
      <c r="L3782" t="s">
        <v>161</v>
      </c>
      <c r="M3782" s="6">
        <v>151</v>
      </c>
    </row>
    <row r="3783" spans="1:13" x14ac:dyDescent="0.3">
      <c r="A3783" s="2">
        <v>45493</v>
      </c>
      <c r="B3783" s="3">
        <f t="shared" si="177"/>
        <v>2025</v>
      </c>
      <c r="C3783" t="str">
        <f t="shared" si="178"/>
        <v>2024-2025</v>
      </c>
      <c r="D3783" t="s">
        <v>120</v>
      </c>
      <c r="E3783" t="s">
        <v>83</v>
      </c>
      <c r="F3783" t="str">
        <f t="shared" si="179"/>
        <v>Victoria</v>
      </c>
      <c r="G3783" t="s">
        <v>26</v>
      </c>
      <c r="H3783">
        <v>3551</v>
      </c>
      <c r="I3783" t="s">
        <v>11</v>
      </c>
      <c r="J3783" t="s">
        <v>129</v>
      </c>
      <c r="K3783" t="s">
        <v>149</v>
      </c>
      <c r="L3783" t="s">
        <v>160</v>
      </c>
      <c r="M3783" s="6">
        <v>424</v>
      </c>
    </row>
    <row r="3784" spans="1:13" x14ac:dyDescent="0.3">
      <c r="A3784" s="2">
        <v>45306</v>
      </c>
      <c r="B3784" s="3">
        <f t="shared" si="177"/>
        <v>2024</v>
      </c>
      <c r="C3784" t="str">
        <f t="shared" si="178"/>
        <v>2023-2024</v>
      </c>
      <c r="D3784" t="s">
        <v>120</v>
      </c>
      <c r="E3784" t="s">
        <v>99</v>
      </c>
      <c r="F3784" t="str">
        <f t="shared" si="179"/>
        <v>Western Australia</v>
      </c>
      <c r="G3784" t="s">
        <v>28</v>
      </c>
      <c r="H3784">
        <v>6530</v>
      </c>
      <c r="I3784" t="s">
        <v>11</v>
      </c>
      <c r="J3784" t="s">
        <v>141</v>
      </c>
      <c r="K3784" t="s">
        <v>145</v>
      </c>
      <c r="L3784" t="s">
        <v>156</v>
      </c>
      <c r="M3784" s="6">
        <v>255</v>
      </c>
    </row>
    <row r="3785" spans="1:13" x14ac:dyDescent="0.3">
      <c r="A3785" s="2">
        <v>45892</v>
      </c>
      <c r="B3785" s="3">
        <f t="shared" si="177"/>
        <v>2026</v>
      </c>
      <c r="C3785" t="str">
        <f t="shared" si="178"/>
        <v>2025-2026</v>
      </c>
      <c r="D3785" t="s">
        <v>119</v>
      </c>
      <c r="E3785" t="s">
        <v>114</v>
      </c>
      <c r="F3785" t="str">
        <f t="shared" si="179"/>
        <v>Victoria</v>
      </c>
      <c r="G3785" t="s">
        <v>26</v>
      </c>
      <c r="H3785">
        <v>3353</v>
      </c>
      <c r="I3785" t="s">
        <v>11</v>
      </c>
      <c r="J3785" t="s">
        <v>129</v>
      </c>
      <c r="K3785" t="s">
        <v>144</v>
      </c>
      <c r="L3785" t="s">
        <v>155</v>
      </c>
      <c r="M3785" s="6">
        <v>196</v>
      </c>
    </row>
    <row r="3786" spans="1:13" x14ac:dyDescent="0.3">
      <c r="A3786" s="2">
        <v>45794</v>
      </c>
      <c r="B3786" s="3">
        <f t="shared" si="177"/>
        <v>2025</v>
      </c>
      <c r="C3786" t="str">
        <f t="shared" si="178"/>
        <v>2024-2025</v>
      </c>
      <c r="D3786" t="s">
        <v>120</v>
      </c>
      <c r="E3786" t="s">
        <v>27</v>
      </c>
      <c r="F3786" t="str">
        <f t="shared" si="179"/>
        <v>Western Australia</v>
      </c>
      <c r="G3786" t="s">
        <v>28</v>
      </c>
      <c r="H3786">
        <v>6030</v>
      </c>
      <c r="I3786" t="s">
        <v>11</v>
      </c>
      <c r="J3786" t="s">
        <v>121</v>
      </c>
      <c r="K3786" t="s">
        <v>145</v>
      </c>
      <c r="L3786" t="s">
        <v>156</v>
      </c>
      <c r="M3786" s="6">
        <v>198</v>
      </c>
    </row>
    <row r="3787" spans="1:13" x14ac:dyDescent="0.3">
      <c r="A3787" s="2">
        <v>45355</v>
      </c>
      <c r="B3787" s="3">
        <f t="shared" si="177"/>
        <v>2024</v>
      </c>
      <c r="C3787" t="str">
        <f t="shared" si="178"/>
        <v>2023-2024</v>
      </c>
      <c r="D3787" t="s">
        <v>120</v>
      </c>
      <c r="E3787" t="s">
        <v>12</v>
      </c>
      <c r="F3787" t="str">
        <f t="shared" si="179"/>
        <v>New South Wales</v>
      </c>
      <c r="G3787" t="s">
        <v>10</v>
      </c>
      <c r="H3787">
        <v>2795</v>
      </c>
      <c r="I3787" t="s">
        <v>11</v>
      </c>
      <c r="J3787" t="s">
        <v>132</v>
      </c>
      <c r="K3787" t="s">
        <v>144</v>
      </c>
      <c r="L3787" t="s">
        <v>155</v>
      </c>
      <c r="M3787" s="6">
        <v>431</v>
      </c>
    </row>
    <row r="3788" spans="1:13" x14ac:dyDescent="0.3">
      <c r="A3788" s="2">
        <v>45342</v>
      </c>
      <c r="B3788" s="3">
        <f t="shared" si="177"/>
        <v>2024</v>
      </c>
      <c r="C3788" t="str">
        <f t="shared" si="178"/>
        <v>2023-2024</v>
      </c>
      <c r="D3788" t="s">
        <v>119</v>
      </c>
      <c r="E3788" t="s">
        <v>18</v>
      </c>
      <c r="F3788" t="str">
        <f t="shared" si="179"/>
        <v>Queensland</v>
      </c>
      <c r="G3788" t="s">
        <v>19</v>
      </c>
      <c r="H3788">
        <v>4802</v>
      </c>
      <c r="I3788" t="s">
        <v>11</v>
      </c>
      <c r="J3788" t="s">
        <v>133</v>
      </c>
      <c r="K3788" t="s">
        <v>142</v>
      </c>
      <c r="L3788" t="s">
        <v>153</v>
      </c>
      <c r="M3788" s="6">
        <v>354</v>
      </c>
    </row>
    <row r="3789" spans="1:13" x14ac:dyDescent="0.3">
      <c r="A3789" s="2">
        <v>45845</v>
      </c>
      <c r="B3789" s="3">
        <f t="shared" si="177"/>
        <v>2026</v>
      </c>
      <c r="C3789" t="str">
        <f t="shared" si="178"/>
        <v>2025-2026</v>
      </c>
      <c r="D3789" t="s">
        <v>120</v>
      </c>
      <c r="E3789" t="s">
        <v>90</v>
      </c>
      <c r="F3789" t="str">
        <f t="shared" si="179"/>
        <v>New South Wales</v>
      </c>
      <c r="G3789" t="s">
        <v>10</v>
      </c>
      <c r="H3789">
        <v>2650</v>
      </c>
      <c r="I3789" t="s">
        <v>11</v>
      </c>
      <c r="J3789" t="s">
        <v>132</v>
      </c>
      <c r="K3789" t="s">
        <v>149</v>
      </c>
      <c r="L3789" t="s">
        <v>160</v>
      </c>
      <c r="M3789" s="6">
        <v>415</v>
      </c>
    </row>
    <row r="3790" spans="1:13" x14ac:dyDescent="0.3">
      <c r="A3790" s="2">
        <v>45762</v>
      </c>
      <c r="B3790" s="3">
        <f t="shared" si="177"/>
        <v>2025</v>
      </c>
      <c r="C3790" t="str">
        <f t="shared" si="178"/>
        <v>2024-2025</v>
      </c>
      <c r="D3790" t="s">
        <v>120</v>
      </c>
      <c r="E3790" t="s">
        <v>78</v>
      </c>
      <c r="F3790" t="str">
        <f t="shared" si="179"/>
        <v>New South Wales</v>
      </c>
      <c r="G3790" t="s">
        <v>10</v>
      </c>
      <c r="H3790">
        <v>2480</v>
      </c>
      <c r="I3790" t="s">
        <v>11</v>
      </c>
      <c r="J3790" t="s">
        <v>122</v>
      </c>
      <c r="K3790" t="s">
        <v>144</v>
      </c>
      <c r="L3790" t="s">
        <v>155</v>
      </c>
      <c r="M3790" s="6">
        <v>686</v>
      </c>
    </row>
    <row r="3791" spans="1:13" x14ac:dyDescent="0.3">
      <c r="A3791" s="2">
        <v>45311</v>
      </c>
      <c r="B3791" s="3">
        <f t="shared" si="177"/>
        <v>2024</v>
      </c>
      <c r="C3791" t="str">
        <f t="shared" si="178"/>
        <v>2023-2024</v>
      </c>
      <c r="D3791" t="s">
        <v>119</v>
      </c>
      <c r="E3791" t="s">
        <v>95</v>
      </c>
      <c r="F3791" t="str">
        <f t="shared" si="179"/>
        <v>New South Wales</v>
      </c>
      <c r="G3791" t="s">
        <v>10</v>
      </c>
      <c r="H3791">
        <v>2131</v>
      </c>
      <c r="I3791" t="s">
        <v>11</v>
      </c>
      <c r="J3791" t="s">
        <v>125</v>
      </c>
      <c r="K3791" t="s">
        <v>142</v>
      </c>
      <c r="L3791" t="s">
        <v>153</v>
      </c>
      <c r="M3791" s="6">
        <v>792</v>
      </c>
    </row>
    <row r="3792" spans="1:13" x14ac:dyDescent="0.3">
      <c r="A3792" s="2">
        <v>45665</v>
      </c>
      <c r="B3792" s="3">
        <f t="shared" si="177"/>
        <v>2025</v>
      </c>
      <c r="C3792" t="str">
        <f t="shared" si="178"/>
        <v>2024-2025</v>
      </c>
      <c r="D3792" t="s">
        <v>120</v>
      </c>
      <c r="E3792" t="s">
        <v>69</v>
      </c>
      <c r="F3792" t="str">
        <f t="shared" si="179"/>
        <v>Victoria</v>
      </c>
      <c r="G3792" t="s">
        <v>26</v>
      </c>
      <c r="H3792">
        <v>3148</v>
      </c>
      <c r="I3792" t="s">
        <v>11</v>
      </c>
      <c r="J3792" t="s">
        <v>127</v>
      </c>
      <c r="K3792" t="s">
        <v>147</v>
      </c>
      <c r="L3792" t="s">
        <v>158</v>
      </c>
      <c r="M3792" s="6">
        <v>517</v>
      </c>
    </row>
    <row r="3793" spans="1:13" x14ac:dyDescent="0.3">
      <c r="A3793" s="2">
        <v>45844</v>
      </c>
      <c r="B3793" s="3">
        <f t="shared" si="177"/>
        <v>2026</v>
      </c>
      <c r="C3793" t="str">
        <f t="shared" si="178"/>
        <v>2025-2026</v>
      </c>
      <c r="D3793" t="s">
        <v>120</v>
      </c>
      <c r="E3793" t="s">
        <v>63</v>
      </c>
      <c r="F3793" t="str">
        <f t="shared" si="179"/>
        <v>Queensland</v>
      </c>
      <c r="G3793" t="s">
        <v>19</v>
      </c>
      <c r="H3793">
        <v>4068</v>
      </c>
      <c r="I3793" t="s">
        <v>11</v>
      </c>
      <c r="J3793" t="s">
        <v>131</v>
      </c>
      <c r="K3793" t="s">
        <v>149</v>
      </c>
      <c r="L3793" t="s">
        <v>160</v>
      </c>
      <c r="M3793" s="6">
        <v>516</v>
      </c>
    </row>
    <row r="3794" spans="1:13" x14ac:dyDescent="0.3">
      <c r="A3794" s="2">
        <v>45961</v>
      </c>
      <c r="B3794" s="3">
        <f t="shared" si="177"/>
        <v>2026</v>
      </c>
      <c r="C3794" t="str">
        <f t="shared" si="178"/>
        <v>2025-2026</v>
      </c>
      <c r="D3794" t="s">
        <v>120</v>
      </c>
      <c r="E3794" t="s">
        <v>69</v>
      </c>
      <c r="F3794" t="str">
        <f t="shared" si="179"/>
        <v>Victoria</v>
      </c>
      <c r="G3794" t="s">
        <v>26</v>
      </c>
      <c r="H3794">
        <v>3148</v>
      </c>
      <c r="I3794" t="s">
        <v>11</v>
      </c>
      <c r="J3794" t="s">
        <v>127</v>
      </c>
      <c r="K3794" t="s">
        <v>144</v>
      </c>
      <c r="L3794" t="s">
        <v>155</v>
      </c>
      <c r="M3794" s="6">
        <v>356</v>
      </c>
    </row>
    <row r="3795" spans="1:13" x14ac:dyDescent="0.3">
      <c r="A3795" s="2">
        <v>45976</v>
      </c>
      <c r="B3795" s="3">
        <f t="shared" si="177"/>
        <v>2026</v>
      </c>
      <c r="C3795" t="str">
        <f t="shared" si="178"/>
        <v>2025-2026</v>
      </c>
      <c r="D3795" t="s">
        <v>120</v>
      </c>
      <c r="E3795" t="s">
        <v>29</v>
      </c>
      <c r="F3795" t="str">
        <f t="shared" si="179"/>
        <v>Queensland</v>
      </c>
      <c r="G3795" t="s">
        <v>19</v>
      </c>
      <c r="H3795">
        <v>4703</v>
      </c>
      <c r="I3795" t="s">
        <v>11</v>
      </c>
      <c r="J3795" t="s">
        <v>138</v>
      </c>
      <c r="K3795" t="s">
        <v>151</v>
      </c>
      <c r="L3795" t="s">
        <v>152</v>
      </c>
      <c r="M3795" s="6">
        <v>631</v>
      </c>
    </row>
    <row r="3796" spans="1:13" x14ac:dyDescent="0.3">
      <c r="A3796" s="2">
        <v>45364</v>
      </c>
      <c r="B3796" s="3">
        <f t="shared" si="177"/>
        <v>2024</v>
      </c>
      <c r="C3796" t="str">
        <f t="shared" si="178"/>
        <v>2023-2024</v>
      </c>
      <c r="D3796" t="s">
        <v>120</v>
      </c>
      <c r="E3796" t="s">
        <v>63</v>
      </c>
      <c r="F3796" t="str">
        <f t="shared" si="179"/>
        <v>Queensland</v>
      </c>
      <c r="G3796" t="s">
        <v>19</v>
      </c>
      <c r="H3796">
        <v>4068</v>
      </c>
      <c r="I3796" t="s">
        <v>11</v>
      </c>
      <c r="J3796" t="s">
        <v>131</v>
      </c>
      <c r="K3796" t="s">
        <v>144</v>
      </c>
      <c r="L3796" t="s">
        <v>155</v>
      </c>
      <c r="M3796" s="6">
        <v>560</v>
      </c>
    </row>
    <row r="3797" spans="1:13" x14ac:dyDescent="0.3">
      <c r="A3797" s="2">
        <v>45846</v>
      </c>
      <c r="B3797" s="3">
        <f t="shared" si="177"/>
        <v>2026</v>
      </c>
      <c r="C3797" t="str">
        <f t="shared" si="178"/>
        <v>2025-2026</v>
      </c>
      <c r="D3797" t="s">
        <v>120</v>
      </c>
      <c r="E3797" t="s">
        <v>63</v>
      </c>
      <c r="F3797" t="str">
        <f t="shared" si="179"/>
        <v>Queensland</v>
      </c>
      <c r="G3797" t="s">
        <v>19</v>
      </c>
      <c r="H3797">
        <v>4068</v>
      </c>
      <c r="I3797" t="s">
        <v>11</v>
      </c>
      <c r="J3797" t="s">
        <v>131</v>
      </c>
      <c r="K3797" t="s">
        <v>147</v>
      </c>
      <c r="L3797" t="s">
        <v>158</v>
      </c>
      <c r="M3797" s="6">
        <v>595</v>
      </c>
    </row>
    <row r="3798" spans="1:13" x14ac:dyDescent="0.3">
      <c r="A3798" s="2">
        <v>45812</v>
      </c>
      <c r="B3798" s="3">
        <f t="shared" si="177"/>
        <v>2025</v>
      </c>
      <c r="C3798" t="str">
        <f t="shared" si="178"/>
        <v>2024-2025</v>
      </c>
      <c r="D3798" t="s">
        <v>119</v>
      </c>
      <c r="E3798" t="s">
        <v>36</v>
      </c>
      <c r="F3798" t="str">
        <f t="shared" si="179"/>
        <v>New South Wales</v>
      </c>
      <c r="G3798" t="s">
        <v>10</v>
      </c>
      <c r="H3798">
        <v>2539</v>
      </c>
      <c r="I3798" t="s">
        <v>11</v>
      </c>
      <c r="J3798" t="s">
        <v>123</v>
      </c>
      <c r="K3798" t="s">
        <v>151</v>
      </c>
      <c r="L3798" t="s">
        <v>152</v>
      </c>
      <c r="M3798" s="6">
        <v>711</v>
      </c>
    </row>
    <row r="3799" spans="1:13" x14ac:dyDescent="0.3">
      <c r="A3799" s="2">
        <v>45879</v>
      </c>
      <c r="B3799" s="3">
        <f t="shared" si="177"/>
        <v>2026</v>
      </c>
      <c r="C3799" t="str">
        <f t="shared" si="178"/>
        <v>2025-2026</v>
      </c>
      <c r="D3799" t="s">
        <v>120</v>
      </c>
      <c r="E3799" t="s">
        <v>69</v>
      </c>
      <c r="F3799" t="str">
        <f t="shared" si="179"/>
        <v>Victoria</v>
      </c>
      <c r="G3799" t="s">
        <v>26</v>
      </c>
      <c r="H3799">
        <v>3148</v>
      </c>
      <c r="I3799" t="s">
        <v>11</v>
      </c>
      <c r="J3799" t="s">
        <v>127</v>
      </c>
      <c r="K3799" t="s">
        <v>144</v>
      </c>
      <c r="L3799" t="s">
        <v>155</v>
      </c>
      <c r="M3799" s="6">
        <v>675</v>
      </c>
    </row>
    <row r="3800" spans="1:13" x14ac:dyDescent="0.3">
      <c r="A3800" s="2">
        <v>45657</v>
      </c>
      <c r="B3800" s="3">
        <f t="shared" si="177"/>
        <v>2025</v>
      </c>
      <c r="C3800" t="str">
        <f t="shared" si="178"/>
        <v>2024-2025</v>
      </c>
      <c r="D3800" t="s">
        <v>120</v>
      </c>
      <c r="E3800" t="s">
        <v>84</v>
      </c>
      <c r="F3800" t="str">
        <f t="shared" si="179"/>
        <v>Western Australia</v>
      </c>
      <c r="G3800" t="s">
        <v>28</v>
      </c>
      <c r="H3800">
        <v>6280</v>
      </c>
      <c r="I3800" t="s">
        <v>11</v>
      </c>
      <c r="J3800" t="s">
        <v>135</v>
      </c>
      <c r="K3800" t="s">
        <v>143</v>
      </c>
      <c r="L3800" t="s">
        <v>154</v>
      </c>
      <c r="M3800" s="6">
        <v>545</v>
      </c>
    </row>
    <row r="3801" spans="1:13" x14ac:dyDescent="0.3">
      <c r="A3801" s="2">
        <v>45762</v>
      </c>
      <c r="B3801" s="3">
        <f t="shared" si="177"/>
        <v>2025</v>
      </c>
      <c r="C3801" t="str">
        <f t="shared" si="178"/>
        <v>2024-2025</v>
      </c>
      <c r="D3801" t="s">
        <v>120</v>
      </c>
      <c r="E3801" t="s">
        <v>34</v>
      </c>
      <c r="F3801" t="str">
        <f t="shared" si="179"/>
        <v>New South Wales</v>
      </c>
      <c r="G3801" t="s">
        <v>10</v>
      </c>
      <c r="H3801">
        <v>2560</v>
      </c>
      <c r="I3801" t="s">
        <v>11</v>
      </c>
      <c r="J3801" t="s">
        <v>123</v>
      </c>
      <c r="K3801" t="s">
        <v>142</v>
      </c>
      <c r="L3801" t="s">
        <v>153</v>
      </c>
      <c r="M3801" s="6">
        <v>473</v>
      </c>
    </row>
    <row r="3802" spans="1:13" x14ac:dyDescent="0.3">
      <c r="A3802" s="2">
        <v>45455</v>
      </c>
      <c r="B3802" s="3">
        <f t="shared" si="177"/>
        <v>2024</v>
      </c>
      <c r="C3802" t="str">
        <f t="shared" si="178"/>
        <v>2023-2024</v>
      </c>
      <c r="D3802" t="s">
        <v>120</v>
      </c>
      <c r="E3802" t="s">
        <v>27</v>
      </c>
      <c r="F3802" t="str">
        <f t="shared" si="179"/>
        <v>Western Australia</v>
      </c>
      <c r="G3802" t="s">
        <v>28</v>
      </c>
      <c r="H3802">
        <v>6030</v>
      </c>
      <c r="I3802" t="s">
        <v>11</v>
      </c>
      <c r="J3802" t="s">
        <v>121</v>
      </c>
      <c r="K3802" t="s">
        <v>150</v>
      </c>
      <c r="L3802" t="s">
        <v>161</v>
      </c>
      <c r="M3802" s="6">
        <v>797</v>
      </c>
    </row>
    <row r="3803" spans="1:13" x14ac:dyDescent="0.3">
      <c r="A3803" s="2">
        <v>45778</v>
      </c>
      <c r="B3803" s="3">
        <f t="shared" si="177"/>
        <v>2025</v>
      </c>
      <c r="C3803" t="str">
        <f t="shared" si="178"/>
        <v>2024-2025</v>
      </c>
      <c r="D3803" t="s">
        <v>119</v>
      </c>
      <c r="E3803" t="s">
        <v>58</v>
      </c>
      <c r="F3803" t="str">
        <f t="shared" si="179"/>
        <v>New South Wales</v>
      </c>
      <c r="G3803" t="s">
        <v>10</v>
      </c>
      <c r="H3803">
        <v>2790</v>
      </c>
      <c r="I3803" t="s">
        <v>11</v>
      </c>
      <c r="J3803" t="s">
        <v>132</v>
      </c>
      <c r="K3803" t="s">
        <v>150</v>
      </c>
      <c r="L3803" t="s">
        <v>161</v>
      </c>
      <c r="M3803" s="6">
        <v>612</v>
      </c>
    </row>
    <row r="3804" spans="1:13" x14ac:dyDescent="0.3">
      <c r="A3804" s="2">
        <v>45772</v>
      </c>
      <c r="B3804" s="3">
        <f t="shared" si="177"/>
        <v>2025</v>
      </c>
      <c r="C3804" t="str">
        <f t="shared" si="178"/>
        <v>2024-2025</v>
      </c>
      <c r="D3804" t="s">
        <v>120</v>
      </c>
      <c r="E3804" t="s">
        <v>76</v>
      </c>
      <c r="F3804" t="str">
        <f t="shared" si="179"/>
        <v>Queensland</v>
      </c>
      <c r="G3804" t="s">
        <v>19</v>
      </c>
      <c r="H3804">
        <v>4220</v>
      </c>
      <c r="I3804" t="s">
        <v>11</v>
      </c>
      <c r="J3804" t="s">
        <v>124</v>
      </c>
      <c r="K3804" t="s">
        <v>150</v>
      </c>
      <c r="L3804" t="s">
        <v>161</v>
      </c>
      <c r="M3804" s="6">
        <v>349</v>
      </c>
    </row>
    <row r="3805" spans="1:13" x14ac:dyDescent="0.3">
      <c r="A3805" s="2">
        <v>45685</v>
      </c>
      <c r="B3805" s="3">
        <f t="shared" si="177"/>
        <v>2025</v>
      </c>
      <c r="C3805" t="str">
        <f t="shared" si="178"/>
        <v>2024-2025</v>
      </c>
      <c r="D3805" t="s">
        <v>119</v>
      </c>
      <c r="E3805" t="s">
        <v>77</v>
      </c>
      <c r="F3805" t="str">
        <f t="shared" si="179"/>
        <v>Victoria</v>
      </c>
      <c r="G3805" t="s">
        <v>26</v>
      </c>
      <c r="H3805">
        <v>3018</v>
      </c>
      <c r="I3805" t="s">
        <v>11</v>
      </c>
      <c r="J3805" t="s">
        <v>128</v>
      </c>
      <c r="K3805" t="s">
        <v>144</v>
      </c>
      <c r="L3805" t="s">
        <v>155</v>
      </c>
      <c r="M3805" s="6">
        <v>274</v>
      </c>
    </row>
    <row r="3806" spans="1:13" x14ac:dyDescent="0.3">
      <c r="A3806" s="2">
        <v>45920</v>
      </c>
      <c r="B3806" s="3">
        <f t="shared" si="177"/>
        <v>2026</v>
      </c>
      <c r="C3806" t="str">
        <f t="shared" si="178"/>
        <v>2025-2026</v>
      </c>
      <c r="D3806" t="s">
        <v>120</v>
      </c>
      <c r="E3806" t="s">
        <v>84</v>
      </c>
      <c r="F3806" t="str">
        <f t="shared" si="179"/>
        <v>Western Australia</v>
      </c>
      <c r="G3806" t="s">
        <v>28</v>
      </c>
      <c r="H3806">
        <v>6280</v>
      </c>
      <c r="I3806" t="s">
        <v>11</v>
      </c>
      <c r="J3806" t="s">
        <v>135</v>
      </c>
      <c r="K3806" t="s">
        <v>145</v>
      </c>
      <c r="L3806" t="s">
        <v>156</v>
      </c>
      <c r="M3806" s="6">
        <v>98</v>
      </c>
    </row>
    <row r="3807" spans="1:13" x14ac:dyDescent="0.3">
      <c r="A3807" s="2">
        <v>45845</v>
      </c>
      <c r="B3807" s="3">
        <f t="shared" si="177"/>
        <v>2026</v>
      </c>
      <c r="C3807" t="str">
        <f t="shared" si="178"/>
        <v>2025-2026</v>
      </c>
      <c r="D3807" t="s">
        <v>120</v>
      </c>
      <c r="E3807" t="s">
        <v>84</v>
      </c>
      <c r="F3807" t="str">
        <f t="shared" si="179"/>
        <v>Western Australia</v>
      </c>
      <c r="G3807" t="s">
        <v>28</v>
      </c>
      <c r="H3807">
        <v>6280</v>
      </c>
      <c r="I3807" t="s">
        <v>11</v>
      </c>
      <c r="J3807" t="s">
        <v>135</v>
      </c>
      <c r="K3807" t="s">
        <v>151</v>
      </c>
      <c r="L3807" t="s">
        <v>152</v>
      </c>
      <c r="M3807" s="6">
        <v>487</v>
      </c>
    </row>
    <row r="3808" spans="1:13" x14ac:dyDescent="0.3">
      <c r="A3808" s="2">
        <v>45789</v>
      </c>
      <c r="B3808" s="3">
        <f t="shared" si="177"/>
        <v>2025</v>
      </c>
      <c r="C3808" t="str">
        <f t="shared" si="178"/>
        <v>2024-2025</v>
      </c>
      <c r="D3808" t="s">
        <v>120</v>
      </c>
      <c r="E3808" t="s">
        <v>72</v>
      </c>
      <c r="F3808" t="str">
        <f t="shared" si="179"/>
        <v>Queensland</v>
      </c>
      <c r="G3808" t="s">
        <v>19</v>
      </c>
      <c r="H3808">
        <v>4870</v>
      </c>
      <c r="I3808" t="s">
        <v>11</v>
      </c>
      <c r="J3808" t="s">
        <v>133</v>
      </c>
      <c r="K3808" t="s">
        <v>151</v>
      </c>
      <c r="L3808" t="s">
        <v>152</v>
      </c>
      <c r="M3808" s="6">
        <v>686</v>
      </c>
    </row>
    <row r="3809" spans="1:13" x14ac:dyDescent="0.3">
      <c r="A3809" s="2">
        <v>45604</v>
      </c>
      <c r="B3809" s="3">
        <f t="shared" si="177"/>
        <v>2025</v>
      </c>
      <c r="C3809" t="str">
        <f t="shared" si="178"/>
        <v>2024-2025</v>
      </c>
      <c r="D3809" t="s">
        <v>120</v>
      </c>
      <c r="E3809" t="s">
        <v>79</v>
      </c>
      <c r="F3809" t="str">
        <f t="shared" si="179"/>
        <v>Queensland</v>
      </c>
      <c r="G3809" t="s">
        <v>19</v>
      </c>
      <c r="H3809">
        <v>4680</v>
      </c>
      <c r="I3809" t="s">
        <v>11</v>
      </c>
      <c r="J3809" t="s">
        <v>138</v>
      </c>
      <c r="K3809" t="s">
        <v>142</v>
      </c>
      <c r="L3809" t="s">
        <v>153</v>
      </c>
      <c r="M3809" s="6">
        <v>407</v>
      </c>
    </row>
    <row r="3810" spans="1:13" x14ac:dyDescent="0.3">
      <c r="A3810" s="2">
        <v>45748</v>
      </c>
      <c r="B3810" s="3">
        <f t="shared" si="177"/>
        <v>2025</v>
      </c>
      <c r="C3810" t="str">
        <f t="shared" si="178"/>
        <v>2024-2025</v>
      </c>
      <c r="D3810" t="s">
        <v>120</v>
      </c>
      <c r="E3810" t="s">
        <v>39</v>
      </c>
      <c r="F3810" t="str">
        <f t="shared" si="179"/>
        <v>New South Wales</v>
      </c>
      <c r="G3810" t="s">
        <v>10</v>
      </c>
      <c r="H3810">
        <v>2541</v>
      </c>
      <c r="I3810" t="s">
        <v>11</v>
      </c>
      <c r="J3810" t="s">
        <v>123</v>
      </c>
      <c r="K3810" t="s">
        <v>147</v>
      </c>
      <c r="L3810" t="s">
        <v>158</v>
      </c>
      <c r="M3810" s="6">
        <v>549</v>
      </c>
    </row>
    <row r="3811" spans="1:13" x14ac:dyDescent="0.3">
      <c r="A3811" s="2">
        <v>45413</v>
      </c>
      <c r="B3811" s="3">
        <f t="shared" si="177"/>
        <v>2024</v>
      </c>
      <c r="C3811" t="str">
        <f t="shared" si="178"/>
        <v>2023-2024</v>
      </c>
      <c r="D3811" t="s">
        <v>120</v>
      </c>
      <c r="E3811" t="s">
        <v>111</v>
      </c>
      <c r="F3811" t="str">
        <f t="shared" si="179"/>
        <v>New South Wales</v>
      </c>
      <c r="G3811" t="s">
        <v>10</v>
      </c>
      <c r="H3811">
        <v>2154</v>
      </c>
      <c r="I3811" t="s">
        <v>11</v>
      </c>
      <c r="J3811" t="s">
        <v>125</v>
      </c>
      <c r="K3811" t="s">
        <v>147</v>
      </c>
      <c r="L3811" t="s">
        <v>158</v>
      </c>
      <c r="M3811" s="6">
        <v>493</v>
      </c>
    </row>
    <row r="3812" spans="1:13" x14ac:dyDescent="0.3">
      <c r="A3812" s="2">
        <v>45647</v>
      </c>
      <c r="B3812" s="3">
        <f t="shared" si="177"/>
        <v>2025</v>
      </c>
      <c r="C3812" t="str">
        <f t="shared" si="178"/>
        <v>2024-2025</v>
      </c>
      <c r="D3812" t="s">
        <v>120</v>
      </c>
      <c r="E3812" t="s">
        <v>59</v>
      </c>
      <c r="F3812" t="str">
        <f t="shared" si="179"/>
        <v>South Australia</v>
      </c>
      <c r="G3812" t="s">
        <v>17</v>
      </c>
      <c r="H3812">
        <v>5011</v>
      </c>
      <c r="I3812" t="s">
        <v>11</v>
      </c>
      <c r="J3812" t="s">
        <v>134</v>
      </c>
      <c r="K3812" t="s">
        <v>145</v>
      </c>
      <c r="L3812" t="s">
        <v>156</v>
      </c>
      <c r="M3812" s="6">
        <v>82</v>
      </c>
    </row>
    <row r="3813" spans="1:13" x14ac:dyDescent="0.3">
      <c r="A3813" s="2">
        <v>45448</v>
      </c>
      <c r="B3813" s="3">
        <f t="shared" si="177"/>
        <v>2024</v>
      </c>
      <c r="C3813" t="str">
        <f t="shared" si="178"/>
        <v>2023-2024</v>
      </c>
      <c r="D3813" t="s">
        <v>120</v>
      </c>
      <c r="E3813" t="s">
        <v>108</v>
      </c>
      <c r="F3813" t="str">
        <f t="shared" si="179"/>
        <v>Tasmania</v>
      </c>
      <c r="G3813" t="s">
        <v>43</v>
      </c>
      <c r="H3813">
        <v>7320</v>
      </c>
      <c r="I3813" t="s">
        <v>11</v>
      </c>
      <c r="J3813" t="s">
        <v>130</v>
      </c>
      <c r="K3813" t="s">
        <v>150</v>
      </c>
      <c r="L3813" t="s">
        <v>161</v>
      </c>
      <c r="M3813" s="6">
        <v>24</v>
      </c>
    </row>
    <row r="3814" spans="1:13" x14ac:dyDescent="0.3">
      <c r="A3814" s="2">
        <v>45511</v>
      </c>
      <c r="B3814" s="3">
        <f t="shared" si="177"/>
        <v>2025</v>
      </c>
      <c r="C3814" t="str">
        <f t="shared" si="178"/>
        <v>2024-2025</v>
      </c>
      <c r="D3814" t="s">
        <v>120</v>
      </c>
      <c r="E3814" t="s">
        <v>86</v>
      </c>
      <c r="F3814" t="str">
        <f t="shared" si="179"/>
        <v>Queensland</v>
      </c>
      <c r="G3814" t="s">
        <v>19</v>
      </c>
      <c r="H3814">
        <v>4119</v>
      </c>
      <c r="I3814" t="s">
        <v>11</v>
      </c>
      <c r="J3814" t="s">
        <v>131</v>
      </c>
      <c r="K3814" t="s">
        <v>147</v>
      </c>
      <c r="L3814" t="s">
        <v>158</v>
      </c>
      <c r="M3814" s="6">
        <v>446</v>
      </c>
    </row>
    <row r="3815" spans="1:13" x14ac:dyDescent="0.3">
      <c r="A3815" s="2">
        <v>45502</v>
      </c>
      <c r="B3815" s="3">
        <f t="shared" si="177"/>
        <v>2025</v>
      </c>
      <c r="C3815" t="str">
        <f t="shared" si="178"/>
        <v>2024-2025</v>
      </c>
      <c r="D3815" t="s">
        <v>119</v>
      </c>
      <c r="E3815" t="s">
        <v>14</v>
      </c>
      <c r="F3815" t="str">
        <f t="shared" si="179"/>
        <v>Northern Territory</v>
      </c>
      <c r="G3815" t="s">
        <v>15</v>
      </c>
      <c r="H3815">
        <v>800</v>
      </c>
      <c r="I3815" t="s">
        <v>11</v>
      </c>
      <c r="J3815" t="s">
        <v>140</v>
      </c>
      <c r="K3815" t="s">
        <v>151</v>
      </c>
      <c r="L3815" t="s">
        <v>152</v>
      </c>
      <c r="M3815" s="6">
        <v>361</v>
      </c>
    </row>
    <row r="3816" spans="1:13" x14ac:dyDescent="0.3">
      <c r="A3816" s="2">
        <v>45834</v>
      </c>
      <c r="B3816" s="3">
        <f t="shared" si="177"/>
        <v>2025</v>
      </c>
      <c r="C3816" t="str">
        <f t="shared" si="178"/>
        <v>2024-2025</v>
      </c>
      <c r="D3816" t="s">
        <v>120</v>
      </c>
      <c r="E3816" t="s">
        <v>86</v>
      </c>
      <c r="F3816" t="str">
        <f t="shared" si="179"/>
        <v>Queensland</v>
      </c>
      <c r="G3816" t="s">
        <v>19</v>
      </c>
      <c r="H3816">
        <v>4119</v>
      </c>
      <c r="I3816" t="s">
        <v>11</v>
      </c>
      <c r="J3816" t="s">
        <v>131</v>
      </c>
      <c r="K3816" t="s">
        <v>147</v>
      </c>
      <c r="L3816" t="s">
        <v>158</v>
      </c>
      <c r="M3816" s="6">
        <v>60</v>
      </c>
    </row>
    <row r="3817" spans="1:13" x14ac:dyDescent="0.3">
      <c r="A3817" s="2">
        <v>45973</v>
      </c>
      <c r="B3817" s="3">
        <f t="shared" si="177"/>
        <v>2026</v>
      </c>
      <c r="C3817" t="str">
        <f t="shared" si="178"/>
        <v>2025-2026</v>
      </c>
      <c r="D3817" t="s">
        <v>119</v>
      </c>
      <c r="E3817" t="s">
        <v>58</v>
      </c>
      <c r="F3817" t="str">
        <f t="shared" si="179"/>
        <v>New South Wales</v>
      </c>
      <c r="G3817" t="s">
        <v>10</v>
      </c>
      <c r="H3817">
        <v>2790</v>
      </c>
      <c r="I3817" t="s">
        <v>11</v>
      </c>
      <c r="J3817" t="s">
        <v>132</v>
      </c>
      <c r="K3817" t="s">
        <v>142</v>
      </c>
      <c r="L3817" t="s">
        <v>153</v>
      </c>
      <c r="M3817" s="6">
        <v>632</v>
      </c>
    </row>
    <row r="3818" spans="1:13" x14ac:dyDescent="0.3">
      <c r="A3818" s="2">
        <v>45634</v>
      </c>
      <c r="B3818" s="3">
        <f t="shared" si="177"/>
        <v>2025</v>
      </c>
      <c r="C3818" t="str">
        <f t="shared" si="178"/>
        <v>2024-2025</v>
      </c>
      <c r="D3818" t="s">
        <v>120</v>
      </c>
      <c r="E3818" t="s">
        <v>107</v>
      </c>
      <c r="F3818" t="str">
        <f t="shared" si="179"/>
        <v>New South Wales</v>
      </c>
      <c r="G3818" t="s">
        <v>10</v>
      </c>
      <c r="H3818">
        <v>2020</v>
      </c>
      <c r="I3818" t="s">
        <v>11</v>
      </c>
      <c r="J3818" t="s">
        <v>126</v>
      </c>
      <c r="K3818" t="s">
        <v>145</v>
      </c>
      <c r="L3818" t="s">
        <v>156</v>
      </c>
      <c r="M3818" s="6">
        <v>55</v>
      </c>
    </row>
    <row r="3819" spans="1:13" x14ac:dyDescent="0.3">
      <c r="A3819" s="2">
        <v>45464</v>
      </c>
      <c r="B3819" s="3">
        <f t="shared" si="177"/>
        <v>2024</v>
      </c>
      <c r="C3819" t="str">
        <f t="shared" si="178"/>
        <v>2023-2024</v>
      </c>
      <c r="D3819" t="s">
        <v>119</v>
      </c>
      <c r="E3819" t="s">
        <v>22</v>
      </c>
      <c r="F3819" t="str">
        <f t="shared" si="179"/>
        <v>New South Wales</v>
      </c>
      <c r="G3819" t="s">
        <v>10</v>
      </c>
      <c r="H3819">
        <v>2116</v>
      </c>
      <c r="I3819" t="s">
        <v>11</v>
      </c>
      <c r="J3819" t="s">
        <v>125</v>
      </c>
      <c r="K3819" t="s">
        <v>145</v>
      </c>
      <c r="L3819" t="s">
        <v>156</v>
      </c>
      <c r="M3819" s="6">
        <v>498</v>
      </c>
    </row>
    <row r="3820" spans="1:13" x14ac:dyDescent="0.3">
      <c r="A3820" s="2">
        <v>45627</v>
      </c>
      <c r="B3820" s="3">
        <f t="shared" si="177"/>
        <v>2025</v>
      </c>
      <c r="C3820" t="str">
        <f t="shared" si="178"/>
        <v>2024-2025</v>
      </c>
      <c r="D3820" t="s">
        <v>119</v>
      </c>
      <c r="E3820" t="s">
        <v>92</v>
      </c>
      <c r="F3820" t="str">
        <f t="shared" si="179"/>
        <v>New South Wales</v>
      </c>
      <c r="G3820" t="s">
        <v>10</v>
      </c>
      <c r="H3820">
        <v>2015</v>
      </c>
      <c r="I3820" t="s">
        <v>11</v>
      </c>
      <c r="J3820" t="s">
        <v>126</v>
      </c>
      <c r="K3820" t="s">
        <v>145</v>
      </c>
      <c r="L3820" t="s">
        <v>156</v>
      </c>
      <c r="M3820" s="6">
        <v>712</v>
      </c>
    </row>
    <row r="3821" spans="1:13" x14ac:dyDescent="0.3">
      <c r="A3821" s="2">
        <v>45343</v>
      </c>
      <c r="B3821" s="3">
        <f t="shared" si="177"/>
        <v>2024</v>
      </c>
      <c r="C3821" t="str">
        <f t="shared" si="178"/>
        <v>2023-2024</v>
      </c>
      <c r="D3821" t="s">
        <v>119</v>
      </c>
      <c r="E3821" t="s">
        <v>80</v>
      </c>
      <c r="F3821" t="str">
        <f t="shared" si="179"/>
        <v>New South Wales</v>
      </c>
      <c r="G3821" t="s">
        <v>10</v>
      </c>
      <c r="H3821">
        <v>2120</v>
      </c>
      <c r="I3821" t="s">
        <v>11</v>
      </c>
      <c r="J3821" t="s">
        <v>125</v>
      </c>
      <c r="K3821" t="s">
        <v>150</v>
      </c>
      <c r="L3821" t="s">
        <v>161</v>
      </c>
      <c r="M3821" s="6">
        <v>798</v>
      </c>
    </row>
    <row r="3822" spans="1:13" x14ac:dyDescent="0.3">
      <c r="A3822" s="2">
        <v>45663</v>
      </c>
      <c r="B3822" s="3">
        <f t="shared" si="177"/>
        <v>2025</v>
      </c>
      <c r="C3822" t="str">
        <f t="shared" si="178"/>
        <v>2024-2025</v>
      </c>
      <c r="D3822" t="s">
        <v>120</v>
      </c>
      <c r="E3822" t="s">
        <v>37</v>
      </c>
      <c r="F3822" t="str">
        <f t="shared" si="179"/>
        <v>Victoria</v>
      </c>
      <c r="G3822" t="s">
        <v>26</v>
      </c>
      <c r="H3822">
        <v>3134</v>
      </c>
      <c r="I3822" t="s">
        <v>11</v>
      </c>
      <c r="J3822" t="s">
        <v>127</v>
      </c>
      <c r="K3822" t="s">
        <v>150</v>
      </c>
      <c r="L3822" t="s">
        <v>161</v>
      </c>
      <c r="M3822" s="6">
        <v>118</v>
      </c>
    </row>
    <row r="3823" spans="1:13" x14ac:dyDescent="0.3">
      <c r="A3823" s="2">
        <v>45879</v>
      </c>
      <c r="B3823" s="3">
        <f t="shared" si="177"/>
        <v>2026</v>
      </c>
      <c r="C3823" t="str">
        <f t="shared" si="178"/>
        <v>2025-2026</v>
      </c>
      <c r="D3823" t="s">
        <v>120</v>
      </c>
      <c r="E3823" t="s">
        <v>34</v>
      </c>
      <c r="F3823" t="str">
        <f t="shared" si="179"/>
        <v>New South Wales</v>
      </c>
      <c r="G3823" t="s">
        <v>10</v>
      </c>
      <c r="H3823">
        <v>2560</v>
      </c>
      <c r="I3823" t="s">
        <v>11</v>
      </c>
      <c r="J3823" t="s">
        <v>123</v>
      </c>
      <c r="K3823" t="s">
        <v>144</v>
      </c>
      <c r="L3823" t="s">
        <v>155</v>
      </c>
      <c r="M3823" s="6">
        <v>377</v>
      </c>
    </row>
    <row r="3824" spans="1:13" x14ac:dyDescent="0.3">
      <c r="A3824" s="2">
        <v>45395</v>
      </c>
      <c r="B3824" s="3">
        <f t="shared" si="177"/>
        <v>2024</v>
      </c>
      <c r="C3824" t="str">
        <f t="shared" si="178"/>
        <v>2023-2024</v>
      </c>
      <c r="D3824" t="s">
        <v>119</v>
      </c>
      <c r="E3824" t="s">
        <v>38</v>
      </c>
      <c r="F3824" t="str">
        <f t="shared" si="179"/>
        <v>Victoria</v>
      </c>
      <c r="G3824" t="s">
        <v>26</v>
      </c>
      <c r="H3824">
        <v>3199</v>
      </c>
      <c r="I3824" t="s">
        <v>11</v>
      </c>
      <c r="J3824" t="s">
        <v>127</v>
      </c>
      <c r="K3824" t="s">
        <v>148</v>
      </c>
      <c r="L3824" t="s">
        <v>159</v>
      </c>
      <c r="M3824" s="6">
        <v>347</v>
      </c>
    </row>
    <row r="3825" spans="1:13" x14ac:dyDescent="0.3">
      <c r="A3825" s="2">
        <v>45815</v>
      </c>
      <c r="B3825" s="3">
        <f t="shared" si="177"/>
        <v>2025</v>
      </c>
      <c r="C3825" t="str">
        <f t="shared" si="178"/>
        <v>2024-2025</v>
      </c>
      <c r="D3825" t="s">
        <v>119</v>
      </c>
      <c r="E3825" t="s">
        <v>58</v>
      </c>
      <c r="F3825" t="str">
        <f t="shared" si="179"/>
        <v>New South Wales</v>
      </c>
      <c r="G3825" t="s">
        <v>10</v>
      </c>
      <c r="H3825">
        <v>2790</v>
      </c>
      <c r="I3825" t="s">
        <v>11</v>
      </c>
      <c r="J3825" t="s">
        <v>132</v>
      </c>
      <c r="K3825" t="s">
        <v>150</v>
      </c>
      <c r="L3825" t="s">
        <v>161</v>
      </c>
      <c r="M3825" s="6">
        <v>468</v>
      </c>
    </row>
    <row r="3826" spans="1:13" x14ac:dyDescent="0.3">
      <c r="A3826" s="2">
        <v>45884</v>
      </c>
      <c r="B3826" s="3">
        <f t="shared" si="177"/>
        <v>2026</v>
      </c>
      <c r="C3826" t="str">
        <f t="shared" si="178"/>
        <v>2025-2026</v>
      </c>
      <c r="D3826" t="s">
        <v>120</v>
      </c>
      <c r="E3826" t="s">
        <v>63</v>
      </c>
      <c r="F3826" t="str">
        <f t="shared" si="179"/>
        <v>Queensland</v>
      </c>
      <c r="G3826" t="s">
        <v>19</v>
      </c>
      <c r="H3826">
        <v>4068</v>
      </c>
      <c r="I3826" t="s">
        <v>11</v>
      </c>
      <c r="J3826" t="s">
        <v>131</v>
      </c>
      <c r="K3826" t="s">
        <v>145</v>
      </c>
      <c r="L3826" t="s">
        <v>156</v>
      </c>
      <c r="M3826" s="6">
        <v>427</v>
      </c>
    </row>
    <row r="3827" spans="1:13" x14ac:dyDescent="0.3">
      <c r="A3827" s="2">
        <v>45472</v>
      </c>
      <c r="B3827" s="3">
        <f t="shared" si="177"/>
        <v>2024</v>
      </c>
      <c r="C3827" t="str">
        <f t="shared" si="178"/>
        <v>2023-2024</v>
      </c>
      <c r="D3827" t="s">
        <v>120</v>
      </c>
      <c r="E3827" t="s">
        <v>109</v>
      </c>
      <c r="F3827" t="str">
        <f t="shared" si="179"/>
        <v>Western Australia</v>
      </c>
      <c r="G3827" t="s">
        <v>28</v>
      </c>
      <c r="H3827">
        <v>6052</v>
      </c>
      <c r="I3827" t="s">
        <v>11</v>
      </c>
      <c r="J3827" t="s">
        <v>121</v>
      </c>
      <c r="K3827" t="s">
        <v>150</v>
      </c>
      <c r="L3827" t="s">
        <v>161</v>
      </c>
      <c r="M3827" s="6">
        <v>446</v>
      </c>
    </row>
    <row r="3828" spans="1:13" x14ac:dyDescent="0.3">
      <c r="A3828" s="2">
        <v>45592</v>
      </c>
      <c r="B3828" s="3">
        <f t="shared" si="177"/>
        <v>2025</v>
      </c>
      <c r="C3828" t="str">
        <f t="shared" si="178"/>
        <v>2024-2025</v>
      </c>
      <c r="D3828" t="s">
        <v>120</v>
      </c>
      <c r="E3828" t="s">
        <v>110</v>
      </c>
      <c r="F3828" t="str">
        <f t="shared" si="179"/>
        <v>Australian Capital Territory</v>
      </c>
      <c r="G3828" t="s">
        <v>51</v>
      </c>
      <c r="H3828">
        <v>2609</v>
      </c>
      <c r="I3828" t="s">
        <v>11</v>
      </c>
      <c r="J3828" t="s">
        <v>123</v>
      </c>
      <c r="K3828" t="s">
        <v>150</v>
      </c>
      <c r="L3828" t="s">
        <v>161</v>
      </c>
      <c r="M3828" s="6">
        <v>795</v>
      </c>
    </row>
    <row r="3829" spans="1:13" x14ac:dyDescent="0.3">
      <c r="A3829" s="2">
        <v>45572</v>
      </c>
      <c r="B3829" s="3">
        <f t="shared" si="177"/>
        <v>2025</v>
      </c>
      <c r="C3829" t="str">
        <f t="shared" si="178"/>
        <v>2024-2025</v>
      </c>
      <c r="D3829" t="s">
        <v>120</v>
      </c>
      <c r="E3829" t="s">
        <v>52</v>
      </c>
      <c r="F3829" t="str">
        <f t="shared" si="179"/>
        <v>New South Wales</v>
      </c>
      <c r="G3829" t="s">
        <v>10</v>
      </c>
      <c r="H3829">
        <v>2485</v>
      </c>
      <c r="I3829" t="s">
        <v>11</v>
      </c>
      <c r="J3829" t="s">
        <v>122</v>
      </c>
      <c r="K3829" t="s">
        <v>150</v>
      </c>
      <c r="L3829" t="s">
        <v>161</v>
      </c>
      <c r="M3829" s="6">
        <v>619</v>
      </c>
    </row>
    <row r="3830" spans="1:13" x14ac:dyDescent="0.3">
      <c r="A3830" s="2">
        <v>45552</v>
      </c>
      <c r="B3830" s="3">
        <f t="shared" si="177"/>
        <v>2025</v>
      </c>
      <c r="C3830" t="str">
        <f t="shared" si="178"/>
        <v>2024-2025</v>
      </c>
      <c r="D3830" t="s">
        <v>120</v>
      </c>
      <c r="E3830" t="s">
        <v>72</v>
      </c>
      <c r="F3830" t="str">
        <f t="shared" si="179"/>
        <v>Queensland</v>
      </c>
      <c r="G3830" t="s">
        <v>19</v>
      </c>
      <c r="H3830">
        <v>4870</v>
      </c>
      <c r="I3830" t="s">
        <v>11</v>
      </c>
      <c r="J3830" t="s">
        <v>133</v>
      </c>
      <c r="K3830" t="s">
        <v>150</v>
      </c>
      <c r="L3830" t="s">
        <v>161</v>
      </c>
      <c r="M3830" s="6">
        <v>780</v>
      </c>
    </row>
    <row r="3831" spans="1:13" x14ac:dyDescent="0.3">
      <c r="A3831" s="2">
        <v>45449</v>
      </c>
      <c r="B3831" s="3">
        <f t="shared" si="177"/>
        <v>2024</v>
      </c>
      <c r="C3831" t="str">
        <f t="shared" si="178"/>
        <v>2023-2024</v>
      </c>
      <c r="D3831" t="s">
        <v>120</v>
      </c>
      <c r="E3831" t="s">
        <v>38</v>
      </c>
      <c r="F3831" t="str">
        <f t="shared" si="179"/>
        <v>Victoria</v>
      </c>
      <c r="G3831" t="s">
        <v>26</v>
      </c>
      <c r="H3831">
        <v>3199</v>
      </c>
      <c r="I3831" t="s">
        <v>11</v>
      </c>
      <c r="J3831" t="s">
        <v>127</v>
      </c>
      <c r="K3831" t="s">
        <v>150</v>
      </c>
      <c r="L3831" t="s">
        <v>161</v>
      </c>
      <c r="M3831" s="6">
        <v>480</v>
      </c>
    </row>
    <row r="3832" spans="1:13" x14ac:dyDescent="0.3">
      <c r="A3832" s="2">
        <v>45827</v>
      </c>
      <c r="B3832" s="3">
        <f t="shared" si="177"/>
        <v>2025</v>
      </c>
      <c r="C3832" t="str">
        <f t="shared" si="178"/>
        <v>2024-2025</v>
      </c>
      <c r="D3832" t="s">
        <v>120</v>
      </c>
      <c r="E3832" t="s">
        <v>34</v>
      </c>
      <c r="F3832" t="str">
        <f t="shared" si="179"/>
        <v>New South Wales</v>
      </c>
      <c r="G3832" t="s">
        <v>10</v>
      </c>
      <c r="H3832">
        <v>2560</v>
      </c>
      <c r="I3832" t="s">
        <v>11</v>
      </c>
      <c r="J3832" t="s">
        <v>123</v>
      </c>
      <c r="K3832" t="s">
        <v>147</v>
      </c>
      <c r="L3832" t="s">
        <v>158</v>
      </c>
      <c r="M3832" s="6">
        <v>647</v>
      </c>
    </row>
    <row r="3833" spans="1:13" x14ac:dyDescent="0.3">
      <c r="A3833" s="2">
        <v>45621</v>
      </c>
      <c r="B3833" s="3">
        <f t="shared" si="177"/>
        <v>2025</v>
      </c>
      <c r="C3833" t="str">
        <f t="shared" si="178"/>
        <v>2024-2025</v>
      </c>
      <c r="D3833" t="s">
        <v>119</v>
      </c>
      <c r="E3833" t="s">
        <v>74</v>
      </c>
      <c r="F3833" t="str">
        <f t="shared" si="179"/>
        <v>Victoria</v>
      </c>
      <c r="G3833" t="s">
        <v>26</v>
      </c>
      <c r="H3833">
        <v>3500</v>
      </c>
      <c r="I3833" t="s">
        <v>11</v>
      </c>
      <c r="J3833" t="s">
        <v>129</v>
      </c>
      <c r="K3833" t="s">
        <v>150</v>
      </c>
      <c r="L3833" t="s">
        <v>161</v>
      </c>
      <c r="M3833" s="6">
        <v>95</v>
      </c>
    </row>
    <row r="3834" spans="1:13" x14ac:dyDescent="0.3">
      <c r="A3834" s="2">
        <v>45686</v>
      </c>
      <c r="B3834" s="3">
        <f t="shared" si="177"/>
        <v>2025</v>
      </c>
      <c r="C3834" t="str">
        <f t="shared" si="178"/>
        <v>2024-2025</v>
      </c>
      <c r="D3834" t="s">
        <v>120</v>
      </c>
      <c r="E3834" t="s">
        <v>62</v>
      </c>
      <c r="F3834" t="str">
        <f t="shared" si="179"/>
        <v>Victoria</v>
      </c>
      <c r="G3834" t="s">
        <v>26</v>
      </c>
      <c r="H3834">
        <v>3690</v>
      </c>
      <c r="I3834" t="s">
        <v>11</v>
      </c>
      <c r="J3834" t="s">
        <v>137</v>
      </c>
      <c r="K3834" t="s">
        <v>142</v>
      </c>
      <c r="L3834" t="s">
        <v>153</v>
      </c>
      <c r="M3834" s="6">
        <v>565</v>
      </c>
    </row>
    <row r="3835" spans="1:13" x14ac:dyDescent="0.3">
      <c r="A3835" s="2">
        <v>45423</v>
      </c>
      <c r="B3835" s="3">
        <f t="shared" si="177"/>
        <v>2024</v>
      </c>
      <c r="C3835" t="str">
        <f t="shared" si="178"/>
        <v>2023-2024</v>
      </c>
      <c r="D3835" t="s">
        <v>120</v>
      </c>
      <c r="E3835" t="s">
        <v>23</v>
      </c>
      <c r="F3835" t="str">
        <f t="shared" si="179"/>
        <v>New South Wales</v>
      </c>
      <c r="G3835" t="s">
        <v>10</v>
      </c>
      <c r="H3835">
        <v>2830</v>
      </c>
      <c r="I3835" t="s">
        <v>11</v>
      </c>
      <c r="J3835" t="s">
        <v>132</v>
      </c>
      <c r="K3835" t="s">
        <v>143</v>
      </c>
      <c r="L3835" t="s">
        <v>154</v>
      </c>
      <c r="M3835" s="6">
        <v>453</v>
      </c>
    </row>
    <row r="3836" spans="1:13" x14ac:dyDescent="0.3">
      <c r="A3836" s="2">
        <v>45416</v>
      </c>
      <c r="B3836" s="3">
        <f t="shared" si="177"/>
        <v>2024</v>
      </c>
      <c r="C3836" t="str">
        <f t="shared" si="178"/>
        <v>2023-2024</v>
      </c>
      <c r="D3836" t="s">
        <v>120</v>
      </c>
      <c r="E3836" t="s">
        <v>25</v>
      </c>
      <c r="F3836" t="str">
        <f t="shared" si="179"/>
        <v>Victoria</v>
      </c>
      <c r="G3836" t="s">
        <v>26</v>
      </c>
      <c r="H3836">
        <v>3066</v>
      </c>
      <c r="I3836" t="s">
        <v>11</v>
      </c>
      <c r="J3836" t="s">
        <v>128</v>
      </c>
      <c r="K3836" t="s">
        <v>143</v>
      </c>
      <c r="L3836" t="s">
        <v>154</v>
      </c>
      <c r="M3836" s="6">
        <v>732</v>
      </c>
    </row>
    <row r="3837" spans="1:13" x14ac:dyDescent="0.3">
      <c r="A3837" s="2">
        <v>45366</v>
      </c>
      <c r="B3837" s="3">
        <f t="shared" si="177"/>
        <v>2024</v>
      </c>
      <c r="C3837" t="str">
        <f t="shared" si="178"/>
        <v>2023-2024</v>
      </c>
      <c r="D3837" t="s">
        <v>120</v>
      </c>
      <c r="E3837" t="s">
        <v>68</v>
      </c>
      <c r="F3837" t="str">
        <f t="shared" si="179"/>
        <v>Victoria</v>
      </c>
      <c r="G3837" t="s">
        <v>26</v>
      </c>
      <c r="H3837">
        <v>3429</v>
      </c>
      <c r="I3837" t="s">
        <v>11</v>
      </c>
      <c r="J3837" t="s">
        <v>129</v>
      </c>
      <c r="K3837" t="s">
        <v>150</v>
      </c>
      <c r="L3837" t="s">
        <v>161</v>
      </c>
      <c r="M3837" s="6">
        <v>316</v>
      </c>
    </row>
    <row r="3838" spans="1:13" x14ac:dyDescent="0.3">
      <c r="A3838" s="2">
        <v>45552</v>
      </c>
      <c r="B3838" s="3">
        <f t="shared" si="177"/>
        <v>2025</v>
      </c>
      <c r="C3838" t="str">
        <f t="shared" si="178"/>
        <v>2024-2025</v>
      </c>
      <c r="D3838" t="s">
        <v>120</v>
      </c>
      <c r="E3838" t="s">
        <v>12</v>
      </c>
      <c r="F3838" t="str">
        <f t="shared" si="179"/>
        <v>New South Wales</v>
      </c>
      <c r="G3838" t="s">
        <v>10</v>
      </c>
      <c r="H3838">
        <v>2795</v>
      </c>
      <c r="I3838" t="s">
        <v>11</v>
      </c>
      <c r="J3838" t="s">
        <v>132</v>
      </c>
      <c r="K3838" t="s">
        <v>145</v>
      </c>
      <c r="L3838" t="s">
        <v>156</v>
      </c>
      <c r="M3838" s="6">
        <v>598</v>
      </c>
    </row>
    <row r="3839" spans="1:13" x14ac:dyDescent="0.3">
      <c r="A3839" s="2">
        <v>45980</v>
      </c>
      <c r="B3839" s="3">
        <f t="shared" si="177"/>
        <v>2026</v>
      </c>
      <c r="C3839" t="str">
        <f t="shared" si="178"/>
        <v>2025-2026</v>
      </c>
      <c r="D3839" t="s">
        <v>120</v>
      </c>
      <c r="E3839" t="s">
        <v>83</v>
      </c>
      <c r="F3839" t="str">
        <f t="shared" si="179"/>
        <v>Victoria</v>
      </c>
      <c r="G3839" t="s">
        <v>26</v>
      </c>
      <c r="H3839">
        <v>3551</v>
      </c>
      <c r="I3839" t="s">
        <v>11</v>
      </c>
      <c r="J3839" t="s">
        <v>129</v>
      </c>
      <c r="K3839" t="s">
        <v>145</v>
      </c>
      <c r="L3839" t="s">
        <v>156</v>
      </c>
      <c r="M3839" s="6">
        <v>377</v>
      </c>
    </row>
    <row r="3840" spans="1:13" x14ac:dyDescent="0.3">
      <c r="A3840" s="2">
        <v>45752</v>
      </c>
      <c r="B3840" s="3">
        <f t="shared" si="177"/>
        <v>2025</v>
      </c>
      <c r="C3840" t="str">
        <f t="shared" si="178"/>
        <v>2024-2025</v>
      </c>
      <c r="D3840" t="s">
        <v>119</v>
      </c>
      <c r="E3840" t="s">
        <v>14</v>
      </c>
      <c r="F3840" t="str">
        <f t="shared" si="179"/>
        <v>Northern Territory</v>
      </c>
      <c r="G3840" t="s">
        <v>15</v>
      </c>
      <c r="H3840">
        <v>800</v>
      </c>
      <c r="I3840" t="s">
        <v>11</v>
      </c>
      <c r="J3840" t="s">
        <v>140</v>
      </c>
      <c r="K3840" t="s">
        <v>143</v>
      </c>
      <c r="L3840" t="s">
        <v>154</v>
      </c>
      <c r="M3840" s="6">
        <v>710</v>
      </c>
    </row>
    <row r="3841" spans="1:13" x14ac:dyDescent="0.3">
      <c r="A3841" s="2">
        <v>45887</v>
      </c>
      <c r="B3841" s="3">
        <f t="shared" si="177"/>
        <v>2026</v>
      </c>
      <c r="C3841" t="str">
        <f t="shared" si="178"/>
        <v>2025-2026</v>
      </c>
      <c r="D3841" t="s">
        <v>120</v>
      </c>
      <c r="E3841" t="s">
        <v>92</v>
      </c>
      <c r="F3841" t="str">
        <f t="shared" si="179"/>
        <v>New South Wales</v>
      </c>
      <c r="G3841" t="s">
        <v>10</v>
      </c>
      <c r="H3841">
        <v>2015</v>
      </c>
      <c r="I3841" t="s">
        <v>11</v>
      </c>
      <c r="J3841" t="s">
        <v>126</v>
      </c>
      <c r="K3841" t="s">
        <v>147</v>
      </c>
      <c r="L3841" t="s">
        <v>158</v>
      </c>
      <c r="M3841" s="6">
        <v>352</v>
      </c>
    </row>
    <row r="3842" spans="1:13" x14ac:dyDescent="0.3">
      <c r="A3842" s="2">
        <v>45726</v>
      </c>
      <c r="B3842" s="3">
        <f t="shared" ref="B3842:B3905" si="180">IF(MONTH(A3842)&gt;=7,YEAR(A3842)+1,YEAR(A3842))</f>
        <v>2025</v>
      </c>
      <c r="C3842" t="str">
        <f t="shared" ref="C3842:C3905" si="181">IF(MONTH(A3842) &gt;= 7, YEAR(A3842) &amp; "-" &amp; YEAR(A3842) + 1, YEAR(A3842) - 1 &amp; "-" &amp; YEAR(A3842))</f>
        <v>2024-2025</v>
      </c>
      <c r="D3842" t="s">
        <v>120</v>
      </c>
      <c r="E3842" t="s">
        <v>67</v>
      </c>
      <c r="F3842" t="str">
        <f t="shared" ref="F3842:F3905" si="182">IF(G3842="WA","Western Australia",
IF(G3842="NSW","New South Wales",
IF(G3842="QLD","Queensland",
IF(G3842="VIC","Victoria",
IF(G3842="TAS","Tasmania",
IF(G3842="SA","South Australia",
IF(G3842="NT","Northern Territory",
IF(G3842="ACT","Australian Capital Territory",G3842))))))))</f>
        <v>Tasmania</v>
      </c>
      <c r="G3842" t="s">
        <v>43</v>
      </c>
      <c r="H3842">
        <v>7250</v>
      </c>
      <c r="I3842" t="s">
        <v>11</v>
      </c>
      <c r="J3842" t="s">
        <v>130</v>
      </c>
      <c r="K3842" t="s">
        <v>142</v>
      </c>
      <c r="L3842" t="s">
        <v>153</v>
      </c>
      <c r="M3842" s="6">
        <v>533</v>
      </c>
    </row>
    <row r="3843" spans="1:13" x14ac:dyDescent="0.3">
      <c r="A3843" s="2">
        <v>45479</v>
      </c>
      <c r="B3843" s="3">
        <f t="shared" si="180"/>
        <v>2025</v>
      </c>
      <c r="C3843" t="str">
        <f t="shared" si="181"/>
        <v>2024-2025</v>
      </c>
      <c r="D3843" t="s">
        <v>120</v>
      </c>
      <c r="E3843" t="s">
        <v>66</v>
      </c>
      <c r="F3843" t="str">
        <f t="shared" si="182"/>
        <v>Western Australia</v>
      </c>
      <c r="G3843" t="s">
        <v>28</v>
      </c>
      <c r="H3843">
        <v>6330</v>
      </c>
      <c r="I3843" t="s">
        <v>11</v>
      </c>
      <c r="J3843" t="s">
        <v>135</v>
      </c>
      <c r="K3843" t="s">
        <v>149</v>
      </c>
      <c r="L3843" t="s">
        <v>160</v>
      </c>
      <c r="M3843" s="6">
        <v>47</v>
      </c>
    </row>
    <row r="3844" spans="1:13" x14ac:dyDescent="0.3">
      <c r="A3844" s="2">
        <v>45569</v>
      </c>
      <c r="B3844" s="3">
        <f t="shared" si="180"/>
        <v>2025</v>
      </c>
      <c r="C3844" t="str">
        <f t="shared" si="181"/>
        <v>2024-2025</v>
      </c>
      <c r="D3844" t="s">
        <v>120</v>
      </c>
      <c r="E3844" t="s">
        <v>83</v>
      </c>
      <c r="F3844" t="str">
        <f t="shared" si="182"/>
        <v>Victoria</v>
      </c>
      <c r="G3844" t="s">
        <v>26</v>
      </c>
      <c r="H3844">
        <v>3551</v>
      </c>
      <c r="I3844" t="s">
        <v>11</v>
      </c>
      <c r="J3844" t="s">
        <v>129</v>
      </c>
      <c r="K3844" t="s">
        <v>151</v>
      </c>
      <c r="L3844" t="s">
        <v>152</v>
      </c>
      <c r="M3844" s="6">
        <v>486</v>
      </c>
    </row>
    <row r="3845" spans="1:13" x14ac:dyDescent="0.3">
      <c r="A3845" s="2">
        <v>45891</v>
      </c>
      <c r="B3845" s="3">
        <f t="shared" si="180"/>
        <v>2026</v>
      </c>
      <c r="C3845" t="str">
        <f t="shared" si="181"/>
        <v>2025-2026</v>
      </c>
      <c r="D3845" t="s">
        <v>120</v>
      </c>
      <c r="E3845" t="s">
        <v>63</v>
      </c>
      <c r="F3845" t="str">
        <f t="shared" si="182"/>
        <v>Queensland</v>
      </c>
      <c r="G3845" t="s">
        <v>19</v>
      </c>
      <c r="H3845">
        <v>4068</v>
      </c>
      <c r="I3845" t="s">
        <v>11</v>
      </c>
      <c r="J3845" t="s">
        <v>131</v>
      </c>
      <c r="K3845" t="s">
        <v>145</v>
      </c>
      <c r="L3845" t="s">
        <v>156</v>
      </c>
      <c r="M3845" s="6">
        <v>231</v>
      </c>
    </row>
    <row r="3846" spans="1:13" x14ac:dyDescent="0.3">
      <c r="A3846" s="2">
        <v>45974</v>
      </c>
      <c r="B3846" s="3">
        <f t="shared" si="180"/>
        <v>2026</v>
      </c>
      <c r="C3846" t="str">
        <f t="shared" si="181"/>
        <v>2025-2026</v>
      </c>
      <c r="D3846" t="s">
        <v>120</v>
      </c>
      <c r="E3846" t="s">
        <v>90</v>
      </c>
      <c r="F3846" t="str">
        <f t="shared" si="182"/>
        <v>New South Wales</v>
      </c>
      <c r="G3846" t="s">
        <v>10</v>
      </c>
      <c r="H3846">
        <v>2650</v>
      </c>
      <c r="I3846" t="s">
        <v>11</v>
      </c>
      <c r="J3846" t="s">
        <v>132</v>
      </c>
      <c r="K3846" t="s">
        <v>144</v>
      </c>
      <c r="L3846" t="s">
        <v>155</v>
      </c>
      <c r="M3846" s="6">
        <v>559</v>
      </c>
    </row>
    <row r="3847" spans="1:13" x14ac:dyDescent="0.3">
      <c r="A3847" s="2">
        <v>45358</v>
      </c>
      <c r="B3847" s="3">
        <f t="shared" si="180"/>
        <v>2024</v>
      </c>
      <c r="C3847" t="str">
        <f t="shared" si="181"/>
        <v>2023-2024</v>
      </c>
      <c r="D3847" t="s">
        <v>120</v>
      </c>
      <c r="E3847" t="s">
        <v>105</v>
      </c>
      <c r="F3847" t="str">
        <f t="shared" si="182"/>
        <v>New South Wales</v>
      </c>
      <c r="G3847" t="s">
        <v>10</v>
      </c>
      <c r="H3847">
        <v>2031</v>
      </c>
      <c r="I3847" t="s">
        <v>11</v>
      </c>
      <c r="J3847" t="s">
        <v>126</v>
      </c>
      <c r="K3847" t="s">
        <v>147</v>
      </c>
      <c r="L3847" t="s">
        <v>158</v>
      </c>
      <c r="M3847" s="6">
        <v>248</v>
      </c>
    </row>
    <row r="3848" spans="1:13" x14ac:dyDescent="0.3">
      <c r="A3848" s="2">
        <v>45481</v>
      </c>
      <c r="B3848" s="3">
        <f t="shared" si="180"/>
        <v>2025</v>
      </c>
      <c r="C3848" t="str">
        <f t="shared" si="181"/>
        <v>2024-2025</v>
      </c>
      <c r="D3848" t="s">
        <v>120</v>
      </c>
      <c r="E3848" t="s">
        <v>24</v>
      </c>
      <c r="F3848" t="str">
        <f t="shared" si="182"/>
        <v>Queensland</v>
      </c>
      <c r="G3848" t="s">
        <v>19</v>
      </c>
      <c r="H3848">
        <v>4053</v>
      </c>
      <c r="I3848" t="s">
        <v>11</v>
      </c>
      <c r="J3848" t="s">
        <v>131</v>
      </c>
      <c r="K3848" t="s">
        <v>151</v>
      </c>
      <c r="L3848" t="s">
        <v>152</v>
      </c>
      <c r="M3848" s="6">
        <v>281</v>
      </c>
    </row>
    <row r="3849" spans="1:13" x14ac:dyDescent="0.3">
      <c r="A3849" s="2">
        <v>45406</v>
      </c>
      <c r="B3849" s="3">
        <f t="shared" si="180"/>
        <v>2024</v>
      </c>
      <c r="C3849" t="str">
        <f t="shared" si="181"/>
        <v>2023-2024</v>
      </c>
      <c r="D3849" t="s">
        <v>120</v>
      </c>
      <c r="E3849" t="s">
        <v>38</v>
      </c>
      <c r="F3849" t="str">
        <f t="shared" si="182"/>
        <v>Victoria</v>
      </c>
      <c r="G3849" t="s">
        <v>26</v>
      </c>
      <c r="H3849">
        <v>3199</v>
      </c>
      <c r="I3849" t="s">
        <v>11</v>
      </c>
      <c r="J3849" t="s">
        <v>127</v>
      </c>
      <c r="K3849" t="s">
        <v>144</v>
      </c>
      <c r="L3849" t="s">
        <v>155</v>
      </c>
      <c r="M3849" s="6">
        <v>161</v>
      </c>
    </row>
    <row r="3850" spans="1:13" x14ac:dyDescent="0.3">
      <c r="A3850" s="2">
        <v>45395</v>
      </c>
      <c r="B3850" s="3">
        <f t="shared" si="180"/>
        <v>2024</v>
      </c>
      <c r="C3850" t="str">
        <f t="shared" si="181"/>
        <v>2023-2024</v>
      </c>
      <c r="D3850" t="s">
        <v>120</v>
      </c>
      <c r="E3850" t="s">
        <v>87</v>
      </c>
      <c r="F3850" t="str">
        <f t="shared" si="182"/>
        <v>New South Wales</v>
      </c>
      <c r="G3850" t="s">
        <v>10</v>
      </c>
      <c r="H3850">
        <v>2158</v>
      </c>
      <c r="I3850" t="s">
        <v>11</v>
      </c>
      <c r="J3850" t="s">
        <v>125</v>
      </c>
      <c r="K3850" t="s">
        <v>142</v>
      </c>
      <c r="L3850" t="s">
        <v>153</v>
      </c>
      <c r="M3850" s="6">
        <v>446</v>
      </c>
    </row>
    <row r="3851" spans="1:13" x14ac:dyDescent="0.3">
      <c r="A3851" s="2">
        <v>45323</v>
      </c>
      <c r="B3851" s="3">
        <f t="shared" si="180"/>
        <v>2024</v>
      </c>
      <c r="C3851" t="str">
        <f t="shared" si="181"/>
        <v>2023-2024</v>
      </c>
      <c r="D3851" t="s">
        <v>120</v>
      </c>
      <c r="E3851" t="s">
        <v>111</v>
      </c>
      <c r="F3851" t="str">
        <f t="shared" si="182"/>
        <v>New South Wales</v>
      </c>
      <c r="G3851" t="s">
        <v>10</v>
      </c>
      <c r="H3851">
        <v>2154</v>
      </c>
      <c r="I3851" t="s">
        <v>11</v>
      </c>
      <c r="J3851" t="s">
        <v>125</v>
      </c>
      <c r="K3851" t="s">
        <v>145</v>
      </c>
      <c r="L3851" t="s">
        <v>156</v>
      </c>
      <c r="M3851" s="6">
        <v>315</v>
      </c>
    </row>
    <row r="3852" spans="1:13" x14ac:dyDescent="0.3">
      <c r="A3852" s="2">
        <v>45398</v>
      </c>
      <c r="B3852" s="3">
        <f t="shared" si="180"/>
        <v>2024</v>
      </c>
      <c r="C3852" t="str">
        <f t="shared" si="181"/>
        <v>2023-2024</v>
      </c>
      <c r="D3852" t="s">
        <v>120</v>
      </c>
      <c r="E3852" t="s">
        <v>73</v>
      </c>
      <c r="F3852" t="str">
        <f t="shared" si="182"/>
        <v>Queensland</v>
      </c>
      <c r="G3852" t="s">
        <v>19</v>
      </c>
      <c r="H3852">
        <v>4509</v>
      </c>
      <c r="I3852" t="s">
        <v>11</v>
      </c>
      <c r="J3852" t="s">
        <v>124</v>
      </c>
      <c r="K3852" t="s">
        <v>145</v>
      </c>
      <c r="L3852" t="s">
        <v>156</v>
      </c>
      <c r="M3852" s="6">
        <v>402</v>
      </c>
    </row>
    <row r="3853" spans="1:13" x14ac:dyDescent="0.3">
      <c r="A3853" s="2">
        <v>45657</v>
      </c>
      <c r="B3853" s="3">
        <f t="shared" si="180"/>
        <v>2025</v>
      </c>
      <c r="C3853" t="str">
        <f t="shared" si="181"/>
        <v>2024-2025</v>
      </c>
      <c r="D3853" t="s">
        <v>120</v>
      </c>
      <c r="E3853" t="s">
        <v>83</v>
      </c>
      <c r="F3853" t="str">
        <f t="shared" si="182"/>
        <v>Victoria</v>
      </c>
      <c r="G3853" t="s">
        <v>26</v>
      </c>
      <c r="H3853">
        <v>3551</v>
      </c>
      <c r="I3853" t="s">
        <v>11</v>
      </c>
      <c r="J3853" t="s">
        <v>129</v>
      </c>
      <c r="K3853" t="s">
        <v>144</v>
      </c>
      <c r="L3853" t="s">
        <v>155</v>
      </c>
      <c r="M3853" s="6">
        <v>344</v>
      </c>
    </row>
    <row r="3854" spans="1:13" x14ac:dyDescent="0.3">
      <c r="A3854" s="2">
        <v>45368</v>
      </c>
      <c r="B3854" s="3">
        <f t="shared" si="180"/>
        <v>2024</v>
      </c>
      <c r="C3854" t="str">
        <f t="shared" si="181"/>
        <v>2023-2024</v>
      </c>
      <c r="D3854" t="s">
        <v>120</v>
      </c>
      <c r="E3854" t="s">
        <v>68</v>
      </c>
      <c r="F3854" t="str">
        <f t="shared" si="182"/>
        <v>Victoria</v>
      </c>
      <c r="G3854" t="s">
        <v>26</v>
      </c>
      <c r="H3854">
        <v>3429</v>
      </c>
      <c r="I3854" t="s">
        <v>11</v>
      </c>
      <c r="J3854" t="s">
        <v>129</v>
      </c>
      <c r="K3854" t="s">
        <v>151</v>
      </c>
      <c r="L3854" t="s">
        <v>152</v>
      </c>
      <c r="M3854" s="6">
        <v>240</v>
      </c>
    </row>
    <row r="3855" spans="1:13" x14ac:dyDescent="0.3">
      <c r="A3855" s="2">
        <v>45567</v>
      </c>
      <c r="B3855" s="3">
        <f t="shared" si="180"/>
        <v>2025</v>
      </c>
      <c r="C3855" t="str">
        <f t="shared" si="181"/>
        <v>2024-2025</v>
      </c>
      <c r="D3855" t="s">
        <v>120</v>
      </c>
      <c r="E3855" t="s">
        <v>107</v>
      </c>
      <c r="F3855" t="str">
        <f t="shared" si="182"/>
        <v>New South Wales</v>
      </c>
      <c r="G3855" t="s">
        <v>10</v>
      </c>
      <c r="H3855">
        <v>2020</v>
      </c>
      <c r="I3855" t="s">
        <v>11</v>
      </c>
      <c r="J3855" t="s">
        <v>126</v>
      </c>
      <c r="K3855" t="s">
        <v>145</v>
      </c>
      <c r="L3855" t="s">
        <v>156</v>
      </c>
      <c r="M3855" s="6">
        <v>33</v>
      </c>
    </row>
    <row r="3856" spans="1:13" x14ac:dyDescent="0.3">
      <c r="A3856" s="2">
        <v>45583</v>
      </c>
      <c r="B3856" s="3">
        <f t="shared" si="180"/>
        <v>2025</v>
      </c>
      <c r="C3856" t="str">
        <f t="shared" si="181"/>
        <v>2024-2025</v>
      </c>
      <c r="D3856" t="s">
        <v>120</v>
      </c>
      <c r="E3856" t="s">
        <v>103</v>
      </c>
      <c r="F3856" t="str">
        <f t="shared" si="182"/>
        <v>Victoria</v>
      </c>
      <c r="G3856" t="s">
        <v>26</v>
      </c>
      <c r="H3856">
        <v>3550</v>
      </c>
      <c r="I3856" t="s">
        <v>11</v>
      </c>
      <c r="J3856" t="s">
        <v>129</v>
      </c>
      <c r="K3856" t="s">
        <v>143</v>
      </c>
      <c r="L3856" t="s">
        <v>154</v>
      </c>
      <c r="M3856" s="6">
        <v>533</v>
      </c>
    </row>
    <row r="3857" spans="1:13" x14ac:dyDescent="0.3">
      <c r="A3857" s="2">
        <v>45454</v>
      </c>
      <c r="B3857" s="3">
        <f t="shared" si="180"/>
        <v>2024</v>
      </c>
      <c r="C3857" t="str">
        <f t="shared" si="181"/>
        <v>2023-2024</v>
      </c>
      <c r="D3857" t="s">
        <v>120</v>
      </c>
      <c r="E3857" t="s">
        <v>88</v>
      </c>
      <c r="F3857" t="str">
        <f t="shared" si="182"/>
        <v>Queensland</v>
      </c>
      <c r="G3857" t="s">
        <v>19</v>
      </c>
      <c r="H3857">
        <v>4570</v>
      </c>
      <c r="I3857" t="s">
        <v>11</v>
      </c>
      <c r="J3857" t="s">
        <v>136</v>
      </c>
      <c r="K3857" t="s">
        <v>150</v>
      </c>
      <c r="L3857" t="s">
        <v>161</v>
      </c>
      <c r="M3857" s="6">
        <v>293</v>
      </c>
    </row>
    <row r="3858" spans="1:13" x14ac:dyDescent="0.3">
      <c r="A3858" s="2">
        <v>45704</v>
      </c>
      <c r="B3858" s="3">
        <f t="shared" si="180"/>
        <v>2025</v>
      </c>
      <c r="C3858" t="str">
        <f t="shared" si="181"/>
        <v>2024-2025</v>
      </c>
      <c r="D3858" t="s">
        <v>120</v>
      </c>
      <c r="E3858" t="s">
        <v>40</v>
      </c>
      <c r="F3858" t="str">
        <f t="shared" si="182"/>
        <v>South Australia</v>
      </c>
      <c r="G3858" t="s">
        <v>17</v>
      </c>
      <c r="H3858">
        <v>5169</v>
      </c>
      <c r="I3858" t="s">
        <v>11</v>
      </c>
      <c r="J3858" t="s">
        <v>134</v>
      </c>
      <c r="K3858" t="s">
        <v>150</v>
      </c>
      <c r="L3858" t="s">
        <v>161</v>
      </c>
      <c r="M3858" s="6">
        <v>543</v>
      </c>
    </row>
    <row r="3859" spans="1:13" x14ac:dyDescent="0.3">
      <c r="A3859" s="2">
        <v>45487</v>
      </c>
      <c r="B3859" s="3">
        <f t="shared" si="180"/>
        <v>2025</v>
      </c>
      <c r="C3859" t="str">
        <f t="shared" si="181"/>
        <v>2024-2025</v>
      </c>
      <c r="D3859" t="s">
        <v>120</v>
      </c>
      <c r="E3859" t="s">
        <v>12</v>
      </c>
      <c r="F3859" t="str">
        <f t="shared" si="182"/>
        <v>New South Wales</v>
      </c>
      <c r="G3859" t="s">
        <v>10</v>
      </c>
      <c r="H3859">
        <v>2795</v>
      </c>
      <c r="I3859" t="s">
        <v>11</v>
      </c>
      <c r="J3859" t="s">
        <v>132</v>
      </c>
      <c r="K3859" t="s">
        <v>147</v>
      </c>
      <c r="L3859" t="s">
        <v>158</v>
      </c>
      <c r="M3859" s="6">
        <v>345</v>
      </c>
    </row>
    <row r="3860" spans="1:13" x14ac:dyDescent="0.3">
      <c r="A3860" s="2">
        <v>45470</v>
      </c>
      <c r="B3860" s="3">
        <f t="shared" si="180"/>
        <v>2024</v>
      </c>
      <c r="C3860" t="str">
        <f t="shared" si="181"/>
        <v>2023-2024</v>
      </c>
      <c r="D3860" t="s">
        <v>120</v>
      </c>
      <c r="E3860" t="s">
        <v>94</v>
      </c>
      <c r="F3860" t="str">
        <f t="shared" si="182"/>
        <v>Queensland</v>
      </c>
      <c r="G3860" t="s">
        <v>19</v>
      </c>
      <c r="H3860">
        <v>4551</v>
      </c>
      <c r="I3860" t="s">
        <v>11</v>
      </c>
      <c r="J3860" t="s">
        <v>136</v>
      </c>
      <c r="K3860" t="s">
        <v>145</v>
      </c>
      <c r="L3860" t="s">
        <v>156</v>
      </c>
      <c r="M3860" s="6">
        <v>584</v>
      </c>
    </row>
    <row r="3861" spans="1:13" x14ac:dyDescent="0.3">
      <c r="A3861" s="2">
        <v>45730</v>
      </c>
      <c r="B3861" s="3">
        <f t="shared" si="180"/>
        <v>2025</v>
      </c>
      <c r="C3861" t="str">
        <f t="shared" si="181"/>
        <v>2024-2025</v>
      </c>
      <c r="D3861" t="s">
        <v>120</v>
      </c>
      <c r="E3861" t="s">
        <v>12</v>
      </c>
      <c r="F3861" t="str">
        <f t="shared" si="182"/>
        <v>New South Wales</v>
      </c>
      <c r="G3861" t="s">
        <v>10</v>
      </c>
      <c r="H3861">
        <v>2795</v>
      </c>
      <c r="I3861" t="s">
        <v>11</v>
      </c>
      <c r="J3861" t="s">
        <v>132</v>
      </c>
      <c r="K3861" t="s">
        <v>144</v>
      </c>
      <c r="L3861" t="s">
        <v>155</v>
      </c>
      <c r="M3861" s="6">
        <v>385</v>
      </c>
    </row>
    <row r="3862" spans="1:13" x14ac:dyDescent="0.3">
      <c r="A3862" s="2">
        <v>45646</v>
      </c>
      <c r="B3862" s="3">
        <f t="shared" si="180"/>
        <v>2025</v>
      </c>
      <c r="C3862" t="str">
        <f t="shared" si="181"/>
        <v>2024-2025</v>
      </c>
      <c r="D3862" t="s">
        <v>120</v>
      </c>
      <c r="E3862" t="s">
        <v>94</v>
      </c>
      <c r="F3862" t="str">
        <f t="shared" si="182"/>
        <v>Queensland</v>
      </c>
      <c r="G3862" t="s">
        <v>19</v>
      </c>
      <c r="H3862">
        <v>4551</v>
      </c>
      <c r="I3862" t="s">
        <v>11</v>
      </c>
      <c r="J3862" t="s">
        <v>136</v>
      </c>
      <c r="K3862" t="s">
        <v>145</v>
      </c>
      <c r="L3862" t="s">
        <v>156</v>
      </c>
      <c r="M3862" s="6">
        <v>542</v>
      </c>
    </row>
    <row r="3863" spans="1:13" x14ac:dyDescent="0.3">
      <c r="A3863" s="2">
        <v>45951</v>
      </c>
      <c r="B3863" s="3">
        <f t="shared" si="180"/>
        <v>2026</v>
      </c>
      <c r="C3863" t="str">
        <f t="shared" si="181"/>
        <v>2025-2026</v>
      </c>
      <c r="D3863" t="s">
        <v>120</v>
      </c>
      <c r="E3863" t="s">
        <v>61</v>
      </c>
      <c r="F3863" t="str">
        <f t="shared" si="182"/>
        <v>Victoria</v>
      </c>
      <c r="G3863" t="s">
        <v>26</v>
      </c>
      <c r="H3863">
        <v>3179</v>
      </c>
      <c r="I3863" t="s">
        <v>11</v>
      </c>
      <c r="J3863" t="s">
        <v>127</v>
      </c>
      <c r="K3863" t="s">
        <v>150</v>
      </c>
      <c r="L3863" t="s">
        <v>161</v>
      </c>
      <c r="M3863" s="6">
        <v>499</v>
      </c>
    </row>
    <row r="3864" spans="1:13" x14ac:dyDescent="0.3">
      <c r="A3864" s="2">
        <v>45738</v>
      </c>
      <c r="B3864" s="3">
        <f t="shared" si="180"/>
        <v>2025</v>
      </c>
      <c r="C3864" t="str">
        <f t="shared" si="181"/>
        <v>2024-2025</v>
      </c>
      <c r="D3864" t="s">
        <v>120</v>
      </c>
      <c r="E3864" t="s">
        <v>99</v>
      </c>
      <c r="F3864" t="str">
        <f t="shared" si="182"/>
        <v>Western Australia</v>
      </c>
      <c r="G3864" t="s">
        <v>28</v>
      </c>
      <c r="H3864">
        <v>6530</v>
      </c>
      <c r="I3864" t="s">
        <v>11</v>
      </c>
      <c r="J3864" t="s">
        <v>141</v>
      </c>
      <c r="K3864" t="s">
        <v>144</v>
      </c>
      <c r="L3864" t="s">
        <v>155</v>
      </c>
      <c r="M3864" s="6">
        <v>732</v>
      </c>
    </row>
    <row r="3865" spans="1:13" x14ac:dyDescent="0.3">
      <c r="A3865" s="2">
        <v>45312</v>
      </c>
      <c r="B3865" s="3">
        <f t="shared" si="180"/>
        <v>2024</v>
      </c>
      <c r="C3865" t="str">
        <f t="shared" si="181"/>
        <v>2023-2024</v>
      </c>
      <c r="D3865" t="s">
        <v>120</v>
      </c>
      <c r="E3865" t="s">
        <v>50</v>
      </c>
      <c r="F3865" t="str">
        <f t="shared" si="182"/>
        <v>Australian Capital Territory</v>
      </c>
      <c r="G3865" t="s">
        <v>51</v>
      </c>
      <c r="H3865">
        <v>2617</v>
      </c>
      <c r="I3865" t="s">
        <v>11</v>
      </c>
      <c r="J3865" t="s">
        <v>123</v>
      </c>
      <c r="K3865" t="s">
        <v>148</v>
      </c>
      <c r="L3865" t="s">
        <v>159</v>
      </c>
      <c r="M3865" s="6">
        <v>511</v>
      </c>
    </row>
    <row r="3866" spans="1:13" x14ac:dyDescent="0.3">
      <c r="A3866" s="2">
        <v>45424</v>
      </c>
      <c r="B3866" s="3">
        <f t="shared" si="180"/>
        <v>2024</v>
      </c>
      <c r="C3866" t="str">
        <f t="shared" si="181"/>
        <v>2023-2024</v>
      </c>
      <c r="D3866" t="s">
        <v>119</v>
      </c>
      <c r="E3866" t="s">
        <v>57</v>
      </c>
      <c r="F3866" t="str">
        <f t="shared" si="182"/>
        <v>New South Wales</v>
      </c>
      <c r="G3866" t="s">
        <v>10</v>
      </c>
      <c r="H3866">
        <v>2064</v>
      </c>
      <c r="I3866" t="s">
        <v>11</v>
      </c>
      <c r="J3866" t="s">
        <v>126</v>
      </c>
      <c r="K3866" t="s">
        <v>150</v>
      </c>
      <c r="L3866" t="s">
        <v>161</v>
      </c>
      <c r="M3866" s="6">
        <v>558</v>
      </c>
    </row>
    <row r="3867" spans="1:13" x14ac:dyDescent="0.3">
      <c r="A3867" s="2">
        <v>45737</v>
      </c>
      <c r="B3867" s="3">
        <f t="shared" si="180"/>
        <v>2025</v>
      </c>
      <c r="C3867" t="str">
        <f t="shared" si="181"/>
        <v>2024-2025</v>
      </c>
      <c r="D3867" t="s">
        <v>120</v>
      </c>
      <c r="E3867" t="s">
        <v>97</v>
      </c>
      <c r="F3867" t="str">
        <f t="shared" si="182"/>
        <v>Tasmania</v>
      </c>
      <c r="G3867" t="s">
        <v>43</v>
      </c>
      <c r="H3867">
        <v>7010</v>
      </c>
      <c r="I3867" t="s">
        <v>11</v>
      </c>
      <c r="J3867" t="s">
        <v>130</v>
      </c>
      <c r="K3867" t="s">
        <v>151</v>
      </c>
      <c r="L3867" t="s">
        <v>152</v>
      </c>
      <c r="M3867" s="6">
        <v>141</v>
      </c>
    </row>
    <row r="3868" spans="1:13" x14ac:dyDescent="0.3">
      <c r="A3868" s="2">
        <v>45767</v>
      </c>
      <c r="B3868" s="3">
        <f t="shared" si="180"/>
        <v>2025</v>
      </c>
      <c r="C3868" t="str">
        <f t="shared" si="181"/>
        <v>2024-2025</v>
      </c>
      <c r="D3868" t="s">
        <v>120</v>
      </c>
      <c r="E3868" t="s">
        <v>27</v>
      </c>
      <c r="F3868" t="str">
        <f t="shared" si="182"/>
        <v>Western Australia</v>
      </c>
      <c r="G3868" t="s">
        <v>28</v>
      </c>
      <c r="H3868">
        <v>6030</v>
      </c>
      <c r="I3868" t="s">
        <v>11</v>
      </c>
      <c r="J3868" t="s">
        <v>121</v>
      </c>
      <c r="K3868" t="s">
        <v>150</v>
      </c>
      <c r="L3868" t="s">
        <v>161</v>
      </c>
      <c r="M3868" s="6">
        <v>269</v>
      </c>
    </row>
    <row r="3869" spans="1:13" x14ac:dyDescent="0.3">
      <c r="A3869" s="2">
        <v>45305</v>
      </c>
      <c r="B3869" s="3">
        <f t="shared" si="180"/>
        <v>2024</v>
      </c>
      <c r="C3869" t="str">
        <f t="shared" si="181"/>
        <v>2023-2024</v>
      </c>
      <c r="D3869" t="s">
        <v>120</v>
      </c>
      <c r="E3869" t="s">
        <v>59</v>
      </c>
      <c r="F3869" t="str">
        <f t="shared" si="182"/>
        <v>South Australia</v>
      </c>
      <c r="G3869" t="s">
        <v>17</v>
      </c>
      <c r="H3869">
        <v>5011</v>
      </c>
      <c r="I3869" t="s">
        <v>11</v>
      </c>
      <c r="J3869" t="s">
        <v>134</v>
      </c>
      <c r="K3869" t="s">
        <v>151</v>
      </c>
      <c r="L3869" t="s">
        <v>152</v>
      </c>
      <c r="M3869" s="6">
        <v>558</v>
      </c>
    </row>
    <row r="3870" spans="1:13" x14ac:dyDescent="0.3">
      <c r="A3870" s="2">
        <v>45536</v>
      </c>
      <c r="B3870" s="3">
        <f t="shared" si="180"/>
        <v>2025</v>
      </c>
      <c r="C3870" t="str">
        <f t="shared" si="181"/>
        <v>2024-2025</v>
      </c>
      <c r="D3870" t="s">
        <v>120</v>
      </c>
      <c r="E3870" t="s">
        <v>31</v>
      </c>
      <c r="F3870" t="str">
        <f t="shared" si="182"/>
        <v>South Australia</v>
      </c>
      <c r="G3870" t="s">
        <v>17</v>
      </c>
      <c r="H3870">
        <v>5082</v>
      </c>
      <c r="I3870" t="s">
        <v>11</v>
      </c>
      <c r="J3870" t="s">
        <v>134</v>
      </c>
      <c r="K3870" t="s">
        <v>150</v>
      </c>
      <c r="L3870" t="s">
        <v>161</v>
      </c>
      <c r="M3870" s="6">
        <v>666</v>
      </c>
    </row>
    <row r="3871" spans="1:13" x14ac:dyDescent="0.3">
      <c r="A3871" s="2">
        <v>45810</v>
      </c>
      <c r="B3871" s="3">
        <f t="shared" si="180"/>
        <v>2025</v>
      </c>
      <c r="C3871" t="str">
        <f t="shared" si="181"/>
        <v>2024-2025</v>
      </c>
      <c r="D3871" t="s">
        <v>120</v>
      </c>
      <c r="E3871" t="s">
        <v>97</v>
      </c>
      <c r="F3871" t="str">
        <f t="shared" si="182"/>
        <v>Tasmania</v>
      </c>
      <c r="G3871" t="s">
        <v>43</v>
      </c>
      <c r="H3871">
        <v>7010</v>
      </c>
      <c r="I3871" t="s">
        <v>11</v>
      </c>
      <c r="J3871" t="s">
        <v>130</v>
      </c>
      <c r="K3871" t="s">
        <v>142</v>
      </c>
      <c r="L3871" t="s">
        <v>153</v>
      </c>
      <c r="M3871" s="6">
        <v>445</v>
      </c>
    </row>
    <row r="3872" spans="1:13" x14ac:dyDescent="0.3">
      <c r="A3872" s="2">
        <v>45626</v>
      </c>
      <c r="B3872" s="3">
        <f t="shared" si="180"/>
        <v>2025</v>
      </c>
      <c r="C3872" t="str">
        <f t="shared" si="181"/>
        <v>2024-2025</v>
      </c>
      <c r="D3872" t="s">
        <v>120</v>
      </c>
      <c r="E3872" t="s">
        <v>62</v>
      </c>
      <c r="F3872" t="str">
        <f t="shared" si="182"/>
        <v>Victoria</v>
      </c>
      <c r="G3872" t="s">
        <v>26</v>
      </c>
      <c r="H3872">
        <v>3690</v>
      </c>
      <c r="I3872" t="s">
        <v>11</v>
      </c>
      <c r="J3872" t="s">
        <v>137</v>
      </c>
      <c r="K3872" t="s">
        <v>142</v>
      </c>
      <c r="L3872" t="s">
        <v>153</v>
      </c>
      <c r="M3872" s="6">
        <v>109</v>
      </c>
    </row>
    <row r="3873" spans="1:13" x14ac:dyDescent="0.3">
      <c r="A3873" s="2">
        <v>45293</v>
      </c>
      <c r="B3873" s="3">
        <f t="shared" si="180"/>
        <v>2024</v>
      </c>
      <c r="C3873" t="str">
        <f t="shared" si="181"/>
        <v>2023-2024</v>
      </c>
      <c r="D3873" t="s">
        <v>120</v>
      </c>
      <c r="E3873" t="s">
        <v>73</v>
      </c>
      <c r="F3873" t="str">
        <f t="shared" si="182"/>
        <v>Queensland</v>
      </c>
      <c r="G3873" t="s">
        <v>19</v>
      </c>
      <c r="H3873">
        <v>4509</v>
      </c>
      <c r="I3873" t="s">
        <v>11</v>
      </c>
      <c r="J3873" t="s">
        <v>124</v>
      </c>
      <c r="K3873" t="s">
        <v>144</v>
      </c>
      <c r="L3873" t="s">
        <v>155</v>
      </c>
      <c r="M3873" s="6">
        <v>313</v>
      </c>
    </row>
    <row r="3874" spans="1:13" x14ac:dyDescent="0.3">
      <c r="A3874" s="2">
        <v>45449</v>
      </c>
      <c r="B3874" s="3">
        <f t="shared" si="180"/>
        <v>2024</v>
      </c>
      <c r="C3874" t="str">
        <f t="shared" si="181"/>
        <v>2023-2024</v>
      </c>
      <c r="D3874" t="s">
        <v>119</v>
      </c>
      <c r="E3874" t="s">
        <v>49</v>
      </c>
      <c r="F3874" t="str">
        <f t="shared" si="182"/>
        <v>New South Wales</v>
      </c>
      <c r="G3874" t="s">
        <v>10</v>
      </c>
      <c r="H3874">
        <v>2350</v>
      </c>
      <c r="I3874" t="s">
        <v>11</v>
      </c>
      <c r="J3874" t="s">
        <v>122</v>
      </c>
      <c r="K3874" t="s">
        <v>145</v>
      </c>
      <c r="L3874" t="s">
        <v>156</v>
      </c>
      <c r="M3874" s="6">
        <v>464</v>
      </c>
    </row>
    <row r="3875" spans="1:13" x14ac:dyDescent="0.3">
      <c r="A3875" s="2">
        <v>45593</v>
      </c>
      <c r="B3875" s="3">
        <f t="shared" si="180"/>
        <v>2025</v>
      </c>
      <c r="C3875" t="str">
        <f t="shared" si="181"/>
        <v>2024-2025</v>
      </c>
      <c r="D3875" t="s">
        <v>120</v>
      </c>
      <c r="E3875" t="s">
        <v>107</v>
      </c>
      <c r="F3875" t="str">
        <f t="shared" si="182"/>
        <v>New South Wales</v>
      </c>
      <c r="G3875" t="s">
        <v>10</v>
      </c>
      <c r="H3875">
        <v>2020</v>
      </c>
      <c r="I3875" t="s">
        <v>11</v>
      </c>
      <c r="J3875" t="s">
        <v>126</v>
      </c>
      <c r="K3875" t="s">
        <v>145</v>
      </c>
      <c r="L3875" t="s">
        <v>156</v>
      </c>
      <c r="M3875" s="6">
        <v>466</v>
      </c>
    </row>
    <row r="3876" spans="1:13" x14ac:dyDescent="0.3">
      <c r="A3876" s="2">
        <v>45816</v>
      </c>
      <c r="B3876" s="3">
        <f t="shared" si="180"/>
        <v>2025</v>
      </c>
      <c r="C3876" t="str">
        <f t="shared" si="181"/>
        <v>2024-2025</v>
      </c>
      <c r="D3876" t="s">
        <v>120</v>
      </c>
      <c r="E3876" t="s">
        <v>82</v>
      </c>
      <c r="F3876" t="str">
        <f t="shared" si="182"/>
        <v>Queensland</v>
      </c>
      <c r="G3876" t="s">
        <v>19</v>
      </c>
      <c r="H3876">
        <v>4215</v>
      </c>
      <c r="I3876" t="s">
        <v>11</v>
      </c>
      <c r="J3876" t="s">
        <v>124</v>
      </c>
      <c r="K3876" t="s">
        <v>145</v>
      </c>
      <c r="L3876" t="s">
        <v>156</v>
      </c>
      <c r="M3876" s="6">
        <v>742</v>
      </c>
    </row>
    <row r="3877" spans="1:13" x14ac:dyDescent="0.3">
      <c r="A3877" s="2">
        <v>45790</v>
      </c>
      <c r="B3877" s="3">
        <f t="shared" si="180"/>
        <v>2025</v>
      </c>
      <c r="C3877" t="str">
        <f t="shared" si="181"/>
        <v>2024-2025</v>
      </c>
      <c r="D3877" t="s">
        <v>120</v>
      </c>
      <c r="E3877" t="s">
        <v>90</v>
      </c>
      <c r="F3877" t="str">
        <f t="shared" si="182"/>
        <v>New South Wales</v>
      </c>
      <c r="G3877" t="s">
        <v>10</v>
      </c>
      <c r="H3877">
        <v>2650</v>
      </c>
      <c r="I3877" t="s">
        <v>11</v>
      </c>
      <c r="J3877" t="s">
        <v>132</v>
      </c>
      <c r="K3877" t="s">
        <v>145</v>
      </c>
      <c r="L3877" t="s">
        <v>156</v>
      </c>
      <c r="M3877" s="6">
        <v>782</v>
      </c>
    </row>
    <row r="3878" spans="1:13" x14ac:dyDescent="0.3">
      <c r="A3878" s="2">
        <v>46021</v>
      </c>
      <c r="B3878" s="3">
        <f t="shared" si="180"/>
        <v>2026</v>
      </c>
      <c r="C3878" t="str">
        <f t="shared" si="181"/>
        <v>2025-2026</v>
      </c>
      <c r="D3878" t="s">
        <v>120</v>
      </c>
      <c r="E3878" t="s">
        <v>99</v>
      </c>
      <c r="F3878" t="str">
        <f t="shared" si="182"/>
        <v>Western Australia</v>
      </c>
      <c r="G3878" t="s">
        <v>28</v>
      </c>
      <c r="H3878">
        <v>6530</v>
      </c>
      <c r="I3878" t="s">
        <v>11</v>
      </c>
      <c r="J3878" t="s">
        <v>141</v>
      </c>
      <c r="K3878" t="s">
        <v>145</v>
      </c>
      <c r="L3878" t="s">
        <v>156</v>
      </c>
      <c r="M3878" s="6">
        <v>534</v>
      </c>
    </row>
    <row r="3879" spans="1:13" x14ac:dyDescent="0.3">
      <c r="A3879" s="2">
        <v>45337</v>
      </c>
      <c r="B3879" s="3">
        <f t="shared" si="180"/>
        <v>2024</v>
      </c>
      <c r="C3879" t="str">
        <f t="shared" si="181"/>
        <v>2023-2024</v>
      </c>
      <c r="D3879" t="s">
        <v>120</v>
      </c>
      <c r="E3879" t="s">
        <v>52</v>
      </c>
      <c r="F3879" t="str">
        <f t="shared" si="182"/>
        <v>New South Wales</v>
      </c>
      <c r="G3879" t="s">
        <v>10</v>
      </c>
      <c r="H3879">
        <v>2485</v>
      </c>
      <c r="I3879" t="s">
        <v>11</v>
      </c>
      <c r="J3879" t="s">
        <v>122</v>
      </c>
      <c r="K3879" t="s">
        <v>150</v>
      </c>
      <c r="L3879" t="s">
        <v>161</v>
      </c>
      <c r="M3879" s="6">
        <v>284</v>
      </c>
    </row>
    <row r="3880" spans="1:13" x14ac:dyDescent="0.3">
      <c r="A3880" s="2">
        <v>45963</v>
      </c>
      <c r="B3880" s="3">
        <f t="shared" si="180"/>
        <v>2026</v>
      </c>
      <c r="C3880" t="str">
        <f t="shared" si="181"/>
        <v>2025-2026</v>
      </c>
      <c r="D3880" t="s">
        <v>120</v>
      </c>
      <c r="E3880" t="s">
        <v>16</v>
      </c>
      <c r="F3880" t="str">
        <f t="shared" si="182"/>
        <v>South Australia</v>
      </c>
      <c r="G3880" t="s">
        <v>17</v>
      </c>
      <c r="H3880">
        <v>5168</v>
      </c>
      <c r="I3880" t="s">
        <v>11</v>
      </c>
      <c r="J3880" t="s">
        <v>134</v>
      </c>
      <c r="K3880" t="s">
        <v>142</v>
      </c>
      <c r="L3880" t="s">
        <v>153</v>
      </c>
      <c r="M3880" s="6">
        <v>107</v>
      </c>
    </row>
    <row r="3881" spans="1:13" x14ac:dyDescent="0.3">
      <c r="A3881" s="2">
        <v>45780</v>
      </c>
      <c r="B3881" s="3">
        <f t="shared" si="180"/>
        <v>2025</v>
      </c>
      <c r="C3881" t="str">
        <f t="shared" si="181"/>
        <v>2024-2025</v>
      </c>
      <c r="D3881" t="s">
        <v>120</v>
      </c>
      <c r="E3881" t="s">
        <v>12</v>
      </c>
      <c r="F3881" t="str">
        <f t="shared" si="182"/>
        <v>New South Wales</v>
      </c>
      <c r="G3881" t="s">
        <v>10</v>
      </c>
      <c r="H3881">
        <v>2795</v>
      </c>
      <c r="I3881" t="s">
        <v>11</v>
      </c>
      <c r="J3881" t="s">
        <v>132</v>
      </c>
      <c r="K3881" t="s">
        <v>145</v>
      </c>
      <c r="L3881" t="s">
        <v>156</v>
      </c>
      <c r="M3881" s="6">
        <v>177</v>
      </c>
    </row>
    <row r="3882" spans="1:13" x14ac:dyDescent="0.3">
      <c r="A3882" s="2">
        <v>45969</v>
      </c>
      <c r="B3882" s="3">
        <f t="shared" si="180"/>
        <v>2026</v>
      </c>
      <c r="C3882" t="str">
        <f t="shared" si="181"/>
        <v>2025-2026</v>
      </c>
      <c r="D3882" t="s">
        <v>119</v>
      </c>
      <c r="E3882" t="s">
        <v>77</v>
      </c>
      <c r="F3882" t="str">
        <f t="shared" si="182"/>
        <v>Victoria</v>
      </c>
      <c r="G3882" t="s">
        <v>26</v>
      </c>
      <c r="H3882">
        <v>3018</v>
      </c>
      <c r="I3882" t="s">
        <v>11</v>
      </c>
      <c r="J3882" t="s">
        <v>128</v>
      </c>
      <c r="K3882" t="s">
        <v>147</v>
      </c>
      <c r="L3882" t="s">
        <v>158</v>
      </c>
      <c r="M3882" s="6">
        <v>673</v>
      </c>
    </row>
    <row r="3883" spans="1:13" x14ac:dyDescent="0.3">
      <c r="A3883" s="2">
        <v>45824</v>
      </c>
      <c r="B3883" s="3">
        <f t="shared" si="180"/>
        <v>2025</v>
      </c>
      <c r="C3883" t="str">
        <f t="shared" si="181"/>
        <v>2024-2025</v>
      </c>
      <c r="D3883" t="s">
        <v>120</v>
      </c>
      <c r="E3883" t="s">
        <v>102</v>
      </c>
      <c r="F3883" t="str">
        <f t="shared" si="182"/>
        <v>Queensland</v>
      </c>
      <c r="G3883" t="s">
        <v>19</v>
      </c>
      <c r="H3883">
        <v>4825</v>
      </c>
      <c r="I3883" t="s">
        <v>11</v>
      </c>
      <c r="J3883" t="s">
        <v>133</v>
      </c>
      <c r="K3883" t="s">
        <v>150</v>
      </c>
      <c r="L3883" t="s">
        <v>161</v>
      </c>
      <c r="M3883" s="6">
        <v>378</v>
      </c>
    </row>
    <row r="3884" spans="1:13" x14ac:dyDescent="0.3">
      <c r="A3884" s="2">
        <v>45533</v>
      </c>
      <c r="B3884" s="3">
        <f t="shared" si="180"/>
        <v>2025</v>
      </c>
      <c r="C3884" t="str">
        <f t="shared" si="181"/>
        <v>2024-2025</v>
      </c>
      <c r="D3884" t="s">
        <v>120</v>
      </c>
      <c r="E3884" t="s">
        <v>84</v>
      </c>
      <c r="F3884" t="str">
        <f t="shared" si="182"/>
        <v>Western Australia</v>
      </c>
      <c r="G3884" t="s">
        <v>28</v>
      </c>
      <c r="H3884">
        <v>6280</v>
      </c>
      <c r="I3884" t="s">
        <v>11</v>
      </c>
      <c r="J3884" t="s">
        <v>135</v>
      </c>
      <c r="K3884" t="s">
        <v>145</v>
      </c>
      <c r="L3884" t="s">
        <v>156</v>
      </c>
      <c r="M3884" s="6">
        <v>453</v>
      </c>
    </row>
    <row r="3885" spans="1:13" x14ac:dyDescent="0.3">
      <c r="A3885" s="2">
        <v>45719</v>
      </c>
      <c r="B3885" s="3">
        <f t="shared" si="180"/>
        <v>2025</v>
      </c>
      <c r="C3885" t="str">
        <f t="shared" si="181"/>
        <v>2024-2025</v>
      </c>
      <c r="D3885" t="s">
        <v>120</v>
      </c>
      <c r="E3885" t="s">
        <v>83</v>
      </c>
      <c r="F3885" t="str">
        <f t="shared" si="182"/>
        <v>Victoria</v>
      </c>
      <c r="G3885" t="s">
        <v>26</v>
      </c>
      <c r="H3885">
        <v>3551</v>
      </c>
      <c r="I3885" t="s">
        <v>11</v>
      </c>
      <c r="J3885" t="s">
        <v>129</v>
      </c>
      <c r="K3885" t="s">
        <v>145</v>
      </c>
      <c r="L3885" t="s">
        <v>156</v>
      </c>
      <c r="M3885" s="6">
        <v>624</v>
      </c>
    </row>
    <row r="3886" spans="1:13" x14ac:dyDescent="0.3">
      <c r="A3886" s="2">
        <v>45457</v>
      </c>
      <c r="B3886" s="3">
        <f t="shared" si="180"/>
        <v>2024</v>
      </c>
      <c r="C3886" t="str">
        <f t="shared" si="181"/>
        <v>2023-2024</v>
      </c>
      <c r="D3886" t="s">
        <v>119</v>
      </c>
      <c r="E3886" t="s">
        <v>57</v>
      </c>
      <c r="F3886" t="str">
        <f t="shared" si="182"/>
        <v>New South Wales</v>
      </c>
      <c r="G3886" t="s">
        <v>10</v>
      </c>
      <c r="H3886">
        <v>2064</v>
      </c>
      <c r="I3886" t="s">
        <v>11</v>
      </c>
      <c r="J3886" t="s">
        <v>126</v>
      </c>
      <c r="K3886" t="s">
        <v>144</v>
      </c>
      <c r="L3886" t="s">
        <v>155</v>
      </c>
      <c r="M3886" s="6">
        <v>693</v>
      </c>
    </row>
    <row r="3887" spans="1:13" x14ac:dyDescent="0.3">
      <c r="A3887" s="2">
        <v>45950</v>
      </c>
      <c r="B3887" s="3">
        <f t="shared" si="180"/>
        <v>2026</v>
      </c>
      <c r="C3887" t="str">
        <f t="shared" si="181"/>
        <v>2025-2026</v>
      </c>
      <c r="D3887" t="s">
        <v>120</v>
      </c>
      <c r="E3887" t="s">
        <v>38</v>
      </c>
      <c r="F3887" t="str">
        <f t="shared" si="182"/>
        <v>Victoria</v>
      </c>
      <c r="G3887" t="s">
        <v>26</v>
      </c>
      <c r="H3887">
        <v>3199</v>
      </c>
      <c r="I3887" t="s">
        <v>11</v>
      </c>
      <c r="J3887" t="s">
        <v>127</v>
      </c>
      <c r="K3887" t="s">
        <v>151</v>
      </c>
      <c r="L3887" t="s">
        <v>152</v>
      </c>
      <c r="M3887" s="6">
        <v>527</v>
      </c>
    </row>
    <row r="3888" spans="1:13" x14ac:dyDescent="0.3">
      <c r="A3888" s="2">
        <v>45951</v>
      </c>
      <c r="B3888" s="3">
        <f t="shared" si="180"/>
        <v>2026</v>
      </c>
      <c r="C3888" t="str">
        <f t="shared" si="181"/>
        <v>2025-2026</v>
      </c>
      <c r="D3888" t="s">
        <v>120</v>
      </c>
      <c r="E3888" t="s">
        <v>23</v>
      </c>
      <c r="F3888" t="str">
        <f t="shared" si="182"/>
        <v>New South Wales</v>
      </c>
      <c r="G3888" t="s">
        <v>10</v>
      </c>
      <c r="H3888">
        <v>2830</v>
      </c>
      <c r="I3888" t="s">
        <v>11</v>
      </c>
      <c r="J3888" t="s">
        <v>132</v>
      </c>
      <c r="K3888" t="s">
        <v>144</v>
      </c>
      <c r="L3888" t="s">
        <v>155</v>
      </c>
      <c r="M3888" s="6">
        <v>405</v>
      </c>
    </row>
    <row r="3889" spans="1:13" x14ac:dyDescent="0.3">
      <c r="A3889" s="2">
        <v>45382</v>
      </c>
      <c r="B3889" s="3">
        <f t="shared" si="180"/>
        <v>2024</v>
      </c>
      <c r="C3889" t="str">
        <f t="shared" si="181"/>
        <v>2023-2024</v>
      </c>
      <c r="D3889" t="s">
        <v>119</v>
      </c>
      <c r="E3889" t="s">
        <v>114</v>
      </c>
      <c r="F3889" t="str">
        <f t="shared" si="182"/>
        <v>Victoria</v>
      </c>
      <c r="G3889" t="s">
        <v>26</v>
      </c>
      <c r="H3889">
        <v>3353</v>
      </c>
      <c r="I3889" t="s">
        <v>11</v>
      </c>
      <c r="J3889" t="s">
        <v>129</v>
      </c>
      <c r="K3889" t="s">
        <v>149</v>
      </c>
      <c r="L3889" t="s">
        <v>160</v>
      </c>
      <c r="M3889" s="6">
        <v>458</v>
      </c>
    </row>
    <row r="3890" spans="1:13" x14ac:dyDescent="0.3">
      <c r="A3890" s="2">
        <v>45755</v>
      </c>
      <c r="B3890" s="3">
        <f t="shared" si="180"/>
        <v>2025</v>
      </c>
      <c r="C3890" t="str">
        <f t="shared" si="181"/>
        <v>2024-2025</v>
      </c>
      <c r="D3890" t="s">
        <v>120</v>
      </c>
      <c r="E3890" t="s">
        <v>79</v>
      </c>
      <c r="F3890" t="str">
        <f t="shared" si="182"/>
        <v>Queensland</v>
      </c>
      <c r="G3890" t="s">
        <v>19</v>
      </c>
      <c r="H3890">
        <v>4680</v>
      </c>
      <c r="I3890" t="s">
        <v>11</v>
      </c>
      <c r="J3890" t="s">
        <v>138</v>
      </c>
      <c r="K3890" t="s">
        <v>151</v>
      </c>
      <c r="L3890" t="s">
        <v>152</v>
      </c>
      <c r="M3890" s="6">
        <v>526</v>
      </c>
    </row>
    <row r="3891" spans="1:13" x14ac:dyDescent="0.3">
      <c r="A3891" s="2">
        <v>45482</v>
      </c>
      <c r="B3891" s="3">
        <f t="shared" si="180"/>
        <v>2025</v>
      </c>
      <c r="C3891" t="str">
        <f t="shared" si="181"/>
        <v>2024-2025</v>
      </c>
      <c r="D3891" t="s">
        <v>119</v>
      </c>
      <c r="E3891" t="s">
        <v>77</v>
      </c>
      <c r="F3891" t="str">
        <f t="shared" si="182"/>
        <v>Victoria</v>
      </c>
      <c r="G3891" t="s">
        <v>26</v>
      </c>
      <c r="H3891">
        <v>3018</v>
      </c>
      <c r="I3891" t="s">
        <v>11</v>
      </c>
      <c r="J3891" t="s">
        <v>128</v>
      </c>
      <c r="K3891" t="s">
        <v>151</v>
      </c>
      <c r="L3891" t="s">
        <v>152</v>
      </c>
      <c r="M3891" s="6">
        <v>615</v>
      </c>
    </row>
    <row r="3892" spans="1:13" x14ac:dyDescent="0.3">
      <c r="A3892" s="2">
        <v>45737</v>
      </c>
      <c r="B3892" s="3">
        <f t="shared" si="180"/>
        <v>2025</v>
      </c>
      <c r="C3892" t="str">
        <f t="shared" si="181"/>
        <v>2024-2025</v>
      </c>
      <c r="D3892" t="s">
        <v>119</v>
      </c>
      <c r="E3892" t="s">
        <v>48</v>
      </c>
      <c r="F3892" t="str">
        <f t="shared" si="182"/>
        <v>Western Australia</v>
      </c>
      <c r="G3892" t="s">
        <v>28</v>
      </c>
      <c r="H3892">
        <v>6450</v>
      </c>
      <c r="I3892" t="s">
        <v>11</v>
      </c>
      <c r="J3892" t="s">
        <v>141</v>
      </c>
      <c r="K3892" t="s">
        <v>151</v>
      </c>
      <c r="L3892" t="s">
        <v>152</v>
      </c>
      <c r="M3892" s="6">
        <v>141</v>
      </c>
    </row>
    <row r="3893" spans="1:13" x14ac:dyDescent="0.3">
      <c r="A3893" s="2">
        <v>45666</v>
      </c>
      <c r="B3893" s="3">
        <f t="shared" si="180"/>
        <v>2025</v>
      </c>
      <c r="C3893" t="str">
        <f t="shared" si="181"/>
        <v>2024-2025</v>
      </c>
      <c r="D3893" t="s">
        <v>120</v>
      </c>
      <c r="E3893" t="s">
        <v>55</v>
      </c>
      <c r="F3893" t="str">
        <f t="shared" si="182"/>
        <v>Queensland</v>
      </c>
      <c r="G3893" t="s">
        <v>19</v>
      </c>
      <c r="H3893">
        <v>4740</v>
      </c>
      <c r="I3893" t="s">
        <v>11</v>
      </c>
      <c r="J3893" t="s">
        <v>138</v>
      </c>
      <c r="K3893" t="s">
        <v>151</v>
      </c>
      <c r="L3893" t="s">
        <v>152</v>
      </c>
      <c r="M3893" s="6">
        <v>124</v>
      </c>
    </row>
    <row r="3894" spans="1:13" x14ac:dyDescent="0.3">
      <c r="A3894" s="2">
        <v>45902</v>
      </c>
      <c r="B3894" s="3">
        <f t="shared" si="180"/>
        <v>2026</v>
      </c>
      <c r="C3894" t="str">
        <f t="shared" si="181"/>
        <v>2025-2026</v>
      </c>
      <c r="D3894" t="s">
        <v>120</v>
      </c>
      <c r="E3894" t="s">
        <v>81</v>
      </c>
      <c r="F3894" t="str">
        <f t="shared" si="182"/>
        <v>Victoria</v>
      </c>
      <c r="G3894" t="s">
        <v>26</v>
      </c>
      <c r="H3894">
        <v>3076</v>
      </c>
      <c r="I3894" t="s">
        <v>11</v>
      </c>
      <c r="J3894" t="s">
        <v>128</v>
      </c>
      <c r="K3894" t="s">
        <v>145</v>
      </c>
      <c r="L3894" t="s">
        <v>156</v>
      </c>
      <c r="M3894" s="6">
        <v>316</v>
      </c>
    </row>
    <row r="3895" spans="1:13" x14ac:dyDescent="0.3">
      <c r="A3895" s="2">
        <v>45702</v>
      </c>
      <c r="B3895" s="3">
        <f t="shared" si="180"/>
        <v>2025</v>
      </c>
      <c r="C3895" t="str">
        <f t="shared" si="181"/>
        <v>2024-2025</v>
      </c>
      <c r="D3895" t="s">
        <v>119</v>
      </c>
      <c r="E3895" t="s">
        <v>77</v>
      </c>
      <c r="F3895" t="str">
        <f t="shared" si="182"/>
        <v>Victoria</v>
      </c>
      <c r="G3895" t="s">
        <v>26</v>
      </c>
      <c r="H3895">
        <v>3018</v>
      </c>
      <c r="I3895" t="s">
        <v>11</v>
      </c>
      <c r="J3895" t="s">
        <v>128</v>
      </c>
      <c r="K3895" t="s">
        <v>145</v>
      </c>
      <c r="L3895" t="s">
        <v>156</v>
      </c>
      <c r="M3895" s="6">
        <v>477</v>
      </c>
    </row>
    <row r="3896" spans="1:13" x14ac:dyDescent="0.3">
      <c r="A3896" s="2">
        <v>45320</v>
      </c>
      <c r="B3896" s="3">
        <f t="shared" si="180"/>
        <v>2024</v>
      </c>
      <c r="C3896" t="str">
        <f t="shared" si="181"/>
        <v>2023-2024</v>
      </c>
      <c r="D3896" t="s">
        <v>120</v>
      </c>
      <c r="E3896" t="s">
        <v>107</v>
      </c>
      <c r="F3896" t="str">
        <f t="shared" si="182"/>
        <v>New South Wales</v>
      </c>
      <c r="G3896" t="s">
        <v>10</v>
      </c>
      <c r="H3896">
        <v>2020</v>
      </c>
      <c r="I3896" t="s">
        <v>11</v>
      </c>
      <c r="J3896" t="s">
        <v>126</v>
      </c>
      <c r="K3896" t="s">
        <v>144</v>
      </c>
      <c r="L3896" t="s">
        <v>155</v>
      </c>
      <c r="M3896" s="6">
        <v>563</v>
      </c>
    </row>
    <row r="3897" spans="1:13" x14ac:dyDescent="0.3">
      <c r="A3897" s="2">
        <v>45650</v>
      </c>
      <c r="B3897" s="3">
        <f t="shared" si="180"/>
        <v>2025</v>
      </c>
      <c r="C3897" t="str">
        <f t="shared" si="181"/>
        <v>2024-2025</v>
      </c>
      <c r="D3897" t="s">
        <v>120</v>
      </c>
      <c r="E3897" t="s">
        <v>47</v>
      </c>
      <c r="F3897" t="str">
        <f t="shared" si="182"/>
        <v>Victoria</v>
      </c>
      <c r="G3897" t="s">
        <v>26</v>
      </c>
      <c r="H3897">
        <v>3630</v>
      </c>
      <c r="I3897" t="s">
        <v>11</v>
      </c>
      <c r="J3897" t="s">
        <v>137</v>
      </c>
      <c r="K3897" t="s">
        <v>142</v>
      </c>
      <c r="L3897" t="s">
        <v>153</v>
      </c>
      <c r="M3897" s="6">
        <v>120</v>
      </c>
    </row>
    <row r="3898" spans="1:13" x14ac:dyDescent="0.3">
      <c r="A3898" s="2">
        <v>45928</v>
      </c>
      <c r="B3898" s="3">
        <f t="shared" si="180"/>
        <v>2026</v>
      </c>
      <c r="C3898" t="str">
        <f t="shared" si="181"/>
        <v>2025-2026</v>
      </c>
      <c r="D3898" t="s">
        <v>120</v>
      </c>
      <c r="E3898" t="s">
        <v>63</v>
      </c>
      <c r="F3898" t="str">
        <f t="shared" si="182"/>
        <v>Queensland</v>
      </c>
      <c r="G3898" t="s">
        <v>19</v>
      </c>
      <c r="H3898">
        <v>4068</v>
      </c>
      <c r="I3898" t="s">
        <v>11</v>
      </c>
      <c r="J3898" t="s">
        <v>131</v>
      </c>
      <c r="K3898" t="s">
        <v>145</v>
      </c>
      <c r="L3898" t="s">
        <v>156</v>
      </c>
      <c r="M3898" s="6">
        <v>452</v>
      </c>
    </row>
    <row r="3899" spans="1:13" x14ac:dyDescent="0.3">
      <c r="A3899" s="2">
        <v>45579</v>
      </c>
      <c r="B3899" s="3">
        <f t="shared" si="180"/>
        <v>2025</v>
      </c>
      <c r="C3899" t="str">
        <f t="shared" si="181"/>
        <v>2024-2025</v>
      </c>
      <c r="D3899" t="s">
        <v>119</v>
      </c>
      <c r="E3899" t="s">
        <v>92</v>
      </c>
      <c r="F3899" t="str">
        <f t="shared" si="182"/>
        <v>New South Wales</v>
      </c>
      <c r="G3899" t="s">
        <v>10</v>
      </c>
      <c r="H3899">
        <v>2015</v>
      </c>
      <c r="I3899" t="s">
        <v>11</v>
      </c>
      <c r="J3899" t="s">
        <v>126</v>
      </c>
      <c r="K3899" t="s">
        <v>151</v>
      </c>
      <c r="L3899" t="s">
        <v>152</v>
      </c>
      <c r="M3899" s="6">
        <v>650</v>
      </c>
    </row>
    <row r="3900" spans="1:13" x14ac:dyDescent="0.3">
      <c r="A3900" s="2">
        <v>45962</v>
      </c>
      <c r="B3900" s="3">
        <f t="shared" si="180"/>
        <v>2026</v>
      </c>
      <c r="C3900" t="str">
        <f t="shared" si="181"/>
        <v>2025-2026</v>
      </c>
      <c r="D3900" t="s">
        <v>119</v>
      </c>
      <c r="E3900" t="s">
        <v>49</v>
      </c>
      <c r="F3900" t="str">
        <f t="shared" si="182"/>
        <v>New South Wales</v>
      </c>
      <c r="G3900" t="s">
        <v>10</v>
      </c>
      <c r="H3900">
        <v>2350</v>
      </c>
      <c r="I3900" t="s">
        <v>11</v>
      </c>
      <c r="J3900" t="s">
        <v>122</v>
      </c>
      <c r="K3900" t="s">
        <v>144</v>
      </c>
      <c r="L3900" t="s">
        <v>155</v>
      </c>
      <c r="M3900" s="6">
        <v>793</v>
      </c>
    </row>
    <row r="3901" spans="1:13" x14ac:dyDescent="0.3">
      <c r="A3901" s="2">
        <v>45431</v>
      </c>
      <c r="B3901" s="3">
        <f t="shared" si="180"/>
        <v>2024</v>
      </c>
      <c r="C3901" t="str">
        <f t="shared" si="181"/>
        <v>2023-2024</v>
      </c>
      <c r="D3901" t="s">
        <v>120</v>
      </c>
      <c r="E3901" t="s">
        <v>97</v>
      </c>
      <c r="F3901" t="str">
        <f t="shared" si="182"/>
        <v>Tasmania</v>
      </c>
      <c r="G3901" t="s">
        <v>43</v>
      </c>
      <c r="H3901">
        <v>7010</v>
      </c>
      <c r="I3901" t="s">
        <v>11</v>
      </c>
      <c r="J3901" t="s">
        <v>130</v>
      </c>
      <c r="K3901" t="s">
        <v>150</v>
      </c>
      <c r="L3901" t="s">
        <v>161</v>
      </c>
      <c r="M3901" s="6">
        <v>458</v>
      </c>
    </row>
    <row r="3902" spans="1:13" x14ac:dyDescent="0.3">
      <c r="A3902" s="2">
        <v>45659</v>
      </c>
      <c r="B3902" s="3">
        <f t="shared" si="180"/>
        <v>2025</v>
      </c>
      <c r="C3902" t="str">
        <f t="shared" si="181"/>
        <v>2024-2025</v>
      </c>
      <c r="D3902" t="s">
        <v>120</v>
      </c>
      <c r="E3902" t="s">
        <v>68</v>
      </c>
      <c r="F3902" t="str">
        <f t="shared" si="182"/>
        <v>Victoria</v>
      </c>
      <c r="G3902" t="s">
        <v>26</v>
      </c>
      <c r="H3902">
        <v>3429</v>
      </c>
      <c r="I3902" t="s">
        <v>11</v>
      </c>
      <c r="J3902" t="s">
        <v>129</v>
      </c>
      <c r="K3902" t="s">
        <v>150</v>
      </c>
      <c r="L3902" t="s">
        <v>161</v>
      </c>
      <c r="M3902" s="6">
        <v>497</v>
      </c>
    </row>
    <row r="3903" spans="1:13" x14ac:dyDescent="0.3">
      <c r="A3903" s="2">
        <v>45552</v>
      </c>
      <c r="B3903" s="3">
        <f t="shared" si="180"/>
        <v>2025</v>
      </c>
      <c r="C3903" t="str">
        <f t="shared" si="181"/>
        <v>2024-2025</v>
      </c>
      <c r="D3903" t="s">
        <v>119</v>
      </c>
      <c r="E3903" t="s">
        <v>56</v>
      </c>
      <c r="F3903" t="str">
        <f t="shared" si="182"/>
        <v>Queensland</v>
      </c>
      <c r="G3903" t="s">
        <v>19</v>
      </c>
      <c r="H3903">
        <v>4883</v>
      </c>
      <c r="I3903" t="s">
        <v>11</v>
      </c>
      <c r="J3903" t="s">
        <v>133</v>
      </c>
      <c r="K3903" t="s">
        <v>142</v>
      </c>
      <c r="L3903" t="s">
        <v>153</v>
      </c>
      <c r="M3903" s="6">
        <v>484</v>
      </c>
    </row>
    <row r="3904" spans="1:13" x14ac:dyDescent="0.3">
      <c r="A3904" s="2">
        <v>45880</v>
      </c>
      <c r="B3904" s="3">
        <f t="shared" si="180"/>
        <v>2026</v>
      </c>
      <c r="C3904" t="str">
        <f t="shared" si="181"/>
        <v>2025-2026</v>
      </c>
      <c r="D3904" t="s">
        <v>119</v>
      </c>
      <c r="E3904" t="s">
        <v>49</v>
      </c>
      <c r="F3904" t="str">
        <f t="shared" si="182"/>
        <v>New South Wales</v>
      </c>
      <c r="G3904" t="s">
        <v>10</v>
      </c>
      <c r="H3904">
        <v>2350</v>
      </c>
      <c r="I3904" t="s">
        <v>11</v>
      </c>
      <c r="J3904" t="s">
        <v>122</v>
      </c>
      <c r="K3904" t="s">
        <v>150</v>
      </c>
      <c r="L3904" t="s">
        <v>161</v>
      </c>
      <c r="M3904" s="6">
        <v>620</v>
      </c>
    </row>
    <row r="3905" spans="1:13" x14ac:dyDescent="0.3">
      <c r="A3905" s="2">
        <v>45471</v>
      </c>
      <c r="B3905" s="3">
        <f t="shared" si="180"/>
        <v>2024</v>
      </c>
      <c r="C3905" t="str">
        <f t="shared" si="181"/>
        <v>2023-2024</v>
      </c>
      <c r="D3905" t="s">
        <v>120</v>
      </c>
      <c r="E3905" t="s">
        <v>81</v>
      </c>
      <c r="F3905" t="str">
        <f t="shared" si="182"/>
        <v>Victoria</v>
      </c>
      <c r="G3905" t="s">
        <v>26</v>
      </c>
      <c r="H3905">
        <v>3076</v>
      </c>
      <c r="I3905" t="s">
        <v>11</v>
      </c>
      <c r="J3905" t="s">
        <v>128</v>
      </c>
      <c r="K3905" t="s">
        <v>146</v>
      </c>
      <c r="L3905" t="s">
        <v>157</v>
      </c>
      <c r="M3905" s="6">
        <v>365</v>
      </c>
    </row>
    <row r="3906" spans="1:13" x14ac:dyDescent="0.3">
      <c r="A3906" s="2">
        <v>45473</v>
      </c>
      <c r="B3906" s="3">
        <f t="shared" ref="B3906:B3969" si="183">IF(MONTH(A3906)&gt;=7,YEAR(A3906)+1,YEAR(A3906))</f>
        <v>2024</v>
      </c>
      <c r="C3906" t="str">
        <f t="shared" ref="C3906:C3969" si="184">IF(MONTH(A3906) &gt;= 7, YEAR(A3906) &amp; "-" &amp; YEAR(A3906) + 1, YEAR(A3906) - 1 &amp; "-" &amp; YEAR(A3906))</f>
        <v>2023-2024</v>
      </c>
      <c r="D3906" t="s">
        <v>120</v>
      </c>
      <c r="E3906" t="s">
        <v>84</v>
      </c>
      <c r="F3906" t="str">
        <f t="shared" ref="F3906:F3969" si="185">IF(G3906="WA","Western Australia",
IF(G3906="NSW","New South Wales",
IF(G3906="QLD","Queensland",
IF(G3906="VIC","Victoria",
IF(G3906="TAS","Tasmania",
IF(G3906="SA","South Australia",
IF(G3906="NT","Northern Territory",
IF(G3906="ACT","Australian Capital Territory",G3906))))))))</f>
        <v>Western Australia</v>
      </c>
      <c r="G3906" t="s">
        <v>28</v>
      </c>
      <c r="H3906">
        <v>6280</v>
      </c>
      <c r="I3906" t="s">
        <v>11</v>
      </c>
      <c r="J3906" t="s">
        <v>135</v>
      </c>
      <c r="K3906" t="s">
        <v>144</v>
      </c>
      <c r="L3906" t="s">
        <v>155</v>
      </c>
      <c r="M3906" s="6">
        <v>85</v>
      </c>
    </row>
    <row r="3907" spans="1:13" x14ac:dyDescent="0.3">
      <c r="A3907" s="2">
        <v>46012</v>
      </c>
      <c r="B3907" s="3">
        <f t="shared" si="183"/>
        <v>2026</v>
      </c>
      <c r="C3907" t="str">
        <f t="shared" si="184"/>
        <v>2025-2026</v>
      </c>
      <c r="D3907" t="s">
        <v>120</v>
      </c>
      <c r="E3907" t="s">
        <v>105</v>
      </c>
      <c r="F3907" t="str">
        <f t="shared" si="185"/>
        <v>New South Wales</v>
      </c>
      <c r="G3907" t="s">
        <v>10</v>
      </c>
      <c r="H3907">
        <v>2031</v>
      </c>
      <c r="I3907" t="s">
        <v>11</v>
      </c>
      <c r="J3907" t="s">
        <v>126</v>
      </c>
      <c r="K3907" t="s">
        <v>145</v>
      </c>
      <c r="L3907" t="s">
        <v>156</v>
      </c>
      <c r="M3907" s="6">
        <v>719</v>
      </c>
    </row>
    <row r="3908" spans="1:13" x14ac:dyDescent="0.3">
      <c r="A3908" s="2">
        <v>45759</v>
      </c>
      <c r="B3908" s="3">
        <f t="shared" si="183"/>
        <v>2025</v>
      </c>
      <c r="C3908" t="str">
        <f t="shared" si="184"/>
        <v>2024-2025</v>
      </c>
      <c r="D3908" t="s">
        <v>120</v>
      </c>
      <c r="E3908" t="s">
        <v>42</v>
      </c>
      <c r="F3908" t="str">
        <f t="shared" si="185"/>
        <v>Tasmania</v>
      </c>
      <c r="G3908" t="s">
        <v>43</v>
      </c>
      <c r="H3908">
        <v>7018</v>
      </c>
      <c r="I3908" t="s">
        <v>11</v>
      </c>
      <c r="J3908" t="s">
        <v>130</v>
      </c>
      <c r="K3908" t="s">
        <v>150</v>
      </c>
      <c r="L3908" t="s">
        <v>161</v>
      </c>
      <c r="M3908" s="6">
        <v>92</v>
      </c>
    </row>
    <row r="3909" spans="1:13" x14ac:dyDescent="0.3">
      <c r="A3909" s="2">
        <v>45886</v>
      </c>
      <c r="B3909" s="3">
        <f t="shared" si="183"/>
        <v>2026</v>
      </c>
      <c r="C3909" t="str">
        <f t="shared" si="184"/>
        <v>2025-2026</v>
      </c>
      <c r="D3909" t="s">
        <v>120</v>
      </c>
      <c r="E3909" t="s">
        <v>111</v>
      </c>
      <c r="F3909" t="str">
        <f t="shared" si="185"/>
        <v>New South Wales</v>
      </c>
      <c r="G3909" t="s">
        <v>10</v>
      </c>
      <c r="H3909">
        <v>2154</v>
      </c>
      <c r="I3909" t="s">
        <v>11</v>
      </c>
      <c r="J3909" t="s">
        <v>125</v>
      </c>
      <c r="K3909" t="s">
        <v>150</v>
      </c>
      <c r="L3909" t="s">
        <v>161</v>
      </c>
      <c r="M3909" s="6">
        <v>538</v>
      </c>
    </row>
    <row r="3910" spans="1:13" x14ac:dyDescent="0.3">
      <c r="A3910" s="2">
        <v>45564</v>
      </c>
      <c r="B3910" s="3">
        <f t="shared" si="183"/>
        <v>2025</v>
      </c>
      <c r="C3910" t="str">
        <f t="shared" si="184"/>
        <v>2024-2025</v>
      </c>
      <c r="D3910" t="s">
        <v>120</v>
      </c>
      <c r="E3910" t="s">
        <v>103</v>
      </c>
      <c r="F3910" t="str">
        <f t="shared" si="185"/>
        <v>Victoria</v>
      </c>
      <c r="G3910" t="s">
        <v>26</v>
      </c>
      <c r="H3910">
        <v>3550</v>
      </c>
      <c r="I3910" t="s">
        <v>11</v>
      </c>
      <c r="J3910" t="s">
        <v>129</v>
      </c>
      <c r="K3910" t="s">
        <v>145</v>
      </c>
      <c r="L3910" t="s">
        <v>156</v>
      </c>
      <c r="M3910" s="6">
        <v>122</v>
      </c>
    </row>
    <row r="3911" spans="1:13" x14ac:dyDescent="0.3">
      <c r="A3911" s="2">
        <v>45880</v>
      </c>
      <c r="B3911" s="3">
        <f t="shared" si="183"/>
        <v>2026</v>
      </c>
      <c r="C3911" t="str">
        <f t="shared" si="184"/>
        <v>2025-2026</v>
      </c>
      <c r="D3911" t="s">
        <v>120</v>
      </c>
      <c r="E3911" t="s">
        <v>94</v>
      </c>
      <c r="F3911" t="str">
        <f t="shared" si="185"/>
        <v>Queensland</v>
      </c>
      <c r="G3911" t="s">
        <v>19</v>
      </c>
      <c r="H3911">
        <v>4551</v>
      </c>
      <c r="I3911" t="s">
        <v>11</v>
      </c>
      <c r="J3911" t="s">
        <v>136</v>
      </c>
      <c r="K3911" t="s">
        <v>144</v>
      </c>
      <c r="L3911" t="s">
        <v>155</v>
      </c>
      <c r="M3911" s="6">
        <v>718</v>
      </c>
    </row>
    <row r="3912" spans="1:13" x14ac:dyDescent="0.3">
      <c r="A3912" s="2">
        <v>45420</v>
      </c>
      <c r="B3912" s="3">
        <f t="shared" si="183"/>
        <v>2024</v>
      </c>
      <c r="C3912" t="str">
        <f t="shared" si="184"/>
        <v>2023-2024</v>
      </c>
      <c r="D3912" t="s">
        <v>119</v>
      </c>
      <c r="E3912" t="s">
        <v>79</v>
      </c>
      <c r="F3912" t="str">
        <f t="shared" si="185"/>
        <v>Queensland</v>
      </c>
      <c r="G3912" t="s">
        <v>19</v>
      </c>
      <c r="H3912">
        <v>4680</v>
      </c>
      <c r="I3912" t="s">
        <v>11</v>
      </c>
      <c r="J3912" t="s">
        <v>138</v>
      </c>
      <c r="K3912" t="s">
        <v>150</v>
      </c>
      <c r="L3912" t="s">
        <v>161</v>
      </c>
      <c r="M3912" s="6">
        <v>341</v>
      </c>
    </row>
    <row r="3913" spans="1:13" x14ac:dyDescent="0.3">
      <c r="A3913" s="2">
        <v>45958</v>
      </c>
      <c r="B3913" s="3">
        <f t="shared" si="183"/>
        <v>2026</v>
      </c>
      <c r="C3913" t="str">
        <f t="shared" si="184"/>
        <v>2025-2026</v>
      </c>
      <c r="D3913" t="s">
        <v>120</v>
      </c>
      <c r="E3913" t="s">
        <v>62</v>
      </c>
      <c r="F3913" t="str">
        <f t="shared" si="185"/>
        <v>Victoria</v>
      </c>
      <c r="G3913" t="s">
        <v>26</v>
      </c>
      <c r="H3913">
        <v>3690</v>
      </c>
      <c r="I3913" t="s">
        <v>11</v>
      </c>
      <c r="J3913" t="s">
        <v>137</v>
      </c>
      <c r="K3913" t="s">
        <v>150</v>
      </c>
      <c r="L3913" t="s">
        <v>161</v>
      </c>
      <c r="M3913" s="6">
        <v>203</v>
      </c>
    </row>
    <row r="3914" spans="1:13" x14ac:dyDescent="0.3">
      <c r="A3914" s="2">
        <v>45876</v>
      </c>
      <c r="B3914" s="3">
        <f t="shared" si="183"/>
        <v>2026</v>
      </c>
      <c r="C3914" t="str">
        <f t="shared" si="184"/>
        <v>2025-2026</v>
      </c>
      <c r="D3914" t="s">
        <v>120</v>
      </c>
      <c r="E3914" t="s">
        <v>71</v>
      </c>
      <c r="F3914" t="str">
        <f t="shared" si="185"/>
        <v>Victoria</v>
      </c>
      <c r="G3914" t="s">
        <v>26</v>
      </c>
      <c r="H3914">
        <v>3131</v>
      </c>
      <c r="I3914" t="s">
        <v>11</v>
      </c>
      <c r="J3914" t="s">
        <v>127</v>
      </c>
      <c r="K3914" t="s">
        <v>151</v>
      </c>
      <c r="L3914" t="s">
        <v>152</v>
      </c>
      <c r="M3914" s="6">
        <v>425</v>
      </c>
    </row>
    <row r="3915" spans="1:13" x14ac:dyDescent="0.3">
      <c r="A3915" s="2">
        <v>45381</v>
      </c>
      <c r="B3915" s="3">
        <f t="shared" si="183"/>
        <v>2024</v>
      </c>
      <c r="C3915" t="str">
        <f t="shared" si="184"/>
        <v>2023-2024</v>
      </c>
      <c r="D3915" t="s">
        <v>120</v>
      </c>
      <c r="E3915" t="s">
        <v>25</v>
      </c>
      <c r="F3915" t="str">
        <f t="shared" si="185"/>
        <v>Victoria</v>
      </c>
      <c r="G3915" t="s">
        <v>26</v>
      </c>
      <c r="H3915">
        <v>3066</v>
      </c>
      <c r="I3915" t="s">
        <v>11</v>
      </c>
      <c r="J3915" t="s">
        <v>128</v>
      </c>
      <c r="K3915" t="s">
        <v>150</v>
      </c>
      <c r="L3915" t="s">
        <v>161</v>
      </c>
      <c r="M3915" s="6">
        <v>144</v>
      </c>
    </row>
    <row r="3916" spans="1:13" x14ac:dyDescent="0.3">
      <c r="A3916" s="2">
        <v>45580</v>
      </c>
      <c r="B3916" s="3">
        <f t="shared" si="183"/>
        <v>2025</v>
      </c>
      <c r="C3916" t="str">
        <f t="shared" si="184"/>
        <v>2024-2025</v>
      </c>
      <c r="D3916" t="s">
        <v>119</v>
      </c>
      <c r="E3916" t="s">
        <v>49</v>
      </c>
      <c r="F3916" t="str">
        <f t="shared" si="185"/>
        <v>New South Wales</v>
      </c>
      <c r="G3916" t="s">
        <v>10</v>
      </c>
      <c r="H3916">
        <v>2350</v>
      </c>
      <c r="I3916" t="s">
        <v>11</v>
      </c>
      <c r="J3916" t="s">
        <v>122</v>
      </c>
      <c r="K3916" t="s">
        <v>149</v>
      </c>
      <c r="L3916" t="s">
        <v>160</v>
      </c>
      <c r="M3916" s="6">
        <v>751</v>
      </c>
    </row>
    <row r="3917" spans="1:13" x14ac:dyDescent="0.3">
      <c r="A3917" s="2">
        <v>45925</v>
      </c>
      <c r="B3917" s="3">
        <f t="shared" si="183"/>
        <v>2026</v>
      </c>
      <c r="C3917" t="str">
        <f t="shared" si="184"/>
        <v>2025-2026</v>
      </c>
      <c r="D3917" t="s">
        <v>120</v>
      </c>
      <c r="E3917" t="s">
        <v>54</v>
      </c>
      <c r="F3917" t="str">
        <f t="shared" si="185"/>
        <v>New South Wales</v>
      </c>
      <c r="G3917" t="s">
        <v>10</v>
      </c>
      <c r="H3917">
        <v>2750</v>
      </c>
      <c r="I3917" t="s">
        <v>11</v>
      </c>
      <c r="J3917" t="s">
        <v>132</v>
      </c>
      <c r="K3917" t="s">
        <v>145</v>
      </c>
      <c r="L3917" t="s">
        <v>156</v>
      </c>
      <c r="M3917" s="6">
        <v>261</v>
      </c>
    </row>
    <row r="3918" spans="1:13" x14ac:dyDescent="0.3">
      <c r="A3918" s="2">
        <v>45395</v>
      </c>
      <c r="B3918" s="3">
        <f t="shared" si="183"/>
        <v>2024</v>
      </c>
      <c r="C3918" t="str">
        <f t="shared" si="184"/>
        <v>2023-2024</v>
      </c>
      <c r="D3918" t="s">
        <v>120</v>
      </c>
      <c r="E3918" t="s">
        <v>64</v>
      </c>
      <c r="F3918" t="str">
        <f t="shared" si="185"/>
        <v>Western Australia</v>
      </c>
      <c r="G3918" t="s">
        <v>28</v>
      </c>
      <c r="H3918">
        <v>6112</v>
      </c>
      <c r="I3918" t="s">
        <v>11</v>
      </c>
      <c r="J3918" t="s">
        <v>135</v>
      </c>
      <c r="K3918" t="s">
        <v>145</v>
      </c>
      <c r="L3918" t="s">
        <v>156</v>
      </c>
      <c r="M3918" s="6">
        <v>126</v>
      </c>
    </row>
    <row r="3919" spans="1:13" x14ac:dyDescent="0.3">
      <c r="A3919" s="2">
        <v>45669</v>
      </c>
      <c r="B3919" s="3">
        <f t="shared" si="183"/>
        <v>2025</v>
      </c>
      <c r="C3919" t="str">
        <f t="shared" si="184"/>
        <v>2024-2025</v>
      </c>
      <c r="D3919" t="s">
        <v>120</v>
      </c>
      <c r="E3919" t="s">
        <v>78</v>
      </c>
      <c r="F3919" t="str">
        <f t="shared" si="185"/>
        <v>New South Wales</v>
      </c>
      <c r="G3919" t="s">
        <v>10</v>
      </c>
      <c r="H3919">
        <v>2480</v>
      </c>
      <c r="I3919" t="s">
        <v>11</v>
      </c>
      <c r="J3919" t="s">
        <v>122</v>
      </c>
      <c r="K3919" t="s">
        <v>145</v>
      </c>
      <c r="L3919" t="s">
        <v>156</v>
      </c>
      <c r="M3919" s="6">
        <v>243</v>
      </c>
    </row>
    <row r="3920" spans="1:13" x14ac:dyDescent="0.3">
      <c r="A3920" s="2">
        <v>45323</v>
      </c>
      <c r="B3920" s="3">
        <f t="shared" si="183"/>
        <v>2024</v>
      </c>
      <c r="C3920" t="str">
        <f t="shared" si="184"/>
        <v>2023-2024</v>
      </c>
      <c r="D3920" t="s">
        <v>120</v>
      </c>
      <c r="E3920" t="s">
        <v>9</v>
      </c>
      <c r="F3920" t="str">
        <f t="shared" si="185"/>
        <v>New South Wales</v>
      </c>
      <c r="G3920" t="s">
        <v>10</v>
      </c>
      <c r="H3920">
        <v>2067</v>
      </c>
      <c r="I3920" t="s">
        <v>11</v>
      </c>
      <c r="J3920" t="s">
        <v>126</v>
      </c>
      <c r="K3920" t="s">
        <v>145</v>
      </c>
      <c r="L3920" t="s">
        <v>156</v>
      </c>
      <c r="M3920" s="6">
        <v>425</v>
      </c>
    </row>
    <row r="3921" spans="1:13" x14ac:dyDescent="0.3">
      <c r="A3921" s="2">
        <v>45428</v>
      </c>
      <c r="B3921" s="3">
        <f t="shared" si="183"/>
        <v>2024</v>
      </c>
      <c r="C3921" t="str">
        <f t="shared" si="184"/>
        <v>2023-2024</v>
      </c>
      <c r="D3921" t="s">
        <v>120</v>
      </c>
      <c r="E3921" t="s">
        <v>25</v>
      </c>
      <c r="F3921" t="str">
        <f t="shared" si="185"/>
        <v>Victoria</v>
      </c>
      <c r="G3921" t="s">
        <v>26</v>
      </c>
      <c r="H3921">
        <v>3066</v>
      </c>
      <c r="I3921" t="s">
        <v>11</v>
      </c>
      <c r="J3921" t="s">
        <v>128</v>
      </c>
      <c r="K3921" t="s">
        <v>145</v>
      </c>
      <c r="L3921" t="s">
        <v>156</v>
      </c>
      <c r="M3921" s="6">
        <v>263</v>
      </c>
    </row>
    <row r="3922" spans="1:13" x14ac:dyDescent="0.3">
      <c r="A3922" s="2">
        <v>46012</v>
      </c>
      <c r="B3922" s="3">
        <f t="shared" si="183"/>
        <v>2026</v>
      </c>
      <c r="C3922" t="str">
        <f t="shared" si="184"/>
        <v>2025-2026</v>
      </c>
      <c r="D3922" t="s">
        <v>120</v>
      </c>
      <c r="E3922" t="s">
        <v>93</v>
      </c>
      <c r="F3922" t="str">
        <f t="shared" si="185"/>
        <v>Victoria</v>
      </c>
      <c r="G3922" t="s">
        <v>26</v>
      </c>
      <c r="H3922">
        <v>3400</v>
      </c>
      <c r="I3922" t="s">
        <v>11</v>
      </c>
      <c r="J3922" t="s">
        <v>129</v>
      </c>
      <c r="K3922" t="s">
        <v>145</v>
      </c>
      <c r="L3922" t="s">
        <v>156</v>
      </c>
      <c r="M3922" s="6">
        <v>589</v>
      </c>
    </row>
    <row r="3923" spans="1:13" x14ac:dyDescent="0.3">
      <c r="A3923" s="2">
        <v>45318</v>
      </c>
      <c r="B3923" s="3">
        <f t="shared" si="183"/>
        <v>2024</v>
      </c>
      <c r="C3923" t="str">
        <f t="shared" si="184"/>
        <v>2023-2024</v>
      </c>
      <c r="D3923" t="s">
        <v>120</v>
      </c>
      <c r="E3923" t="s">
        <v>25</v>
      </c>
      <c r="F3923" t="str">
        <f t="shared" si="185"/>
        <v>Victoria</v>
      </c>
      <c r="G3923" t="s">
        <v>26</v>
      </c>
      <c r="H3923">
        <v>3066</v>
      </c>
      <c r="I3923" t="s">
        <v>11</v>
      </c>
      <c r="J3923" t="s">
        <v>128</v>
      </c>
      <c r="K3923" t="s">
        <v>149</v>
      </c>
      <c r="L3923" t="s">
        <v>160</v>
      </c>
      <c r="M3923" s="6">
        <v>745</v>
      </c>
    </row>
    <row r="3924" spans="1:13" x14ac:dyDescent="0.3">
      <c r="A3924" s="2">
        <v>45553</v>
      </c>
      <c r="B3924" s="3">
        <f t="shared" si="183"/>
        <v>2025</v>
      </c>
      <c r="C3924" t="str">
        <f t="shared" si="184"/>
        <v>2024-2025</v>
      </c>
      <c r="D3924" t="s">
        <v>120</v>
      </c>
      <c r="E3924" t="s">
        <v>113</v>
      </c>
      <c r="F3924" t="str">
        <f t="shared" si="185"/>
        <v>New South Wales</v>
      </c>
      <c r="G3924" t="s">
        <v>10</v>
      </c>
      <c r="H3924">
        <v>2101</v>
      </c>
      <c r="I3924" t="s">
        <v>11</v>
      </c>
      <c r="J3924" t="s">
        <v>125</v>
      </c>
      <c r="K3924" t="s">
        <v>145</v>
      </c>
      <c r="L3924" t="s">
        <v>156</v>
      </c>
      <c r="M3924" s="6">
        <v>564</v>
      </c>
    </row>
    <row r="3925" spans="1:13" x14ac:dyDescent="0.3">
      <c r="A3925" s="2">
        <v>45584</v>
      </c>
      <c r="B3925" s="3">
        <f t="shared" si="183"/>
        <v>2025</v>
      </c>
      <c r="C3925" t="str">
        <f t="shared" si="184"/>
        <v>2024-2025</v>
      </c>
      <c r="D3925" t="s">
        <v>120</v>
      </c>
      <c r="E3925" t="s">
        <v>113</v>
      </c>
      <c r="F3925" t="str">
        <f t="shared" si="185"/>
        <v>New South Wales</v>
      </c>
      <c r="G3925" t="s">
        <v>10</v>
      </c>
      <c r="H3925">
        <v>2101</v>
      </c>
      <c r="I3925" t="s">
        <v>11</v>
      </c>
      <c r="J3925" t="s">
        <v>125</v>
      </c>
      <c r="K3925" t="s">
        <v>149</v>
      </c>
      <c r="L3925" t="s">
        <v>160</v>
      </c>
      <c r="M3925" s="6">
        <v>187</v>
      </c>
    </row>
    <row r="3926" spans="1:13" x14ac:dyDescent="0.3">
      <c r="A3926" s="2">
        <v>45960</v>
      </c>
      <c r="B3926" s="3">
        <f t="shared" si="183"/>
        <v>2026</v>
      </c>
      <c r="C3926" t="str">
        <f t="shared" si="184"/>
        <v>2025-2026</v>
      </c>
      <c r="D3926" t="s">
        <v>120</v>
      </c>
      <c r="E3926" t="s">
        <v>104</v>
      </c>
      <c r="F3926" t="str">
        <f t="shared" si="185"/>
        <v>Victoria</v>
      </c>
      <c r="G3926" t="s">
        <v>26</v>
      </c>
      <c r="H3926">
        <v>3175</v>
      </c>
      <c r="I3926" t="s">
        <v>11</v>
      </c>
      <c r="J3926" t="s">
        <v>127</v>
      </c>
      <c r="K3926" t="s">
        <v>149</v>
      </c>
      <c r="L3926" t="s">
        <v>160</v>
      </c>
      <c r="M3926" s="6">
        <v>622</v>
      </c>
    </row>
    <row r="3927" spans="1:13" x14ac:dyDescent="0.3">
      <c r="A3927" s="2">
        <v>45507</v>
      </c>
      <c r="B3927" s="3">
        <f t="shared" si="183"/>
        <v>2025</v>
      </c>
      <c r="C3927" t="str">
        <f t="shared" si="184"/>
        <v>2024-2025</v>
      </c>
      <c r="D3927" t="s">
        <v>120</v>
      </c>
      <c r="E3927" t="s">
        <v>83</v>
      </c>
      <c r="F3927" t="str">
        <f t="shared" si="185"/>
        <v>Victoria</v>
      </c>
      <c r="G3927" t="s">
        <v>26</v>
      </c>
      <c r="H3927">
        <v>3551</v>
      </c>
      <c r="I3927" t="s">
        <v>11</v>
      </c>
      <c r="J3927" t="s">
        <v>129</v>
      </c>
      <c r="K3927" t="s">
        <v>146</v>
      </c>
      <c r="L3927" t="s">
        <v>157</v>
      </c>
      <c r="M3927" s="6">
        <v>327</v>
      </c>
    </row>
    <row r="3928" spans="1:13" x14ac:dyDescent="0.3">
      <c r="A3928" s="2">
        <v>45596</v>
      </c>
      <c r="B3928" s="3">
        <f t="shared" si="183"/>
        <v>2025</v>
      </c>
      <c r="C3928" t="str">
        <f t="shared" si="184"/>
        <v>2024-2025</v>
      </c>
      <c r="D3928" t="s">
        <v>120</v>
      </c>
      <c r="E3928" t="s">
        <v>34</v>
      </c>
      <c r="F3928" t="str">
        <f t="shared" si="185"/>
        <v>New South Wales</v>
      </c>
      <c r="G3928" t="s">
        <v>10</v>
      </c>
      <c r="H3928">
        <v>2560</v>
      </c>
      <c r="I3928" t="s">
        <v>11</v>
      </c>
      <c r="J3928" t="s">
        <v>123</v>
      </c>
      <c r="K3928" t="s">
        <v>147</v>
      </c>
      <c r="L3928" t="s">
        <v>158</v>
      </c>
      <c r="M3928" s="6">
        <v>701</v>
      </c>
    </row>
    <row r="3929" spans="1:13" x14ac:dyDescent="0.3">
      <c r="A3929" s="2">
        <v>45406</v>
      </c>
      <c r="B3929" s="3">
        <f t="shared" si="183"/>
        <v>2024</v>
      </c>
      <c r="C3929" t="str">
        <f t="shared" si="184"/>
        <v>2023-2024</v>
      </c>
      <c r="D3929" t="s">
        <v>120</v>
      </c>
      <c r="E3929" t="s">
        <v>104</v>
      </c>
      <c r="F3929" t="str">
        <f t="shared" si="185"/>
        <v>Victoria</v>
      </c>
      <c r="G3929" t="s">
        <v>26</v>
      </c>
      <c r="H3929">
        <v>3175</v>
      </c>
      <c r="I3929" t="s">
        <v>11</v>
      </c>
      <c r="J3929" t="s">
        <v>127</v>
      </c>
      <c r="K3929" t="s">
        <v>144</v>
      </c>
      <c r="L3929" t="s">
        <v>155</v>
      </c>
      <c r="M3929" s="6">
        <v>364</v>
      </c>
    </row>
    <row r="3930" spans="1:13" x14ac:dyDescent="0.3">
      <c r="A3930" s="2">
        <v>45373</v>
      </c>
      <c r="B3930" s="3">
        <f t="shared" si="183"/>
        <v>2024</v>
      </c>
      <c r="C3930" t="str">
        <f t="shared" si="184"/>
        <v>2023-2024</v>
      </c>
      <c r="D3930" t="s">
        <v>120</v>
      </c>
      <c r="E3930" t="s">
        <v>99</v>
      </c>
      <c r="F3930" t="str">
        <f t="shared" si="185"/>
        <v>Western Australia</v>
      </c>
      <c r="G3930" t="s">
        <v>28</v>
      </c>
      <c r="H3930">
        <v>6530</v>
      </c>
      <c r="I3930" t="s">
        <v>11</v>
      </c>
      <c r="J3930" t="s">
        <v>141</v>
      </c>
      <c r="K3930" t="s">
        <v>145</v>
      </c>
      <c r="L3930" t="s">
        <v>156</v>
      </c>
      <c r="M3930" s="6">
        <v>30</v>
      </c>
    </row>
    <row r="3931" spans="1:13" x14ac:dyDescent="0.3">
      <c r="A3931" s="2">
        <v>45650</v>
      </c>
      <c r="B3931" s="3">
        <f t="shared" si="183"/>
        <v>2025</v>
      </c>
      <c r="C3931" t="str">
        <f t="shared" si="184"/>
        <v>2024-2025</v>
      </c>
      <c r="D3931" t="s">
        <v>120</v>
      </c>
      <c r="E3931" t="s">
        <v>73</v>
      </c>
      <c r="F3931" t="str">
        <f t="shared" si="185"/>
        <v>Queensland</v>
      </c>
      <c r="G3931" t="s">
        <v>19</v>
      </c>
      <c r="H3931">
        <v>4509</v>
      </c>
      <c r="I3931" t="s">
        <v>11</v>
      </c>
      <c r="J3931" t="s">
        <v>124</v>
      </c>
      <c r="K3931" t="s">
        <v>151</v>
      </c>
      <c r="L3931" t="s">
        <v>152</v>
      </c>
      <c r="M3931" s="6">
        <v>411</v>
      </c>
    </row>
    <row r="3932" spans="1:13" x14ac:dyDescent="0.3">
      <c r="A3932" s="2">
        <v>45487</v>
      </c>
      <c r="B3932" s="3">
        <f t="shared" si="183"/>
        <v>2025</v>
      </c>
      <c r="C3932" t="str">
        <f t="shared" si="184"/>
        <v>2024-2025</v>
      </c>
      <c r="D3932" t="s">
        <v>120</v>
      </c>
      <c r="E3932" t="s">
        <v>96</v>
      </c>
      <c r="F3932" t="str">
        <f t="shared" si="185"/>
        <v>Western Australia</v>
      </c>
      <c r="G3932" t="s">
        <v>28</v>
      </c>
      <c r="H3932">
        <v>6027</v>
      </c>
      <c r="I3932" t="s">
        <v>11</v>
      </c>
      <c r="J3932" t="s">
        <v>121</v>
      </c>
      <c r="K3932" t="s">
        <v>150</v>
      </c>
      <c r="L3932" t="s">
        <v>161</v>
      </c>
      <c r="M3932" s="6">
        <v>353</v>
      </c>
    </row>
    <row r="3933" spans="1:13" x14ac:dyDescent="0.3">
      <c r="A3933" s="2">
        <v>45826</v>
      </c>
      <c r="B3933" s="3">
        <f t="shared" si="183"/>
        <v>2025</v>
      </c>
      <c r="C3933" t="str">
        <f t="shared" si="184"/>
        <v>2024-2025</v>
      </c>
      <c r="D3933" t="s">
        <v>119</v>
      </c>
      <c r="E3933" t="s">
        <v>49</v>
      </c>
      <c r="F3933" t="str">
        <f t="shared" si="185"/>
        <v>New South Wales</v>
      </c>
      <c r="G3933" t="s">
        <v>10</v>
      </c>
      <c r="H3933">
        <v>2350</v>
      </c>
      <c r="I3933" t="s">
        <v>11</v>
      </c>
      <c r="J3933" t="s">
        <v>122</v>
      </c>
      <c r="K3933" t="s">
        <v>145</v>
      </c>
      <c r="L3933" t="s">
        <v>156</v>
      </c>
      <c r="M3933" s="6">
        <v>306</v>
      </c>
    </row>
    <row r="3934" spans="1:13" x14ac:dyDescent="0.3">
      <c r="A3934" s="2">
        <v>45674</v>
      </c>
      <c r="B3934" s="3">
        <f t="shared" si="183"/>
        <v>2025</v>
      </c>
      <c r="C3934" t="str">
        <f t="shared" si="184"/>
        <v>2024-2025</v>
      </c>
      <c r="D3934" t="s">
        <v>119</v>
      </c>
      <c r="E3934" t="s">
        <v>49</v>
      </c>
      <c r="F3934" t="str">
        <f t="shared" si="185"/>
        <v>New South Wales</v>
      </c>
      <c r="G3934" t="s">
        <v>10</v>
      </c>
      <c r="H3934">
        <v>2350</v>
      </c>
      <c r="I3934" t="s">
        <v>11</v>
      </c>
      <c r="J3934" t="s">
        <v>122</v>
      </c>
      <c r="K3934" t="s">
        <v>145</v>
      </c>
      <c r="L3934" t="s">
        <v>156</v>
      </c>
      <c r="M3934" s="6">
        <v>256</v>
      </c>
    </row>
    <row r="3935" spans="1:13" x14ac:dyDescent="0.3">
      <c r="A3935" s="2">
        <v>45813</v>
      </c>
      <c r="B3935" s="3">
        <f t="shared" si="183"/>
        <v>2025</v>
      </c>
      <c r="C3935" t="str">
        <f t="shared" si="184"/>
        <v>2024-2025</v>
      </c>
      <c r="D3935" t="s">
        <v>120</v>
      </c>
      <c r="E3935" t="s">
        <v>25</v>
      </c>
      <c r="F3935" t="str">
        <f t="shared" si="185"/>
        <v>Victoria</v>
      </c>
      <c r="G3935" t="s">
        <v>26</v>
      </c>
      <c r="H3935">
        <v>3066</v>
      </c>
      <c r="I3935" t="s">
        <v>11</v>
      </c>
      <c r="J3935" t="s">
        <v>128</v>
      </c>
      <c r="K3935" t="s">
        <v>145</v>
      </c>
      <c r="L3935" t="s">
        <v>156</v>
      </c>
      <c r="M3935" s="6">
        <v>572</v>
      </c>
    </row>
    <row r="3936" spans="1:13" x14ac:dyDescent="0.3">
      <c r="A3936" s="2">
        <v>45649</v>
      </c>
      <c r="B3936" s="3">
        <f t="shared" si="183"/>
        <v>2025</v>
      </c>
      <c r="C3936" t="str">
        <f t="shared" si="184"/>
        <v>2024-2025</v>
      </c>
      <c r="D3936" t="s">
        <v>119</v>
      </c>
      <c r="E3936" t="s">
        <v>92</v>
      </c>
      <c r="F3936" t="str">
        <f t="shared" si="185"/>
        <v>New South Wales</v>
      </c>
      <c r="G3936" t="s">
        <v>10</v>
      </c>
      <c r="H3936">
        <v>2015</v>
      </c>
      <c r="I3936" t="s">
        <v>11</v>
      </c>
      <c r="J3936" t="s">
        <v>126</v>
      </c>
      <c r="K3936" t="s">
        <v>145</v>
      </c>
      <c r="L3936" t="s">
        <v>156</v>
      </c>
      <c r="M3936" s="6">
        <v>598</v>
      </c>
    </row>
    <row r="3937" spans="1:13" x14ac:dyDescent="0.3">
      <c r="A3937" s="2">
        <v>45677</v>
      </c>
      <c r="B3937" s="3">
        <f t="shared" si="183"/>
        <v>2025</v>
      </c>
      <c r="C3937" t="str">
        <f t="shared" si="184"/>
        <v>2024-2025</v>
      </c>
      <c r="D3937" t="s">
        <v>119</v>
      </c>
      <c r="E3937" t="s">
        <v>45</v>
      </c>
      <c r="F3937" t="str">
        <f t="shared" si="185"/>
        <v>Victoria</v>
      </c>
      <c r="G3937" t="s">
        <v>26</v>
      </c>
      <c r="H3937">
        <v>3136</v>
      </c>
      <c r="I3937" t="s">
        <v>11</v>
      </c>
      <c r="J3937" t="s">
        <v>127</v>
      </c>
      <c r="K3937" t="s">
        <v>151</v>
      </c>
      <c r="L3937" t="s">
        <v>152</v>
      </c>
      <c r="M3937" s="6">
        <v>229</v>
      </c>
    </row>
    <row r="3938" spans="1:13" x14ac:dyDescent="0.3">
      <c r="A3938" s="2">
        <v>45818</v>
      </c>
      <c r="B3938" s="3">
        <f t="shared" si="183"/>
        <v>2025</v>
      </c>
      <c r="C3938" t="str">
        <f t="shared" si="184"/>
        <v>2024-2025</v>
      </c>
      <c r="D3938" t="s">
        <v>120</v>
      </c>
      <c r="E3938" t="s">
        <v>47</v>
      </c>
      <c r="F3938" t="str">
        <f t="shared" si="185"/>
        <v>Victoria</v>
      </c>
      <c r="G3938" t="s">
        <v>26</v>
      </c>
      <c r="H3938">
        <v>3630</v>
      </c>
      <c r="I3938" t="s">
        <v>11</v>
      </c>
      <c r="J3938" t="s">
        <v>137</v>
      </c>
      <c r="K3938" t="s">
        <v>145</v>
      </c>
      <c r="L3938" t="s">
        <v>156</v>
      </c>
      <c r="M3938" s="6">
        <v>700</v>
      </c>
    </row>
    <row r="3939" spans="1:13" x14ac:dyDescent="0.3">
      <c r="A3939" s="2">
        <v>45366</v>
      </c>
      <c r="B3939" s="3">
        <f t="shared" si="183"/>
        <v>2024</v>
      </c>
      <c r="C3939" t="str">
        <f t="shared" si="184"/>
        <v>2023-2024</v>
      </c>
      <c r="D3939" t="s">
        <v>120</v>
      </c>
      <c r="E3939" t="s">
        <v>105</v>
      </c>
      <c r="F3939" t="str">
        <f t="shared" si="185"/>
        <v>New South Wales</v>
      </c>
      <c r="G3939" t="s">
        <v>10</v>
      </c>
      <c r="H3939">
        <v>2031</v>
      </c>
      <c r="I3939" t="s">
        <v>11</v>
      </c>
      <c r="J3939" t="s">
        <v>126</v>
      </c>
      <c r="K3939" t="s">
        <v>146</v>
      </c>
      <c r="L3939" t="s">
        <v>157</v>
      </c>
      <c r="M3939" s="6">
        <v>502</v>
      </c>
    </row>
    <row r="3940" spans="1:13" x14ac:dyDescent="0.3">
      <c r="A3940" s="2">
        <v>45648</v>
      </c>
      <c r="B3940" s="3">
        <f t="shared" si="183"/>
        <v>2025</v>
      </c>
      <c r="C3940" t="str">
        <f t="shared" si="184"/>
        <v>2024-2025</v>
      </c>
      <c r="D3940" t="s">
        <v>120</v>
      </c>
      <c r="E3940" t="s">
        <v>37</v>
      </c>
      <c r="F3940" t="str">
        <f t="shared" si="185"/>
        <v>Victoria</v>
      </c>
      <c r="G3940" t="s">
        <v>26</v>
      </c>
      <c r="H3940">
        <v>3134</v>
      </c>
      <c r="I3940" t="s">
        <v>11</v>
      </c>
      <c r="J3940" t="s">
        <v>127</v>
      </c>
      <c r="K3940" t="s">
        <v>145</v>
      </c>
      <c r="L3940" t="s">
        <v>156</v>
      </c>
      <c r="M3940" s="6">
        <v>589</v>
      </c>
    </row>
    <row r="3941" spans="1:13" x14ac:dyDescent="0.3">
      <c r="A3941" s="2">
        <v>45675</v>
      </c>
      <c r="B3941" s="3">
        <f t="shared" si="183"/>
        <v>2025</v>
      </c>
      <c r="C3941" t="str">
        <f t="shared" si="184"/>
        <v>2024-2025</v>
      </c>
      <c r="D3941" t="s">
        <v>120</v>
      </c>
      <c r="E3941" t="s">
        <v>107</v>
      </c>
      <c r="F3941" t="str">
        <f t="shared" si="185"/>
        <v>New South Wales</v>
      </c>
      <c r="G3941" t="s">
        <v>10</v>
      </c>
      <c r="H3941">
        <v>2020</v>
      </c>
      <c r="I3941" t="s">
        <v>11</v>
      </c>
      <c r="J3941" t="s">
        <v>126</v>
      </c>
      <c r="K3941" t="s">
        <v>148</v>
      </c>
      <c r="L3941" t="s">
        <v>159</v>
      </c>
      <c r="M3941" s="6">
        <v>303</v>
      </c>
    </row>
    <row r="3942" spans="1:13" x14ac:dyDescent="0.3">
      <c r="A3942" s="2">
        <v>45376</v>
      </c>
      <c r="B3942" s="3">
        <f t="shared" si="183"/>
        <v>2024</v>
      </c>
      <c r="C3942" t="str">
        <f t="shared" si="184"/>
        <v>2023-2024</v>
      </c>
      <c r="D3942" t="s">
        <v>120</v>
      </c>
      <c r="E3942" t="s">
        <v>24</v>
      </c>
      <c r="F3942" t="str">
        <f t="shared" si="185"/>
        <v>Queensland</v>
      </c>
      <c r="G3942" t="s">
        <v>19</v>
      </c>
      <c r="H3942">
        <v>4053</v>
      </c>
      <c r="I3942" t="s">
        <v>11</v>
      </c>
      <c r="J3942" t="s">
        <v>131</v>
      </c>
      <c r="K3942" t="s">
        <v>145</v>
      </c>
      <c r="L3942" t="s">
        <v>156</v>
      </c>
      <c r="M3942" s="6">
        <v>560</v>
      </c>
    </row>
    <row r="3943" spans="1:13" x14ac:dyDescent="0.3">
      <c r="A3943" s="2">
        <v>45688</v>
      </c>
      <c r="B3943" s="3">
        <f t="shared" si="183"/>
        <v>2025</v>
      </c>
      <c r="C3943" t="str">
        <f t="shared" si="184"/>
        <v>2024-2025</v>
      </c>
      <c r="D3943" t="s">
        <v>120</v>
      </c>
      <c r="E3943" t="s">
        <v>67</v>
      </c>
      <c r="F3943" t="str">
        <f t="shared" si="185"/>
        <v>Tasmania</v>
      </c>
      <c r="G3943" t="s">
        <v>43</v>
      </c>
      <c r="H3943">
        <v>7250</v>
      </c>
      <c r="I3943" t="s">
        <v>11</v>
      </c>
      <c r="J3943" t="s">
        <v>130</v>
      </c>
      <c r="K3943" t="s">
        <v>150</v>
      </c>
      <c r="L3943" t="s">
        <v>161</v>
      </c>
      <c r="M3943" s="6">
        <v>789</v>
      </c>
    </row>
    <row r="3944" spans="1:13" x14ac:dyDescent="0.3">
      <c r="A3944" s="2">
        <v>45585</v>
      </c>
      <c r="B3944" s="3">
        <f t="shared" si="183"/>
        <v>2025</v>
      </c>
      <c r="C3944" t="str">
        <f t="shared" si="184"/>
        <v>2024-2025</v>
      </c>
      <c r="D3944" t="s">
        <v>120</v>
      </c>
      <c r="E3944" t="s">
        <v>99</v>
      </c>
      <c r="F3944" t="str">
        <f t="shared" si="185"/>
        <v>Western Australia</v>
      </c>
      <c r="G3944" t="s">
        <v>28</v>
      </c>
      <c r="H3944">
        <v>6530</v>
      </c>
      <c r="I3944" t="s">
        <v>11</v>
      </c>
      <c r="J3944" t="s">
        <v>141</v>
      </c>
      <c r="K3944" t="s">
        <v>150</v>
      </c>
      <c r="L3944" t="s">
        <v>161</v>
      </c>
      <c r="M3944" s="6">
        <v>473</v>
      </c>
    </row>
    <row r="3945" spans="1:13" x14ac:dyDescent="0.3">
      <c r="A3945" s="2">
        <v>45682</v>
      </c>
      <c r="B3945" s="3">
        <f t="shared" si="183"/>
        <v>2025</v>
      </c>
      <c r="C3945" t="str">
        <f t="shared" si="184"/>
        <v>2024-2025</v>
      </c>
      <c r="D3945" t="s">
        <v>119</v>
      </c>
      <c r="E3945" t="s">
        <v>92</v>
      </c>
      <c r="F3945" t="str">
        <f t="shared" si="185"/>
        <v>New South Wales</v>
      </c>
      <c r="G3945" t="s">
        <v>10</v>
      </c>
      <c r="H3945">
        <v>2015</v>
      </c>
      <c r="I3945" t="s">
        <v>11</v>
      </c>
      <c r="J3945" t="s">
        <v>126</v>
      </c>
      <c r="K3945" t="s">
        <v>144</v>
      </c>
      <c r="L3945" t="s">
        <v>155</v>
      </c>
      <c r="M3945" s="6">
        <v>311</v>
      </c>
    </row>
    <row r="3946" spans="1:13" x14ac:dyDescent="0.3">
      <c r="A3946" s="2">
        <v>45836</v>
      </c>
      <c r="B3946" s="3">
        <f t="shared" si="183"/>
        <v>2025</v>
      </c>
      <c r="C3946" t="str">
        <f t="shared" si="184"/>
        <v>2024-2025</v>
      </c>
      <c r="D3946" t="s">
        <v>120</v>
      </c>
      <c r="E3946" t="s">
        <v>83</v>
      </c>
      <c r="F3946" t="str">
        <f t="shared" si="185"/>
        <v>Victoria</v>
      </c>
      <c r="G3946" t="s">
        <v>26</v>
      </c>
      <c r="H3946">
        <v>3551</v>
      </c>
      <c r="I3946" t="s">
        <v>11</v>
      </c>
      <c r="J3946" t="s">
        <v>129</v>
      </c>
      <c r="K3946" t="s">
        <v>150</v>
      </c>
      <c r="L3946" t="s">
        <v>161</v>
      </c>
      <c r="M3946" s="6">
        <v>640</v>
      </c>
    </row>
    <row r="3947" spans="1:13" x14ac:dyDescent="0.3">
      <c r="A3947" s="2">
        <v>45509</v>
      </c>
      <c r="B3947" s="3">
        <f t="shared" si="183"/>
        <v>2025</v>
      </c>
      <c r="C3947" t="str">
        <f t="shared" si="184"/>
        <v>2024-2025</v>
      </c>
      <c r="D3947" t="s">
        <v>120</v>
      </c>
      <c r="E3947" t="s">
        <v>73</v>
      </c>
      <c r="F3947" t="str">
        <f t="shared" si="185"/>
        <v>Queensland</v>
      </c>
      <c r="G3947" t="s">
        <v>19</v>
      </c>
      <c r="H3947">
        <v>4509</v>
      </c>
      <c r="I3947" t="s">
        <v>11</v>
      </c>
      <c r="J3947" t="s">
        <v>124</v>
      </c>
      <c r="K3947" t="s">
        <v>149</v>
      </c>
      <c r="L3947" t="s">
        <v>160</v>
      </c>
      <c r="M3947" s="6">
        <v>346</v>
      </c>
    </row>
    <row r="3948" spans="1:13" x14ac:dyDescent="0.3">
      <c r="A3948" s="2">
        <v>46015</v>
      </c>
      <c r="B3948" s="3">
        <f t="shared" si="183"/>
        <v>2026</v>
      </c>
      <c r="C3948" t="str">
        <f t="shared" si="184"/>
        <v>2025-2026</v>
      </c>
      <c r="D3948" t="s">
        <v>119</v>
      </c>
      <c r="E3948" t="s">
        <v>22</v>
      </c>
      <c r="F3948" t="str">
        <f t="shared" si="185"/>
        <v>New South Wales</v>
      </c>
      <c r="G3948" t="s">
        <v>10</v>
      </c>
      <c r="H3948">
        <v>2116</v>
      </c>
      <c r="I3948" t="s">
        <v>11</v>
      </c>
      <c r="J3948" t="s">
        <v>125</v>
      </c>
      <c r="K3948" t="s">
        <v>144</v>
      </c>
      <c r="L3948" t="s">
        <v>155</v>
      </c>
      <c r="M3948" s="6">
        <v>305</v>
      </c>
    </row>
    <row r="3949" spans="1:13" x14ac:dyDescent="0.3">
      <c r="A3949" s="2">
        <v>45749</v>
      </c>
      <c r="B3949" s="3">
        <f t="shared" si="183"/>
        <v>2025</v>
      </c>
      <c r="C3949" t="str">
        <f t="shared" si="184"/>
        <v>2024-2025</v>
      </c>
      <c r="D3949" t="s">
        <v>119</v>
      </c>
      <c r="E3949" t="s">
        <v>18</v>
      </c>
      <c r="F3949" t="str">
        <f t="shared" si="185"/>
        <v>Queensland</v>
      </c>
      <c r="G3949" t="s">
        <v>19</v>
      </c>
      <c r="H3949">
        <v>4802</v>
      </c>
      <c r="I3949" t="s">
        <v>11</v>
      </c>
      <c r="J3949" t="s">
        <v>133</v>
      </c>
      <c r="K3949" t="s">
        <v>151</v>
      </c>
      <c r="L3949" t="s">
        <v>152</v>
      </c>
      <c r="M3949" s="6">
        <v>225</v>
      </c>
    </row>
    <row r="3950" spans="1:13" x14ac:dyDescent="0.3">
      <c r="A3950" s="2">
        <v>45594</v>
      </c>
      <c r="B3950" s="3">
        <f t="shared" si="183"/>
        <v>2025</v>
      </c>
      <c r="C3950" t="str">
        <f t="shared" si="184"/>
        <v>2024-2025</v>
      </c>
      <c r="D3950" t="s">
        <v>120</v>
      </c>
      <c r="E3950" t="s">
        <v>84</v>
      </c>
      <c r="F3950" t="str">
        <f t="shared" si="185"/>
        <v>Western Australia</v>
      </c>
      <c r="G3950" t="s">
        <v>28</v>
      </c>
      <c r="H3950">
        <v>6280</v>
      </c>
      <c r="I3950" t="s">
        <v>11</v>
      </c>
      <c r="J3950" t="s">
        <v>135</v>
      </c>
      <c r="K3950" t="s">
        <v>146</v>
      </c>
      <c r="L3950" t="s">
        <v>157</v>
      </c>
      <c r="M3950" s="6">
        <v>275</v>
      </c>
    </row>
    <row r="3951" spans="1:13" x14ac:dyDescent="0.3">
      <c r="A3951" s="2">
        <v>45387</v>
      </c>
      <c r="B3951" s="3">
        <f t="shared" si="183"/>
        <v>2024</v>
      </c>
      <c r="C3951" t="str">
        <f t="shared" si="184"/>
        <v>2023-2024</v>
      </c>
      <c r="D3951" t="s">
        <v>120</v>
      </c>
      <c r="E3951" t="s">
        <v>47</v>
      </c>
      <c r="F3951" t="str">
        <f t="shared" si="185"/>
        <v>Victoria</v>
      </c>
      <c r="G3951" t="s">
        <v>26</v>
      </c>
      <c r="H3951">
        <v>3630</v>
      </c>
      <c r="I3951" t="s">
        <v>11</v>
      </c>
      <c r="J3951" t="s">
        <v>137</v>
      </c>
      <c r="K3951" t="s">
        <v>142</v>
      </c>
      <c r="L3951" t="s">
        <v>153</v>
      </c>
      <c r="M3951" s="6">
        <v>311</v>
      </c>
    </row>
    <row r="3952" spans="1:13" x14ac:dyDescent="0.3">
      <c r="A3952" s="2">
        <v>45421</v>
      </c>
      <c r="B3952" s="3">
        <f t="shared" si="183"/>
        <v>2024</v>
      </c>
      <c r="C3952" t="str">
        <f t="shared" si="184"/>
        <v>2023-2024</v>
      </c>
      <c r="D3952" t="s">
        <v>120</v>
      </c>
      <c r="E3952" t="s">
        <v>14</v>
      </c>
      <c r="F3952" t="str">
        <f t="shared" si="185"/>
        <v>Northern Territory</v>
      </c>
      <c r="G3952" t="s">
        <v>15</v>
      </c>
      <c r="H3952">
        <v>800</v>
      </c>
      <c r="I3952" t="s">
        <v>11</v>
      </c>
      <c r="J3952" t="s">
        <v>140</v>
      </c>
      <c r="K3952" t="s">
        <v>146</v>
      </c>
      <c r="L3952" t="s">
        <v>157</v>
      </c>
      <c r="M3952" s="6">
        <v>644</v>
      </c>
    </row>
    <row r="3953" spans="1:13" x14ac:dyDescent="0.3">
      <c r="A3953" s="2">
        <v>45659</v>
      </c>
      <c r="B3953" s="3">
        <f t="shared" si="183"/>
        <v>2025</v>
      </c>
      <c r="C3953" t="str">
        <f t="shared" si="184"/>
        <v>2024-2025</v>
      </c>
      <c r="D3953" t="s">
        <v>120</v>
      </c>
      <c r="E3953" t="s">
        <v>81</v>
      </c>
      <c r="F3953" t="str">
        <f t="shared" si="185"/>
        <v>Victoria</v>
      </c>
      <c r="G3953" t="s">
        <v>26</v>
      </c>
      <c r="H3953">
        <v>3076</v>
      </c>
      <c r="I3953" t="s">
        <v>11</v>
      </c>
      <c r="J3953" t="s">
        <v>128</v>
      </c>
      <c r="K3953" t="s">
        <v>145</v>
      </c>
      <c r="L3953" t="s">
        <v>156</v>
      </c>
      <c r="M3953" s="6">
        <v>184</v>
      </c>
    </row>
    <row r="3954" spans="1:13" x14ac:dyDescent="0.3">
      <c r="A3954" s="2">
        <v>45440</v>
      </c>
      <c r="B3954" s="3">
        <f t="shared" si="183"/>
        <v>2024</v>
      </c>
      <c r="C3954" t="str">
        <f t="shared" si="184"/>
        <v>2023-2024</v>
      </c>
      <c r="D3954" t="s">
        <v>120</v>
      </c>
      <c r="E3954" t="s">
        <v>78</v>
      </c>
      <c r="F3954" t="str">
        <f t="shared" si="185"/>
        <v>New South Wales</v>
      </c>
      <c r="G3954" t="s">
        <v>10</v>
      </c>
      <c r="H3954">
        <v>2480</v>
      </c>
      <c r="I3954" t="s">
        <v>11</v>
      </c>
      <c r="J3954" t="s">
        <v>122</v>
      </c>
      <c r="K3954" t="s">
        <v>145</v>
      </c>
      <c r="L3954" t="s">
        <v>156</v>
      </c>
      <c r="M3954" s="6">
        <v>335</v>
      </c>
    </row>
    <row r="3955" spans="1:13" x14ac:dyDescent="0.3">
      <c r="A3955" s="2">
        <v>45914</v>
      </c>
      <c r="B3955" s="3">
        <f t="shared" si="183"/>
        <v>2026</v>
      </c>
      <c r="C3955" t="str">
        <f t="shared" si="184"/>
        <v>2025-2026</v>
      </c>
      <c r="D3955" t="s">
        <v>119</v>
      </c>
      <c r="E3955" t="s">
        <v>33</v>
      </c>
      <c r="F3955" t="str">
        <f t="shared" si="185"/>
        <v>Northern Territory</v>
      </c>
      <c r="G3955" t="s">
        <v>15</v>
      </c>
      <c r="H3955">
        <v>870</v>
      </c>
      <c r="I3955" t="s">
        <v>11</v>
      </c>
      <c r="J3955" t="s">
        <v>140</v>
      </c>
      <c r="K3955" t="s">
        <v>145</v>
      </c>
      <c r="L3955" t="s">
        <v>156</v>
      </c>
      <c r="M3955" s="6">
        <v>376</v>
      </c>
    </row>
    <row r="3956" spans="1:13" x14ac:dyDescent="0.3">
      <c r="A3956" s="2">
        <v>45579</v>
      </c>
      <c r="B3956" s="3">
        <f t="shared" si="183"/>
        <v>2025</v>
      </c>
      <c r="C3956" t="str">
        <f t="shared" si="184"/>
        <v>2024-2025</v>
      </c>
      <c r="D3956" t="s">
        <v>120</v>
      </c>
      <c r="E3956" t="s">
        <v>46</v>
      </c>
      <c r="F3956" t="str">
        <f t="shared" si="185"/>
        <v>South Australia</v>
      </c>
      <c r="G3956" t="s">
        <v>17</v>
      </c>
      <c r="H3956">
        <v>5043</v>
      </c>
      <c r="I3956" t="s">
        <v>11</v>
      </c>
      <c r="J3956" t="s">
        <v>134</v>
      </c>
      <c r="K3956" t="s">
        <v>151</v>
      </c>
      <c r="L3956" t="s">
        <v>152</v>
      </c>
      <c r="M3956" s="6">
        <v>708</v>
      </c>
    </row>
    <row r="3957" spans="1:13" x14ac:dyDescent="0.3">
      <c r="A3957" s="2">
        <v>45580</v>
      </c>
      <c r="B3957" s="3">
        <f t="shared" si="183"/>
        <v>2025</v>
      </c>
      <c r="C3957" t="str">
        <f t="shared" si="184"/>
        <v>2024-2025</v>
      </c>
      <c r="D3957" t="s">
        <v>120</v>
      </c>
      <c r="E3957" t="s">
        <v>59</v>
      </c>
      <c r="F3957" t="str">
        <f t="shared" si="185"/>
        <v>South Australia</v>
      </c>
      <c r="G3957" t="s">
        <v>17</v>
      </c>
      <c r="H3957">
        <v>5011</v>
      </c>
      <c r="I3957" t="s">
        <v>11</v>
      </c>
      <c r="J3957" t="s">
        <v>134</v>
      </c>
      <c r="K3957" t="s">
        <v>150</v>
      </c>
      <c r="L3957" t="s">
        <v>161</v>
      </c>
      <c r="M3957" s="6">
        <v>246</v>
      </c>
    </row>
    <row r="3958" spans="1:13" x14ac:dyDescent="0.3">
      <c r="A3958" s="2">
        <v>45848</v>
      </c>
      <c r="B3958" s="3">
        <f t="shared" si="183"/>
        <v>2026</v>
      </c>
      <c r="C3958" t="str">
        <f t="shared" si="184"/>
        <v>2025-2026</v>
      </c>
      <c r="D3958" t="s">
        <v>120</v>
      </c>
      <c r="E3958" t="s">
        <v>34</v>
      </c>
      <c r="F3958" t="str">
        <f t="shared" si="185"/>
        <v>New South Wales</v>
      </c>
      <c r="G3958" t="s">
        <v>10</v>
      </c>
      <c r="H3958">
        <v>2560</v>
      </c>
      <c r="I3958" t="s">
        <v>11</v>
      </c>
      <c r="J3958" t="s">
        <v>123</v>
      </c>
      <c r="K3958" t="s">
        <v>145</v>
      </c>
      <c r="L3958" t="s">
        <v>156</v>
      </c>
      <c r="M3958" s="6">
        <v>745</v>
      </c>
    </row>
    <row r="3959" spans="1:13" x14ac:dyDescent="0.3">
      <c r="A3959" s="2">
        <v>45922</v>
      </c>
      <c r="B3959" s="3">
        <f t="shared" si="183"/>
        <v>2026</v>
      </c>
      <c r="C3959" t="str">
        <f t="shared" si="184"/>
        <v>2025-2026</v>
      </c>
      <c r="D3959" t="s">
        <v>120</v>
      </c>
      <c r="E3959" t="s">
        <v>47</v>
      </c>
      <c r="F3959" t="str">
        <f t="shared" si="185"/>
        <v>Victoria</v>
      </c>
      <c r="G3959" t="s">
        <v>26</v>
      </c>
      <c r="H3959">
        <v>3630</v>
      </c>
      <c r="I3959" t="s">
        <v>11</v>
      </c>
      <c r="J3959" t="s">
        <v>137</v>
      </c>
      <c r="K3959" t="s">
        <v>150</v>
      </c>
      <c r="L3959" t="s">
        <v>161</v>
      </c>
      <c r="M3959" s="6">
        <v>422</v>
      </c>
    </row>
    <row r="3960" spans="1:13" x14ac:dyDescent="0.3">
      <c r="A3960" s="2">
        <v>45418</v>
      </c>
      <c r="B3960" s="3">
        <f t="shared" si="183"/>
        <v>2024</v>
      </c>
      <c r="C3960" t="str">
        <f t="shared" si="184"/>
        <v>2023-2024</v>
      </c>
      <c r="D3960" t="s">
        <v>120</v>
      </c>
      <c r="E3960" t="s">
        <v>21</v>
      </c>
      <c r="F3960" t="str">
        <f t="shared" si="185"/>
        <v>South Australia</v>
      </c>
      <c r="G3960" t="s">
        <v>17</v>
      </c>
      <c r="H3960">
        <v>5343</v>
      </c>
      <c r="I3960" t="s">
        <v>11</v>
      </c>
      <c r="J3960" t="s">
        <v>139</v>
      </c>
      <c r="K3960" t="s">
        <v>145</v>
      </c>
      <c r="L3960" t="s">
        <v>156</v>
      </c>
      <c r="M3960" s="6">
        <v>661</v>
      </c>
    </row>
    <row r="3961" spans="1:13" x14ac:dyDescent="0.3">
      <c r="A3961" s="2">
        <v>45618</v>
      </c>
      <c r="B3961" s="3">
        <f t="shared" si="183"/>
        <v>2025</v>
      </c>
      <c r="C3961" t="str">
        <f t="shared" si="184"/>
        <v>2024-2025</v>
      </c>
      <c r="D3961" t="s">
        <v>119</v>
      </c>
      <c r="E3961" t="s">
        <v>106</v>
      </c>
      <c r="F3961" t="str">
        <f t="shared" si="185"/>
        <v>Queensland</v>
      </c>
      <c r="G3961" t="s">
        <v>19</v>
      </c>
      <c r="H3961">
        <v>4558</v>
      </c>
      <c r="I3961" t="s">
        <v>11</v>
      </c>
      <c r="J3961" t="s">
        <v>136</v>
      </c>
      <c r="K3961" t="s">
        <v>145</v>
      </c>
      <c r="L3961" t="s">
        <v>156</v>
      </c>
      <c r="M3961" s="6">
        <v>668</v>
      </c>
    </row>
    <row r="3962" spans="1:13" x14ac:dyDescent="0.3">
      <c r="A3962" s="2">
        <v>45444</v>
      </c>
      <c r="B3962" s="3">
        <f t="shared" si="183"/>
        <v>2024</v>
      </c>
      <c r="C3962" t="str">
        <f t="shared" si="184"/>
        <v>2023-2024</v>
      </c>
      <c r="D3962" t="s">
        <v>119</v>
      </c>
      <c r="E3962" t="s">
        <v>22</v>
      </c>
      <c r="F3962" t="str">
        <f t="shared" si="185"/>
        <v>New South Wales</v>
      </c>
      <c r="G3962" t="s">
        <v>10</v>
      </c>
      <c r="H3962">
        <v>2116</v>
      </c>
      <c r="I3962" t="s">
        <v>11</v>
      </c>
      <c r="J3962" t="s">
        <v>125</v>
      </c>
      <c r="K3962" t="s">
        <v>145</v>
      </c>
      <c r="L3962" t="s">
        <v>156</v>
      </c>
      <c r="M3962" s="6">
        <v>529</v>
      </c>
    </row>
    <row r="3963" spans="1:13" x14ac:dyDescent="0.3">
      <c r="A3963" s="2">
        <v>45382</v>
      </c>
      <c r="B3963" s="3">
        <f t="shared" si="183"/>
        <v>2024</v>
      </c>
      <c r="C3963" t="str">
        <f t="shared" si="184"/>
        <v>2023-2024</v>
      </c>
      <c r="D3963" t="s">
        <v>120</v>
      </c>
      <c r="E3963" t="s">
        <v>12</v>
      </c>
      <c r="F3963" t="str">
        <f t="shared" si="185"/>
        <v>New South Wales</v>
      </c>
      <c r="G3963" t="s">
        <v>10</v>
      </c>
      <c r="H3963">
        <v>2795</v>
      </c>
      <c r="I3963" t="s">
        <v>11</v>
      </c>
      <c r="J3963" t="s">
        <v>132</v>
      </c>
      <c r="K3963" t="s">
        <v>146</v>
      </c>
      <c r="L3963" t="s">
        <v>157</v>
      </c>
      <c r="M3963" s="6">
        <v>743</v>
      </c>
    </row>
    <row r="3964" spans="1:13" x14ac:dyDescent="0.3">
      <c r="A3964" s="2">
        <v>45808</v>
      </c>
      <c r="B3964" s="3">
        <f t="shared" si="183"/>
        <v>2025</v>
      </c>
      <c r="C3964" t="str">
        <f t="shared" si="184"/>
        <v>2024-2025</v>
      </c>
      <c r="D3964" t="s">
        <v>120</v>
      </c>
      <c r="E3964" t="s">
        <v>81</v>
      </c>
      <c r="F3964" t="str">
        <f t="shared" si="185"/>
        <v>Victoria</v>
      </c>
      <c r="G3964" t="s">
        <v>26</v>
      </c>
      <c r="H3964">
        <v>3076</v>
      </c>
      <c r="I3964" t="s">
        <v>11</v>
      </c>
      <c r="J3964" t="s">
        <v>128</v>
      </c>
      <c r="K3964" t="s">
        <v>149</v>
      </c>
      <c r="L3964" t="s">
        <v>160</v>
      </c>
      <c r="M3964" s="6">
        <v>398</v>
      </c>
    </row>
    <row r="3965" spans="1:13" x14ac:dyDescent="0.3">
      <c r="A3965" s="2">
        <v>45662</v>
      </c>
      <c r="B3965" s="3">
        <f t="shared" si="183"/>
        <v>2025</v>
      </c>
      <c r="C3965" t="str">
        <f t="shared" si="184"/>
        <v>2024-2025</v>
      </c>
      <c r="D3965" t="s">
        <v>120</v>
      </c>
      <c r="E3965" t="s">
        <v>9</v>
      </c>
      <c r="F3965" t="str">
        <f t="shared" si="185"/>
        <v>New South Wales</v>
      </c>
      <c r="G3965" t="s">
        <v>10</v>
      </c>
      <c r="H3965">
        <v>2067</v>
      </c>
      <c r="I3965" t="s">
        <v>11</v>
      </c>
      <c r="J3965" t="s">
        <v>126</v>
      </c>
      <c r="K3965" t="s">
        <v>151</v>
      </c>
      <c r="L3965" t="s">
        <v>152</v>
      </c>
      <c r="M3965" s="6">
        <v>247</v>
      </c>
    </row>
    <row r="3966" spans="1:13" x14ac:dyDescent="0.3">
      <c r="A3966" s="2">
        <v>45714</v>
      </c>
      <c r="B3966" s="3">
        <f t="shared" si="183"/>
        <v>2025</v>
      </c>
      <c r="C3966" t="str">
        <f t="shared" si="184"/>
        <v>2024-2025</v>
      </c>
      <c r="D3966" t="s">
        <v>120</v>
      </c>
      <c r="E3966" t="s">
        <v>76</v>
      </c>
      <c r="F3966" t="str">
        <f t="shared" si="185"/>
        <v>Queensland</v>
      </c>
      <c r="G3966" t="s">
        <v>19</v>
      </c>
      <c r="H3966">
        <v>4220</v>
      </c>
      <c r="I3966" t="s">
        <v>11</v>
      </c>
      <c r="J3966" t="s">
        <v>124</v>
      </c>
      <c r="K3966" t="s">
        <v>150</v>
      </c>
      <c r="L3966" t="s">
        <v>161</v>
      </c>
      <c r="M3966" s="6">
        <v>166</v>
      </c>
    </row>
    <row r="3967" spans="1:13" x14ac:dyDescent="0.3">
      <c r="A3967" s="2">
        <v>45395</v>
      </c>
      <c r="B3967" s="3">
        <f t="shared" si="183"/>
        <v>2024</v>
      </c>
      <c r="C3967" t="str">
        <f t="shared" si="184"/>
        <v>2023-2024</v>
      </c>
      <c r="D3967" t="s">
        <v>120</v>
      </c>
      <c r="E3967" t="s">
        <v>81</v>
      </c>
      <c r="F3967" t="str">
        <f t="shared" si="185"/>
        <v>Victoria</v>
      </c>
      <c r="G3967" t="s">
        <v>26</v>
      </c>
      <c r="H3967">
        <v>3076</v>
      </c>
      <c r="I3967" t="s">
        <v>11</v>
      </c>
      <c r="J3967" t="s">
        <v>128</v>
      </c>
      <c r="K3967" t="s">
        <v>151</v>
      </c>
      <c r="L3967" t="s">
        <v>152</v>
      </c>
      <c r="M3967" s="6">
        <v>70</v>
      </c>
    </row>
    <row r="3968" spans="1:13" x14ac:dyDescent="0.3">
      <c r="A3968" s="2">
        <v>45978</v>
      </c>
      <c r="B3968" s="3">
        <f t="shared" si="183"/>
        <v>2026</v>
      </c>
      <c r="C3968" t="str">
        <f t="shared" si="184"/>
        <v>2025-2026</v>
      </c>
      <c r="D3968" t="s">
        <v>120</v>
      </c>
      <c r="E3968" t="s">
        <v>24</v>
      </c>
      <c r="F3968" t="str">
        <f t="shared" si="185"/>
        <v>Queensland</v>
      </c>
      <c r="G3968" t="s">
        <v>19</v>
      </c>
      <c r="H3968">
        <v>4053</v>
      </c>
      <c r="I3968" t="s">
        <v>11</v>
      </c>
      <c r="J3968" t="s">
        <v>131</v>
      </c>
      <c r="K3968" t="s">
        <v>146</v>
      </c>
      <c r="L3968" t="s">
        <v>157</v>
      </c>
      <c r="M3968" s="6">
        <v>545</v>
      </c>
    </row>
    <row r="3969" spans="1:13" x14ac:dyDescent="0.3">
      <c r="A3969" s="2">
        <v>45497</v>
      </c>
      <c r="B3969" s="3">
        <f t="shared" si="183"/>
        <v>2025</v>
      </c>
      <c r="C3969" t="str">
        <f t="shared" si="184"/>
        <v>2024-2025</v>
      </c>
      <c r="D3969" t="s">
        <v>120</v>
      </c>
      <c r="E3969" t="s">
        <v>42</v>
      </c>
      <c r="F3969" t="str">
        <f t="shared" si="185"/>
        <v>Tasmania</v>
      </c>
      <c r="G3969" t="s">
        <v>43</v>
      </c>
      <c r="H3969">
        <v>7018</v>
      </c>
      <c r="I3969" t="s">
        <v>11</v>
      </c>
      <c r="J3969" t="s">
        <v>130</v>
      </c>
      <c r="K3969" t="s">
        <v>150</v>
      </c>
      <c r="L3969" t="s">
        <v>161</v>
      </c>
      <c r="M3969" s="6">
        <v>435</v>
      </c>
    </row>
    <row r="3970" spans="1:13" x14ac:dyDescent="0.3">
      <c r="A3970" s="2">
        <v>45380</v>
      </c>
      <c r="B3970" s="3">
        <f t="shared" ref="B3970:B4033" si="186">IF(MONTH(A3970)&gt;=7,YEAR(A3970)+1,YEAR(A3970))</f>
        <v>2024</v>
      </c>
      <c r="C3970" t="str">
        <f t="shared" ref="C3970:C4033" si="187">IF(MONTH(A3970) &gt;= 7, YEAR(A3970) &amp; "-" &amp; YEAR(A3970) + 1, YEAR(A3970) - 1 &amp; "-" &amp; YEAR(A3970))</f>
        <v>2023-2024</v>
      </c>
      <c r="D3970" t="s">
        <v>119</v>
      </c>
      <c r="E3970" t="s">
        <v>66</v>
      </c>
      <c r="F3970" t="str">
        <f t="shared" ref="F3970:F4033" si="188">IF(G3970="WA","Western Australia",
IF(G3970="NSW","New South Wales",
IF(G3970="QLD","Queensland",
IF(G3970="VIC","Victoria",
IF(G3970="TAS","Tasmania",
IF(G3970="SA","South Australia",
IF(G3970="NT","Northern Territory",
IF(G3970="ACT","Australian Capital Territory",G3970))))))))</f>
        <v>Western Australia</v>
      </c>
      <c r="G3970" t="s">
        <v>28</v>
      </c>
      <c r="H3970">
        <v>6330</v>
      </c>
      <c r="I3970" t="s">
        <v>11</v>
      </c>
      <c r="J3970" t="s">
        <v>135</v>
      </c>
      <c r="K3970" t="s">
        <v>148</v>
      </c>
      <c r="L3970" t="s">
        <v>159</v>
      </c>
      <c r="M3970" s="6">
        <v>429</v>
      </c>
    </row>
    <row r="3971" spans="1:13" x14ac:dyDescent="0.3">
      <c r="A3971" s="2">
        <v>45298</v>
      </c>
      <c r="B3971" s="3">
        <f t="shared" si="186"/>
        <v>2024</v>
      </c>
      <c r="C3971" t="str">
        <f t="shared" si="187"/>
        <v>2023-2024</v>
      </c>
      <c r="D3971" t="s">
        <v>119</v>
      </c>
      <c r="E3971" t="s">
        <v>70</v>
      </c>
      <c r="F3971" t="str">
        <f t="shared" si="188"/>
        <v>Western Australia</v>
      </c>
      <c r="G3971" t="s">
        <v>28</v>
      </c>
      <c r="H3971">
        <v>6021</v>
      </c>
      <c r="I3971" t="s">
        <v>11</v>
      </c>
      <c r="J3971" t="s">
        <v>121</v>
      </c>
      <c r="K3971" t="s">
        <v>150</v>
      </c>
      <c r="L3971" t="s">
        <v>161</v>
      </c>
      <c r="M3971" s="6">
        <v>566</v>
      </c>
    </row>
    <row r="3972" spans="1:13" x14ac:dyDescent="0.3">
      <c r="A3972" s="2">
        <v>45625</v>
      </c>
      <c r="B3972" s="3">
        <f t="shared" si="186"/>
        <v>2025</v>
      </c>
      <c r="C3972" t="str">
        <f t="shared" si="187"/>
        <v>2024-2025</v>
      </c>
      <c r="D3972" t="s">
        <v>120</v>
      </c>
      <c r="E3972" t="s">
        <v>108</v>
      </c>
      <c r="F3972" t="str">
        <f t="shared" si="188"/>
        <v>Tasmania</v>
      </c>
      <c r="G3972" t="s">
        <v>43</v>
      </c>
      <c r="H3972">
        <v>7320</v>
      </c>
      <c r="I3972" t="s">
        <v>11</v>
      </c>
      <c r="J3972" t="s">
        <v>130</v>
      </c>
      <c r="K3972" t="s">
        <v>150</v>
      </c>
      <c r="L3972" t="s">
        <v>161</v>
      </c>
      <c r="M3972" s="6">
        <v>126</v>
      </c>
    </row>
    <row r="3973" spans="1:13" x14ac:dyDescent="0.3">
      <c r="A3973" s="2">
        <v>45616</v>
      </c>
      <c r="B3973" s="3">
        <f t="shared" si="186"/>
        <v>2025</v>
      </c>
      <c r="C3973" t="str">
        <f t="shared" si="187"/>
        <v>2024-2025</v>
      </c>
      <c r="D3973" t="s">
        <v>120</v>
      </c>
      <c r="E3973" t="s">
        <v>90</v>
      </c>
      <c r="F3973" t="str">
        <f t="shared" si="188"/>
        <v>New South Wales</v>
      </c>
      <c r="G3973" t="s">
        <v>10</v>
      </c>
      <c r="H3973">
        <v>2650</v>
      </c>
      <c r="I3973" t="s">
        <v>11</v>
      </c>
      <c r="J3973" t="s">
        <v>132</v>
      </c>
      <c r="K3973" t="s">
        <v>145</v>
      </c>
      <c r="L3973" t="s">
        <v>156</v>
      </c>
      <c r="M3973" s="6">
        <v>147</v>
      </c>
    </row>
    <row r="3974" spans="1:13" x14ac:dyDescent="0.3">
      <c r="A3974" s="2">
        <v>45820</v>
      </c>
      <c r="B3974" s="3">
        <f t="shared" si="186"/>
        <v>2025</v>
      </c>
      <c r="C3974" t="str">
        <f t="shared" si="187"/>
        <v>2024-2025</v>
      </c>
      <c r="D3974" t="s">
        <v>120</v>
      </c>
      <c r="E3974" t="s">
        <v>16</v>
      </c>
      <c r="F3974" t="str">
        <f t="shared" si="188"/>
        <v>South Australia</v>
      </c>
      <c r="G3974" t="s">
        <v>17</v>
      </c>
      <c r="H3974">
        <v>5168</v>
      </c>
      <c r="I3974" t="s">
        <v>11</v>
      </c>
      <c r="J3974" t="s">
        <v>134</v>
      </c>
      <c r="K3974" t="s">
        <v>145</v>
      </c>
      <c r="L3974" t="s">
        <v>156</v>
      </c>
      <c r="M3974" s="6">
        <v>628</v>
      </c>
    </row>
    <row r="3975" spans="1:13" x14ac:dyDescent="0.3">
      <c r="A3975" s="2">
        <v>45877</v>
      </c>
      <c r="B3975" s="3">
        <f t="shared" si="186"/>
        <v>2026</v>
      </c>
      <c r="C3975" t="str">
        <f t="shared" si="187"/>
        <v>2025-2026</v>
      </c>
      <c r="D3975" t="s">
        <v>120</v>
      </c>
      <c r="E3975" t="s">
        <v>94</v>
      </c>
      <c r="F3975" t="str">
        <f t="shared" si="188"/>
        <v>Queensland</v>
      </c>
      <c r="G3975" t="s">
        <v>19</v>
      </c>
      <c r="H3975">
        <v>4551</v>
      </c>
      <c r="I3975" t="s">
        <v>11</v>
      </c>
      <c r="J3975" t="s">
        <v>136</v>
      </c>
      <c r="K3975" t="s">
        <v>149</v>
      </c>
      <c r="L3975" t="s">
        <v>160</v>
      </c>
      <c r="M3975" s="6">
        <v>297</v>
      </c>
    </row>
    <row r="3976" spans="1:13" x14ac:dyDescent="0.3">
      <c r="A3976" s="2">
        <v>45873</v>
      </c>
      <c r="B3976" s="3">
        <f t="shared" si="186"/>
        <v>2026</v>
      </c>
      <c r="C3976" t="str">
        <f t="shared" si="187"/>
        <v>2025-2026</v>
      </c>
      <c r="D3976" t="s">
        <v>119</v>
      </c>
      <c r="E3976" t="s">
        <v>22</v>
      </c>
      <c r="F3976" t="str">
        <f t="shared" si="188"/>
        <v>New South Wales</v>
      </c>
      <c r="G3976" t="s">
        <v>10</v>
      </c>
      <c r="H3976">
        <v>2116</v>
      </c>
      <c r="I3976" t="s">
        <v>11</v>
      </c>
      <c r="J3976" t="s">
        <v>125</v>
      </c>
      <c r="K3976" t="s">
        <v>151</v>
      </c>
      <c r="L3976" t="s">
        <v>152</v>
      </c>
      <c r="M3976" s="6">
        <v>630</v>
      </c>
    </row>
    <row r="3977" spans="1:13" x14ac:dyDescent="0.3">
      <c r="A3977" s="2">
        <v>45846</v>
      </c>
      <c r="B3977" s="3">
        <f t="shared" si="186"/>
        <v>2026</v>
      </c>
      <c r="C3977" t="str">
        <f t="shared" si="187"/>
        <v>2025-2026</v>
      </c>
      <c r="D3977" t="s">
        <v>120</v>
      </c>
      <c r="E3977" t="s">
        <v>87</v>
      </c>
      <c r="F3977" t="str">
        <f t="shared" si="188"/>
        <v>New South Wales</v>
      </c>
      <c r="G3977" t="s">
        <v>10</v>
      </c>
      <c r="H3977">
        <v>2158</v>
      </c>
      <c r="I3977" t="s">
        <v>11</v>
      </c>
      <c r="J3977" t="s">
        <v>125</v>
      </c>
      <c r="K3977" t="s">
        <v>151</v>
      </c>
      <c r="L3977" t="s">
        <v>152</v>
      </c>
      <c r="M3977" s="6">
        <v>364</v>
      </c>
    </row>
    <row r="3978" spans="1:13" x14ac:dyDescent="0.3">
      <c r="A3978" s="2">
        <v>45736</v>
      </c>
      <c r="B3978" s="3">
        <f t="shared" si="186"/>
        <v>2025</v>
      </c>
      <c r="C3978" t="str">
        <f t="shared" si="187"/>
        <v>2024-2025</v>
      </c>
      <c r="D3978" t="s">
        <v>120</v>
      </c>
      <c r="E3978" t="s">
        <v>35</v>
      </c>
      <c r="F3978" t="str">
        <f t="shared" si="188"/>
        <v>Victoria</v>
      </c>
      <c r="G3978" t="s">
        <v>26</v>
      </c>
      <c r="H3978">
        <v>3280</v>
      </c>
      <c r="I3978" t="s">
        <v>11</v>
      </c>
      <c r="J3978" t="s">
        <v>129</v>
      </c>
      <c r="K3978" t="s">
        <v>142</v>
      </c>
      <c r="L3978" t="s">
        <v>153</v>
      </c>
      <c r="M3978" s="6">
        <v>276</v>
      </c>
    </row>
    <row r="3979" spans="1:13" x14ac:dyDescent="0.3">
      <c r="A3979" s="2">
        <v>45470</v>
      </c>
      <c r="B3979" s="3">
        <f t="shared" si="186"/>
        <v>2024</v>
      </c>
      <c r="C3979" t="str">
        <f t="shared" si="187"/>
        <v>2023-2024</v>
      </c>
      <c r="D3979" t="s">
        <v>120</v>
      </c>
      <c r="E3979" t="s">
        <v>16</v>
      </c>
      <c r="F3979" t="str">
        <f t="shared" si="188"/>
        <v>South Australia</v>
      </c>
      <c r="G3979" t="s">
        <v>17</v>
      </c>
      <c r="H3979">
        <v>5168</v>
      </c>
      <c r="I3979" t="s">
        <v>11</v>
      </c>
      <c r="J3979" t="s">
        <v>134</v>
      </c>
      <c r="K3979" t="s">
        <v>151</v>
      </c>
      <c r="L3979" t="s">
        <v>152</v>
      </c>
      <c r="M3979" s="6">
        <v>337</v>
      </c>
    </row>
    <row r="3980" spans="1:13" x14ac:dyDescent="0.3">
      <c r="A3980" s="2">
        <v>45551</v>
      </c>
      <c r="B3980" s="3">
        <f t="shared" si="186"/>
        <v>2025</v>
      </c>
      <c r="C3980" t="str">
        <f t="shared" si="187"/>
        <v>2024-2025</v>
      </c>
      <c r="D3980" t="s">
        <v>120</v>
      </c>
      <c r="E3980" t="s">
        <v>103</v>
      </c>
      <c r="F3980" t="str">
        <f t="shared" si="188"/>
        <v>Victoria</v>
      </c>
      <c r="G3980" t="s">
        <v>26</v>
      </c>
      <c r="H3980">
        <v>3550</v>
      </c>
      <c r="I3980" t="s">
        <v>11</v>
      </c>
      <c r="J3980" t="s">
        <v>129</v>
      </c>
      <c r="K3980" t="s">
        <v>144</v>
      </c>
      <c r="L3980" t="s">
        <v>155</v>
      </c>
      <c r="M3980" s="6">
        <v>748</v>
      </c>
    </row>
    <row r="3981" spans="1:13" x14ac:dyDescent="0.3">
      <c r="A3981" s="2">
        <v>45344</v>
      </c>
      <c r="B3981" s="3">
        <f t="shared" si="186"/>
        <v>2024</v>
      </c>
      <c r="C3981" t="str">
        <f t="shared" si="187"/>
        <v>2023-2024</v>
      </c>
      <c r="D3981" t="s">
        <v>120</v>
      </c>
      <c r="E3981" t="s">
        <v>94</v>
      </c>
      <c r="F3981" t="str">
        <f t="shared" si="188"/>
        <v>Queensland</v>
      </c>
      <c r="G3981" t="s">
        <v>19</v>
      </c>
      <c r="H3981">
        <v>4551</v>
      </c>
      <c r="I3981" t="s">
        <v>11</v>
      </c>
      <c r="J3981" t="s">
        <v>136</v>
      </c>
      <c r="K3981" t="s">
        <v>151</v>
      </c>
      <c r="L3981" t="s">
        <v>152</v>
      </c>
      <c r="M3981" s="6">
        <v>232</v>
      </c>
    </row>
    <row r="3982" spans="1:13" x14ac:dyDescent="0.3">
      <c r="A3982" s="2">
        <v>45805</v>
      </c>
      <c r="B3982" s="3">
        <f t="shared" si="186"/>
        <v>2025</v>
      </c>
      <c r="C3982" t="str">
        <f t="shared" si="187"/>
        <v>2024-2025</v>
      </c>
      <c r="D3982" t="s">
        <v>120</v>
      </c>
      <c r="E3982" t="s">
        <v>82</v>
      </c>
      <c r="F3982" t="str">
        <f t="shared" si="188"/>
        <v>Queensland</v>
      </c>
      <c r="G3982" t="s">
        <v>19</v>
      </c>
      <c r="H3982">
        <v>4215</v>
      </c>
      <c r="I3982" t="s">
        <v>11</v>
      </c>
      <c r="J3982" t="s">
        <v>124</v>
      </c>
      <c r="K3982" t="s">
        <v>149</v>
      </c>
      <c r="L3982" t="s">
        <v>160</v>
      </c>
      <c r="M3982" s="6">
        <v>338</v>
      </c>
    </row>
    <row r="3983" spans="1:13" x14ac:dyDescent="0.3">
      <c r="A3983" s="2">
        <v>45900</v>
      </c>
      <c r="B3983" s="3">
        <f t="shared" si="186"/>
        <v>2026</v>
      </c>
      <c r="C3983" t="str">
        <f t="shared" si="187"/>
        <v>2025-2026</v>
      </c>
      <c r="D3983" t="s">
        <v>120</v>
      </c>
      <c r="E3983" t="s">
        <v>12</v>
      </c>
      <c r="F3983" t="str">
        <f t="shared" si="188"/>
        <v>New South Wales</v>
      </c>
      <c r="G3983" t="s">
        <v>10</v>
      </c>
      <c r="H3983">
        <v>2795</v>
      </c>
      <c r="I3983" t="s">
        <v>11</v>
      </c>
      <c r="J3983" t="s">
        <v>132</v>
      </c>
      <c r="K3983" t="s">
        <v>150</v>
      </c>
      <c r="L3983" t="s">
        <v>161</v>
      </c>
      <c r="M3983" s="6">
        <v>480</v>
      </c>
    </row>
    <row r="3984" spans="1:13" x14ac:dyDescent="0.3">
      <c r="A3984" s="2">
        <v>45496</v>
      </c>
      <c r="B3984" s="3">
        <f t="shared" si="186"/>
        <v>2025</v>
      </c>
      <c r="C3984" t="str">
        <f t="shared" si="187"/>
        <v>2024-2025</v>
      </c>
      <c r="D3984" t="s">
        <v>119</v>
      </c>
      <c r="E3984" t="s">
        <v>33</v>
      </c>
      <c r="F3984" t="str">
        <f t="shared" si="188"/>
        <v>Northern Territory</v>
      </c>
      <c r="G3984" t="s">
        <v>15</v>
      </c>
      <c r="H3984">
        <v>870</v>
      </c>
      <c r="I3984" t="s">
        <v>11</v>
      </c>
      <c r="J3984" t="s">
        <v>140</v>
      </c>
      <c r="K3984" t="s">
        <v>150</v>
      </c>
      <c r="L3984" t="s">
        <v>161</v>
      </c>
      <c r="M3984" s="6">
        <v>281</v>
      </c>
    </row>
    <row r="3985" spans="1:13" x14ac:dyDescent="0.3">
      <c r="A3985" s="2">
        <v>46004</v>
      </c>
      <c r="B3985" s="3">
        <f t="shared" si="186"/>
        <v>2026</v>
      </c>
      <c r="C3985" t="str">
        <f t="shared" si="187"/>
        <v>2025-2026</v>
      </c>
      <c r="D3985" t="s">
        <v>120</v>
      </c>
      <c r="E3985" t="s">
        <v>35</v>
      </c>
      <c r="F3985" t="str">
        <f t="shared" si="188"/>
        <v>Victoria</v>
      </c>
      <c r="G3985" t="s">
        <v>26</v>
      </c>
      <c r="H3985">
        <v>3280</v>
      </c>
      <c r="I3985" t="s">
        <v>11</v>
      </c>
      <c r="J3985" t="s">
        <v>129</v>
      </c>
      <c r="K3985" t="s">
        <v>142</v>
      </c>
      <c r="L3985" t="s">
        <v>153</v>
      </c>
      <c r="M3985" s="6">
        <v>253</v>
      </c>
    </row>
    <row r="3986" spans="1:13" x14ac:dyDescent="0.3">
      <c r="A3986" s="2">
        <v>45537</v>
      </c>
      <c r="B3986" s="3">
        <f t="shared" si="186"/>
        <v>2025</v>
      </c>
      <c r="C3986" t="str">
        <f t="shared" si="187"/>
        <v>2024-2025</v>
      </c>
      <c r="D3986" t="s">
        <v>119</v>
      </c>
      <c r="E3986" t="s">
        <v>92</v>
      </c>
      <c r="F3986" t="str">
        <f t="shared" si="188"/>
        <v>New South Wales</v>
      </c>
      <c r="G3986" t="s">
        <v>10</v>
      </c>
      <c r="H3986">
        <v>2015</v>
      </c>
      <c r="I3986" t="s">
        <v>11</v>
      </c>
      <c r="J3986" t="s">
        <v>126</v>
      </c>
      <c r="K3986" t="s">
        <v>150</v>
      </c>
      <c r="L3986" t="s">
        <v>161</v>
      </c>
      <c r="M3986" s="6">
        <v>208</v>
      </c>
    </row>
    <row r="3987" spans="1:13" x14ac:dyDescent="0.3">
      <c r="A3987" s="2">
        <v>45323</v>
      </c>
      <c r="B3987" s="3">
        <f t="shared" si="186"/>
        <v>2024</v>
      </c>
      <c r="C3987" t="str">
        <f t="shared" si="187"/>
        <v>2023-2024</v>
      </c>
      <c r="D3987" t="s">
        <v>119</v>
      </c>
      <c r="E3987" t="s">
        <v>106</v>
      </c>
      <c r="F3987" t="str">
        <f t="shared" si="188"/>
        <v>Queensland</v>
      </c>
      <c r="G3987" t="s">
        <v>19</v>
      </c>
      <c r="H3987">
        <v>4558</v>
      </c>
      <c r="I3987" t="s">
        <v>11</v>
      </c>
      <c r="J3987" t="s">
        <v>136</v>
      </c>
      <c r="K3987" t="s">
        <v>151</v>
      </c>
      <c r="L3987" t="s">
        <v>152</v>
      </c>
      <c r="M3987" s="6">
        <v>553</v>
      </c>
    </row>
    <row r="3988" spans="1:13" x14ac:dyDescent="0.3">
      <c r="A3988" s="2">
        <v>45993</v>
      </c>
      <c r="B3988" s="3">
        <f t="shared" si="186"/>
        <v>2026</v>
      </c>
      <c r="C3988" t="str">
        <f t="shared" si="187"/>
        <v>2025-2026</v>
      </c>
      <c r="D3988" t="s">
        <v>120</v>
      </c>
      <c r="E3988" t="s">
        <v>78</v>
      </c>
      <c r="F3988" t="str">
        <f t="shared" si="188"/>
        <v>New South Wales</v>
      </c>
      <c r="G3988" t="s">
        <v>10</v>
      </c>
      <c r="H3988">
        <v>2480</v>
      </c>
      <c r="I3988" t="s">
        <v>11</v>
      </c>
      <c r="J3988" t="s">
        <v>122</v>
      </c>
      <c r="K3988" t="s">
        <v>145</v>
      </c>
      <c r="L3988" t="s">
        <v>156</v>
      </c>
      <c r="M3988" s="6">
        <v>205</v>
      </c>
    </row>
    <row r="3989" spans="1:13" x14ac:dyDescent="0.3">
      <c r="A3989" s="2">
        <v>45966</v>
      </c>
      <c r="B3989" s="3">
        <f t="shared" si="186"/>
        <v>2026</v>
      </c>
      <c r="C3989" t="str">
        <f t="shared" si="187"/>
        <v>2025-2026</v>
      </c>
      <c r="D3989" t="s">
        <v>120</v>
      </c>
      <c r="E3989" t="s">
        <v>72</v>
      </c>
      <c r="F3989" t="str">
        <f t="shared" si="188"/>
        <v>Queensland</v>
      </c>
      <c r="G3989" t="s">
        <v>19</v>
      </c>
      <c r="H3989">
        <v>4870</v>
      </c>
      <c r="I3989" t="s">
        <v>11</v>
      </c>
      <c r="J3989" t="s">
        <v>133</v>
      </c>
      <c r="K3989" t="s">
        <v>150</v>
      </c>
      <c r="L3989" t="s">
        <v>161</v>
      </c>
      <c r="M3989" s="6">
        <v>158</v>
      </c>
    </row>
    <row r="3990" spans="1:13" x14ac:dyDescent="0.3">
      <c r="A3990" s="2">
        <v>45306</v>
      </c>
      <c r="B3990" s="3">
        <f t="shared" si="186"/>
        <v>2024</v>
      </c>
      <c r="C3990" t="str">
        <f t="shared" si="187"/>
        <v>2023-2024</v>
      </c>
      <c r="D3990" t="s">
        <v>119</v>
      </c>
      <c r="E3990" t="s">
        <v>92</v>
      </c>
      <c r="F3990" t="str">
        <f t="shared" si="188"/>
        <v>New South Wales</v>
      </c>
      <c r="G3990" t="s">
        <v>10</v>
      </c>
      <c r="H3990">
        <v>2015</v>
      </c>
      <c r="I3990" t="s">
        <v>11</v>
      </c>
      <c r="J3990" t="s">
        <v>126</v>
      </c>
      <c r="K3990" t="s">
        <v>145</v>
      </c>
      <c r="L3990" t="s">
        <v>156</v>
      </c>
      <c r="M3990" s="6">
        <v>439</v>
      </c>
    </row>
    <row r="3991" spans="1:13" x14ac:dyDescent="0.3">
      <c r="A3991" s="2">
        <v>45821</v>
      </c>
      <c r="B3991" s="3">
        <f t="shared" si="186"/>
        <v>2025</v>
      </c>
      <c r="C3991" t="str">
        <f t="shared" si="187"/>
        <v>2024-2025</v>
      </c>
      <c r="D3991" t="s">
        <v>120</v>
      </c>
      <c r="E3991" t="s">
        <v>12</v>
      </c>
      <c r="F3991" t="str">
        <f t="shared" si="188"/>
        <v>New South Wales</v>
      </c>
      <c r="G3991" t="s">
        <v>10</v>
      </c>
      <c r="H3991">
        <v>2795</v>
      </c>
      <c r="I3991" t="s">
        <v>11</v>
      </c>
      <c r="J3991" t="s">
        <v>132</v>
      </c>
      <c r="K3991" t="s">
        <v>145</v>
      </c>
      <c r="L3991" t="s">
        <v>156</v>
      </c>
      <c r="M3991" s="6">
        <v>323</v>
      </c>
    </row>
    <row r="3992" spans="1:13" x14ac:dyDescent="0.3">
      <c r="A3992" s="2">
        <v>45601</v>
      </c>
      <c r="B3992" s="3">
        <f t="shared" si="186"/>
        <v>2025</v>
      </c>
      <c r="C3992" t="str">
        <f t="shared" si="187"/>
        <v>2024-2025</v>
      </c>
      <c r="D3992" t="s">
        <v>120</v>
      </c>
      <c r="E3992" t="s">
        <v>74</v>
      </c>
      <c r="F3992" t="str">
        <f t="shared" si="188"/>
        <v>Victoria</v>
      </c>
      <c r="G3992" t="s">
        <v>26</v>
      </c>
      <c r="H3992">
        <v>3500</v>
      </c>
      <c r="I3992" t="s">
        <v>11</v>
      </c>
      <c r="J3992" t="s">
        <v>129</v>
      </c>
      <c r="K3992" t="s">
        <v>145</v>
      </c>
      <c r="L3992" t="s">
        <v>156</v>
      </c>
      <c r="M3992" s="6">
        <v>58</v>
      </c>
    </row>
    <row r="3993" spans="1:13" x14ac:dyDescent="0.3">
      <c r="A3993" s="2">
        <v>45402</v>
      </c>
      <c r="B3993" s="3">
        <f t="shared" si="186"/>
        <v>2024</v>
      </c>
      <c r="C3993" t="str">
        <f t="shared" si="187"/>
        <v>2023-2024</v>
      </c>
      <c r="D3993" t="s">
        <v>119</v>
      </c>
      <c r="E3993" t="s">
        <v>44</v>
      </c>
      <c r="F3993" t="str">
        <f t="shared" si="188"/>
        <v>Western Australia</v>
      </c>
      <c r="G3993" t="s">
        <v>28</v>
      </c>
      <c r="H3993">
        <v>6010</v>
      </c>
      <c r="I3993" t="s">
        <v>11</v>
      </c>
      <c r="J3993" t="s">
        <v>121</v>
      </c>
      <c r="K3993" t="s">
        <v>150</v>
      </c>
      <c r="L3993" t="s">
        <v>161</v>
      </c>
      <c r="M3993" s="6">
        <v>106</v>
      </c>
    </row>
    <row r="3994" spans="1:13" x14ac:dyDescent="0.3">
      <c r="A3994" s="2">
        <v>45940</v>
      </c>
      <c r="B3994" s="3">
        <f t="shared" si="186"/>
        <v>2026</v>
      </c>
      <c r="C3994" t="str">
        <f t="shared" si="187"/>
        <v>2025-2026</v>
      </c>
      <c r="D3994" t="s">
        <v>119</v>
      </c>
      <c r="E3994" t="s">
        <v>66</v>
      </c>
      <c r="F3994" t="str">
        <f t="shared" si="188"/>
        <v>Western Australia</v>
      </c>
      <c r="G3994" t="s">
        <v>28</v>
      </c>
      <c r="H3994">
        <v>6330</v>
      </c>
      <c r="I3994" t="s">
        <v>11</v>
      </c>
      <c r="J3994" t="s">
        <v>135</v>
      </c>
      <c r="K3994" t="s">
        <v>150</v>
      </c>
      <c r="L3994" t="s">
        <v>161</v>
      </c>
      <c r="M3994" s="6">
        <v>447</v>
      </c>
    </row>
    <row r="3995" spans="1:13" x14ac:dyDescent="0.3">
      <c r="A3995" s="2">
        <v>45993</v>
      </c>
      <c r="B3995" s="3">
        <f t="shared" si="186"/>
        <v>2026</v>
      </c>
      <c r="C3995" t="str">
        <f t="shared" si="187"/>
        <v>2025-2026</v>
      </c>
      <c r="D3995" t="s">
        <v>120</v>
      </c>
      <c r="E3995" t="s">
        <v>94</v>
      </c>
      <c r="F3995" t="str">
        <f t="shared" si="188"/>
        <v>Queensland</v>
      </c>
      <c r="G3995" t="s">
        <v>19</v>
      </c>
      <c r="H3995">
        <v>4551</v>
      </c>
      <c r="I3995" t="s">
        <v>11</v>
      </c>
      <c r="J3995" t="s">
        <v>136</v>
      </c>
      <c r="K3995" t="s">
        <v>145</v>
      </c>
      <c r="L3995" t="s">
        <v>156</v>
      </c>
      <c r="M3995" s="6">
        <v>340</v>
      </c>
    </row>
    <row r="3996" spans="1:13" x14ac:dyDescent="0.3">
      <c r="A3996" s="2">
        <v>45836</v>
      </c>
      <c r="B3996" s="3">
        <f t="shared" si="186"/>
        <v>2025</v>
      </c>
      <c r="C3996" t="str">
        <f t="shared" si="187"/>
        <v>2024-2025</v>
      </c>
      <c r="D3996" t="s">
        <v>120</v>
      </c>
      <c r="E3996" t="s">
        <v>39</v>
      </c>
      <c r="F3996" t="str">
        <f t="shared" si="188"/>
        <v>New South Wales</v>
      </c>
      <c r="G3996" t="s">
        <v>10</v>
      </c>
      <c r="H3996">
        <v>2541</v>
      </c>
      <c r="I3996" t="s">
        <v>11</v>
      </c>
      <c r="J3996" t="s">
        <v>123</v>
      </c>
      <c r="K3996" t="s">
        <v>145</v>
      </c>
      <c r="L3996" t="s">
        <v>156</v>
      </c>
      <c r="M3996" s="6">
        <v>90</v>
      </c>
    </row>
    <row r="3997" spans="1:13" x14ac:dyDescent="0.3">
      <c r="A3997" s="2">
        <v>45543</v>
      </c>
      <c r="B3997" s="3">
        <f t="shared" si="186"/>
        <v>2025</v>
      </c>
      <c r="C3997" t="str">
        <f t="shared" si="187"/>
        <v>2024-2025</v>
      </c>
      <c r="D3997" t="s">
        <v>120</v>
      </c>
      <c r="E3997" t="s">
        <v>78</v>
      </c>
      <c r="F3997" t="str">
        <f t="shared" si="188"/>
        <v>New South Wales</v>
      </c>
      <c r="G3997" t="s">
        <v>10</v>
      </c>
      <c r="H3997">
        <v>2480</v>
      </c>
      <c r="I3997" t="s">
        <v>11</v>
      </c>
      <c r="J3997" t="s">
        <v>122</v>
      </c>
      <c r="K3997" t="s">
        <v>150</v>
      </c>
      <c r="L3997" t="s">
        <v>161</v>
      </c>
      <c r="M3997" s="6">
        <v>164</v>
      </c>
    </row>
    <row r="3998" spans="1:13" x14ac:dyDescent="0.3">
      <c r="A3998" s="2">
        <v>45760</v>
      </c>
      <c r="B3998" s="3">
        <f t="shared" si="186"/>
        <v>2025</v>
      </c>
      <c r="C3998" t="str">
        <f t="shared" si="187"/>
        <v>2024-2025</v>
      </c>
      <c r="D3998" t="s">
        <v>119</v>
      </c>
      <c r="E3998" t="s">
        <v>80</v>
      </c>
      <c r="F3998" t="str">
        <f t="shared" si="188"/>
        <v>New South Wales</v>
      </c>
      <c r="G3998" t="s">
        <v>10</v>
      </c>
      <c r="H3998">
        <v>2120</v>
      </c>
      <c r="I3998" t="s">
        <v>11</v>
      </c>
      <c r="J3998" t="s">
        <v>125</v>
      </c>
      <c r="K3998" t="s">
        <v>150</v>
      </c>
      <c r="L3998" t="s">
        <v>161</v>
      </c>
      <c r="M3998" s="6">
        <v>696</v>
      </c>
    </row>
    <row r="3999" spans="1:13" x14ac:dyDescent="0.3">
      <c r="A3999" s="2">
        <v>45375</v>
      </c>
      <c r="B3999" s="3">
        <f t="shared" si="186"/>
        <v>2024</v>
      </c>
      <c r="C3999" t="str">
        <f t="shared" si="187"/>
        <v>2023-2024</v>
      </c>
      <c r="D3999" t="s">
        <v>120</v>
      </c>
      <c r="E3999" t="s">
        <v>38</v>
      </c>
      <c r="F3999" t="str">
        <f t="shared" si="188"/>
        <v>Victoria</v>
      </c>
      <c r="G3999" t="s">
        <v>26</v>
      </c>
      <c r="H3999">
        <v>3199</v>
      </c>
      <c r="I3999" t="s">
        <v>11</v>
      </c>
      <c r="J3999" t="s">
        <v>127</v>
      </c>
      <c r="K3999" t="s">
        <v>143</v>
      </c>
      <c r="L3999" t="s">
        <v>154</v>
      </c>
      <c r="M3999" s="6">
        <v>765</v>
      </c>
    </row>
    <row r="4000" spans="1:13" x14ac:dyDescent="0.3">
      <c r="A4000" s="2">
        <v>45971</v>
      </c>
      <c r="B4000" s="3">
        <f t="shared" si="186"/>
        <v>2026</v>
      </c>
      <c r="C4000" t="str">
        <f t="shared" si="187"/>
        <v>2025-2026</v>
      </c>
      <c r="D4000" t="s">
        <v>119</v>
      </c>
      <c r="E4000" t="s">
        <v>77</v>
      </c>
      <c r="F4000" t="str">
        <f t="shared" si="188"/>
        <v>Victoria</v>
      </c>
      <c r="G4000" t="s">
        <v>26</v>
      </c>
      <c r="H4000">
        <v>3018</v>
      </c>
      <c r="I4000" t="s">
        <v>11</v>
      </c>
      <c r="J4000" t="s">
        <v>128</v>
      </c>
      <c r="K4000" t="s">
        <v>145</v>
      </c>
      <c r="L4000" t="s">
        <v>156</v>
      </c>
      <c r="M4000" s="6">
        <v>245</v>
      </c>
    </row>
    <row r="4001" spans="1:13" x14ac:dyDescent="0.3">
      <c r="A4001" s="2">
        <v>45997</v>
      </c>
      <c r="B4001" s="3">
        <f t="shared" si="186"/>
        <v>2026</v>
      </c>
      <c r="C4001" t="str">
        <f t="shared" si="187"/>
        <v>2025-2026</v>
      </c>
      <c r="D4001" t="s">
        <v>119</v>
      </c>
      <c r="E4001" t="s">
        <v>77</v>
      </c>
      <c r="F4001" t="str">
        <f t="shared" si="188"/>
        <v>Victoria</v>
      </c>
      <c r="G4001" t="s">
        <v>26</v>
      </c>
      <c r="H4001">
        <v>3018</v>
      </c>
      <c r="I4001" t="s">
        <v>11</v>
      </c>
      <c r="J4001" t="s">
        <v>128</v>
      </c>
      <c r="K4001" t="s">
        <v>144</v>
      </c>
      <c r="L4001" t="s">
        <v>155</v>
      </c>
      <c r="M4001" s="6">
        <v>290</v>
      </c>
    </row>
    <row r="4002" spans="1:13" x14ac:dyDescent="0.3">
      <c r="A4002" s="2">
        <v>45341</v>
      </c>
      <c r="B4002" s="3">
        <f t="shared" si="186"/>
        <v>2024</v>
      </c>
      <c r="C4002" t="str">
        <f t="shared" si="187"/>
        <v>2023-2024</v>
      </c>
      <c r="D4002" t="s">
        <v>120</v>
      </c>
      <c r="E4002" t="s">
        <v>44</v>
      </c>
      <c r="F4002" t="str">
        <f t="shared" si="188"/>
        <v>Western Australia</v>
      </c>
      <c r="G4002" t="s">
        <v>28</v>
      </c>
      <c r="H4002">
        <v>6010</v>
      </c>
      <c r="I4002" t="s">
        <v>11</v>
      </c>
      <c r="J4002" t="s">
        <v>121</v>
      </c>
      <c r="K4002" t="s">
        <v>150</v>
      </c>
      <c r="L4002" t="s">
        <v>161</v>
      </c>
      <c r="M4002" s="6">
        <v>234</v>
      </c>
    </row>
    <row r="4003" spans="1:13" x14ac:dyDescent="0.3">
      <c r="A4003" s="2">
        <v>45969</v>
      </c>
      <c r="B4003" s="3">
        <f t="shared" si="186"/>
        <v>2026</v>
      </c>
      <c r="C4003" t="str">
        <f t="shared" si="187"/>
        <v>2025-2026</v>
      </c>
      <c r="D4003" t="s">
        <v>120</v>
      </c>
      <c r="E4003" t="s">
        <v>39</v>
      </c>
      <c r="F4003" t="str">
        <f t="shared" si="188"/>
        <v>New South Wales</v>
      </c>
      <c r="G4003" t="s">
        <v>10</v>
      </c>
      <c r="H4003">
        <v>2541</v>
      </c>
      <c r="I4003" t="s">
        <v>11</v>
      </c>
      <c r="J4003" t="s">
        <v>123</v>
      </c>
      <c r="K4003" t="s">
        <v>145</v>
      </c>
      <c r="L4003" t="s">
        <v>156</v>
      </c>
      <c r="M4003" s="6">
        <v>798</v>
      </c>
    </row>
    <row r="4004" spans="1:13" x14ac:dyDescent="0.3">
      <c r="A4004" s="2">
        <v>45847</v>
      </c>
      <c r="B4004" s="3">
        <f t="shared" si="186"/>
        <v>2026</v>
      </c>
      <c r="C4004" t="str">
        <f t="shared" si="187"/>
        <v>2025-2026</v>
      </c>
      <c r="D4004" t="s">
        <v>120</v>
      </c>
      <c r="E4004" t="s">
        <v>84</v>
      </c>
      <c r="F4004" t="str">
        <f t="shared" si="188"/>
        <v>Western Australia</v>
      </c>
      <c r="G4004" t="s">
        <v>28</v>
      </c>
      <c r="H4004">
        <v>6280</v>
      </c>
      <c r="I4004" t="s">
        <v>11</v>
      </c>
      <c r="J4004" t="s">
        <v>135</v>
      </c>
      <c r="K4004" t="s">
        <v>145</v>
      </c>
      <c r="L4004" t="s">
        <v>156</v>
      </c>
      <c r="M4004" s="6">
        <v>126</v>
      </c>
    </row>
    <row r="4005" spans="1:13" x14ac:dyDescent="0.3">
      <c r="A4005" s="2">
        <v>46005</v>
      </c>
      <c r="B4005" s="3">
        <f t="shared" si="186"/>
        <v>2026</v>
      </c>
      <c r="C4005" t="str">
        <f t="shared" si="187"/>
        <v>2025-2026</v>
      </c>
      <c r="D4005" t="s">
        <v>120</v>
      </c>
      <c r="E4005" t="s">
        <v>85</v>
      </c>
      <c r="F4005" t="str">
        <f t="shared" si="188"/>
        <v>Western Australia</v>
      </c>
      <c r="G4005" t="s">
        <v>28</v>
      </c>
      <c r="H4005">
        <v>6725</v>
      </c>
      <c r="I4005" t="s">
        <v>11</v>
      </c>
      <c r="J4005" t="s">
        <v>141</v>
      </c>
      <c r="K4005" t="s">
        <v>151</v>
      </c>
      <c r="L4005" t="s">
        <v>152</v>
      </c>
      <c r="M4005" s="6">
        <v>62</v>
      </c>
    </row>
    <row r="4006" spans="1:13" x14ac:dyDescent="0.3">
      <c r="A4006" s="2">
        <v>45648</v>
      </c>
      <c r="B4006" s="3">
        <f t="shared" si="186"/>
        <v>2025</v>
      </c>
      <c r="C4006" t="str">
        <f t="shared" si="187"/>
        <v>2024-2025</v>
      </c>
      <c r="D4006" t="s">
        <v>120</v>
      </c>
      <c r="E4006" t="s">
        <v>91</v>
      </c>
      <c r="F4006" t="str">
        <f t="shared" si="188"/>
        <v>Western Australia</v>
      </c>
      <c r="G4006" t="s">
        <v>28</v>
      </c>
      <c r="H4006">
        <v>6109</v>
      </c>
      <c r="I4006" t="s">
        <v>11</v>
      </c>
      <c r="J4006" t="s">
        <v>135</v>
      </c>
      <c r="K4006" t="s">
        <v>151</v>
      </c>
      <c r="L4006" t="s">
        <v>152</v>
      </c>
      <c r="M4006" s="6">
        <v>783</v>
      </c>
    </row>
    <row r="4007" spans="1:13" x14ac:dyDescent="0.3">
      <c r="A4007" s="2">
        <v>45683</v>
      </c>
      <c r="B4007" s="3">
        <f t="shared" si="186"/>
        <v>2025</v>
      </c>
      <c r="C4007" t="str">
        <f t="shared" si="187"/>
        <v>2024-2025</v>
      </c>
      <c r="D4007" t="s">
        <v>119</v>
      </c>
      <c r="E4007" t="s">
        <v>49</v>
      </c>
      <c r="F4007" t="str">
        <f t="shared" si="188"/>
        <v>New South Wales</v>
      </c>
      <c r="G4007" t="s">
        <v>10</v>
      </c>
      <c r="H4007">
        <v>2350</v>
      </c>
      <c r="I4007" t="s">
        <v>11</v>
      </c>
      <c r="J4007" t="s">
        <v>122</v>
      </c>
      <c r="K4007" t="s">
        <v>147</v>
      </c>
      <c r="L4007" t="s">
        <v>158</v>
      </c>
      <c r="M4007" s="6">
        <v>634</v>
      </c>
    </row>
    <row r="4008" spans="1:13" x14ac:dyDescent="0.3">
      <c r="A4008" s="2">
        <v>45323</v>
      </c>
      <c r="B4008" s="3">
        <f t="shared" si="186"/>
        <v>2024</v>
      </c>
      <c r="C4008" t="str">
        <f t="shared" si="187"/>
        <v>2023-2024</v>
      </c>
      <c r="D4008" t="s">
        <v>120</v>
      </c>
      <c r="E4008" t="s">
        <v>9</v>
      </c>
      <c r="F4008" t="str">
        <f t="shared" si="188"/>
        <v>New South Wales</v>
      </c>
      <c r="G4008" t="s">
        <v>10</v>
      </c>
      <c r="H4008">
        <v>2067</v>
      </c>
      <c r="I4008" t="s">
        <v>11</v>
      </c>
      <c r="J4008" t="s">
        <v>126</v>
      </c>
      <c r="K4008" t="s">
        <v>150</v>
      </c>
      <c r="L4008" t="s">
        <v>161</v>
      </c>
      <c r="M4008" s="6">
        <v>224</v>
      </c>
    </row>
    <row r="4009" spans="1:13" x14ac:dyDescent="0.3">
      <c r="A4009" s="2">
        <v>45511</v>
      </c>
      <c r="B4009" s="3">
        <f t="shared" si="186"/>
        <v>2025</v>
      </c>
      <c r="C4009" t="str">
        <f t="shared" si="187"/>
        <v>2024-2025</v>
      </c>
      <c r="D4009" t="s">
        <v>119</v>
      </c>
      <c r="E4009" t="s">
        <v>114</v>
      </c>
      <c r="F4009" t="str">
        <f t="shared" si="188"/>
        <v>Victoria</v>
      </c>
      <c r="G4009" t="s">
        <v>26</v>
      </c>
      <c r="H4009">
        <v>3353</v>
      </c>
      <c r="I4009" t="s">
        <v>11</v>
      </c>
      <c r="J4009" t="s">
        <v>129</v>
      </c>
      <c r="K4009" t="s">
        <v>145</v>
      </c>
      <c r="L4009" t="s">
        <v>156</v>
      </c>
      <c r="M4009" s="6">
        <v>217</v>
      </c>
    </row>
    <row r="4010" spans="1:13" x14ac:dyDescent="0.3">
      <c r="A4010" s="2">
        <v>45857</v>
      </c>
      <c r="B4010" s="3">
        <f t="shared" si="186"/>
        <v>2026</v>
      </c>
      <c r="C4010" t="str">
        <f t="shared" si="187"/>
        <v>2025-2026</v>
      </c>
      <c r="D4010" t="s">
        <v>120</v>
      </c>
      <c r="E4010" t="s">
        <v>39</v>
      </c>
      <c r="F4010" t="str">
        <f t="shared" si="188"/>
        <v>New South Wales</v>
      </c>
      <c r="G4010" t="s">
        <v>10</v>
      </c>
      <c r="H4010">
        <v>2541</v>
      </c>
      <c r="I4010" t="s">
        <v>11</v>
      </c>
      <c r="J4010" t="s">
        <v>123</v>
      </c>
      <c r="K4010" t="s">
        <v>144</v>
      </c>
      <c r="L4010" t="s">
        <v>155</v>
      </c>
      <c r="M4010" s="6">
        <v>271</v>
      </c>
    </row>
    <row r="4011" spans="1:13" x14ac:dyDescent="0.3">
      <c r="A4011" s="2">
        <v>45967</v>
      </c>
      <c r="B4011" s="3">
        <f t="shared" si="186"/>
        <v>2026</v>
      </c>
      <c r="C4011" t="str">
        <f t="shared" si="187"/>
        <v>2025-2026</v>
      </c>
      <c r="D4011" t="s">
        <v>119</v>
      </c>
      <c r="E4011" t="s">
        <v>70</v>
      </c>
      <c r="F4011" t="str">
        <f t="shared" si="188"/>
        <v>Western Australia</v>
      </c>
      <c r="G4011" t="s">
        <v>28</v>
      </c>
      <c r="H4011">
        <v>6021</v>
      </c>
      <c r="I4011" t="s">
        <v>11</v>
      </c>
      <c r="J4011" t="s">
        <v>121</v>
      </c>
      <c r="K4011" t="s">
        <v>151</v>
      </c>
      <c r="L4011" t="s">
        <v>152</v>
      </c>
      <c r="M4011" s="6">
        <v>326</v>
      </c>
    </row>
    <row r="4012" spans="1:13" x14ac:dyDescent="0.3">
      <c r="A4012" s="2">
        <v>45780</v>
      </c>
      <c r="B4012" s="3">
        <f t="shared" si="186"/>
        <v>2025</v>
      </c>
      <c r="C4012" t="str">
        <f t="shared" si="187"/>
        <v>2024-2025</v>
      </c>
      <c r="D4012" t="s">
        <v>120</v>
      </c>
      <c r="E4012" t="s">
        <v>101</v>
      </c>
      <c r="F4012" t="str">
        <f t="shared" si="188"/>
        <v>Queensland</v>
      </c>
      <c r="G4012" t="s">
        <v>19</v>
      </c>
      <c r="H4012">
        <v>4305</v>
      </c>
      <c r="I4012" t="s">
        <v>11</v>
      </c>
      <c r="J4012" t="s">
        <v>124</v>
      </c>
      <c r="K4012" t="s">
        <v>145</v>
      </c>
      <c r="L4012" t="s">
        <v>156</v>
      </c>
      <c r="M4012" s="6">
        <v>241</v>
      </c>
    </row>
    <row r="4013" spans="1:13" x14ac:dyDescent="0.3">
      <c r="A4013" s="2">
        <v>45827</v>
      </c>
      <c r="B4013" s="3">
        <f t="shared" si="186"/>
        <v>2025</v>
      </c>
      <c r="C4013" t="str">
        <f t="shared" si="187"/>
        <v>2024-2025</v>
      </c>
      <c r="D4013" t="s">
        <v>120</v>
      </c>
      <c r="E4013" t="s">
        <v>12</v>
      </c>
      <c r="F4013" t="str">
        <f t="shared" si="188"/>
        <v>New South Wales</v>
      </c>
      <c r="G4013" t="s">
        <v>10</v>
      </c>
      <c r="H4013">
        <v>2795</v>
      </c>
      <c r="I4013" t="s">
        <v>11</v>
      </c>
      <c r="J4013" t="s">
        <v>132</v>
      </c>
      <c r="K4013" t="s">
        <v>151</v>
      </c>
      <c r="L4013" t="s">
        <v>152</v>
      </c>
      <c r="M4013" s="6">
        <v>483</v>
      </c>
    </row>
    <row r="4014" spans="1:13" x14ac:dyDescent="0.3">
      <c r="A4014" s="2">
        <v>45673</v>
      </c>
      <c r="B4014" s="3">
        <f t="shared" si="186"/>
        <v>2025</v>
      </c>
      <c r="C4014" t="str">
        <f t="shared" si="187"/>
        <v>2024-2025</v>
      </c>
      <c r="D4014" t="s">
        <v>120</v>
      </c>
      <c r="E4014" t="s">
        <v>111</v>
      </c>
      <c r="F4014" t="str">
        <f t="shared" si="188"/>
        <v>New South Wales</v>
      </c>
      <c r="G4014" t="s">
        <v>10</v>
      </c>
      <c r="H4014">
        <v>2154</v>
      </c>
      <c r="I4014" t="s">
        <v>11</v>
      </c>
      <c r="J4014" t="s">
        <v>125</v>
      </c>
      <c r="K4014" t="s">
        <v>144</v>
      </c>
      <c r="L4014" t="s">
        <v>155</v>
      </c>
      <c r="M4014" s="6">
        <v>537</v>
      </c>
    </row>
    <row r="4015" spans="1:13" x14ac:dyDescent="0.3">
      <c r="A4015" s="2">
        <v>45902</v>
      </c>
      <c r="B4015" s="3">
        <f t="shared" si="186"/>
        <v>2026</v>
      </c>
      <c r="C4015" t="str">
        <f t="shared" si="187"/>
        <v>2025-2026</v>
      </c>
      <c r="D4015" t="s">
        <v>120</v>
      </c>
      <c r="E4015" t="s">
        <v>55</v>
      </c>
      <c r="F4015" t="str">
        <f t="shared" si="188"/>
        <v>Queensland</v>
      </c>
      <c r="G4015" t="s">
        <v>19</v>
      </c>
      <c r="H4015">
        <v>4740</v>
      </c>
      <c r="I4015" t="s">
        <v>11</v>
      </c>
      <c r="J4015" t="s">
        <v>138</v>
      </c>
      <c r="K4015" t="s">
        <v>150</v>
      </c>
      <c r="L4015" t="s">
        <v>161</v>
      </c>
      <c r="M4015" s="6">
        <v>598</v>
      </c>
    </row>
    <row r="4016" spans="1:13" x14ac:dyDescent="0.3">
      <c r="A4016" s="2">
        <v>45648</v>
      </c>
      <c r="B4016" s="3">
        <f t="shared" si="186"/>
        <v>2025</v>
      </c>
      <c r="C4016" t="str">
        <f t="shared" si="187"/>
        <v>2024-2025</v>
      </c>
      <c r="D4016" t="s">
        <v>119</v>
      </c>
      <c r="E4016" t="s">
        <v>66</v>
      </c>
      <c r="F4016" t="str">
        <f t="shared" si="188"/>
        <v>Western Australia</v>
      </c>
      <c r="G4016" t="s">
        <v>28</v>
      </c>
      <c r="H4016">
        <v>6330</v>
      </c>
      <c r="I4016" t="s">
        <v>11</v>
      </c>
      <c r="J4016" t="s">
        <v>135</v>
      </c>
      <c r="K4016" t="s">
        <v>145</v>
      </c>
      <c r="L4016" t="s">
        <v>156</v>
      </c>
      <c r="M4016" s="6">
        <v>679</v>
      </c>
    </row>
    <row r="4017" spans="1:13" x14ac:dyDescent="0.3">
      <c r="A4017" s="2">
        <v>45318</v>
      </c>
      <c r="B4017" s="3">
        <f t="shared" si="186"/>
        <v>2024</v>
      </c>
      <c r="C4017" t="str">
        <f t="shared" si="187"/>
        <v>2023-2024</v>
      </c>
      <c r="D4017" t="s">
        <v>120</v>
      </c>
      <c r="E4017" t="s">
        <v>108</v>
      </c>
      <c r="F4017" t="str">
        <f t="shared" si="188"/>
        <v>Tasmania</v>
      </c>
      <c r="G4017" t="s">
        <v>43</v>
      </c>
      <c r="H4017">
        <v>7320</v>
      </c>
      <c r="I4017" t="s">
        <v>11</v>
      </c>
      <c r="J4017" t="s">
        <v>130</v>
      </c>
      <c r="K4017" t="s">
        <v>151</v>
      </c>
      <c r="L4017" t="s">
        <v>152</v>
      </c>
      <c r="M4017" s="6">
        <v>763</v>
      </c>
    </row>
    <row r="4018" spans="1:13" x14ac:dyDescent="0.3">
      <c r="A4018" s="2">
        <v>45575</v>
      </c>
      <c r="B4018" s="3">
        <f t="shared" si="186"/>
        <v>2025</v>
      </c>
      <c r="C4018" t="str">
        <f t="shared" si="187"/>
        <v>2024-2025</v>
      </c>
      <c r="D4018" t="s">
        <v>120</v>
      </c>
      <c r="E4018" t="s">
        <v>37</v>
      </c>
      <c r="F4018" t="str">
        <f t="shared" si="188"/>
        <v>Victoria</v>
      </c>
      <c r="G4018" t="s">
        <v>26</v>
      </c>
      <c r="H4018">
        <v>3134</v>
      </c>
      <c r="I4018" t="s">
        <v>11</v>
      </c>
      <c r="J4018" t="s">
        <v>127</v>
      </c>
      <c r="K4018" t="s">
        <v>145</v>
      </c>
      <c r="L4018" t="s">
        <v>156</v>
      </c>
      <c r="M4018" s="6">
        <v>390</v>
      </c>
    </row>
    <row r="4019" spans="1:13" x14ac:dyDescent="0.3">
      <c r="A4019" s="2">
        <v>45884</v>
      </c>
      <c r="B4019" s="3">
        <f t="shared" si="186"/>
        <v>2026</v>
      </c>
      <c r="C4019" t="str">
        <f t="shared" si="187"/>
        <v>2025-2026</v>
      </c>
      <c r="D4019" t="s">
        <v>120</v>
      </c>
      <c r="E4019" t="s">
        <v>25</v>
      </c>
      <c r="F4019" t="str">
        <f t="shared" si="188"/>
        <v>Victoria</v>
      </c>
      <c r="G4019" t="s">
        <v>26</v>
      </c>
      <c r="H4019">
        <v>3066</v>
      </c>
      <c r="I4019" t="s">
        <v>11</v>
      </c>
      <c r="J4019" t="s">
        <v>128</v>
      </c>
      <c r="K4019" t="s">
        <v>144</v>
      </c>
      <c r="L4019" t="s">
        <v>155</v>
      </c>
      <c r="M4019" s="6">
        <v>488</v>
      </c>
    </row>
    <row r="4020" spans="1:13" x14ac:dyDescent="0.3">
      <c r="A4020" s="2">
        <v>45709</v>
      </c>
      <c r="B4020" s="3">
        <f t="shared" si="186"/>
        <v>2025</v>
      </c>
      <c r="C4020" t="str">
        <f t="shared" si="187"/>
        <v>2024-2025</v>
      </c>
      <c r="D4020" t="s">
        <v>120</v>
      </c>
      <c r="E4020" t="s">
        <v>23</v>
      </c>
      <c r="F4020" t="str">
        <f t="shared" si="188"/>
        <v>New South Wales</v>
      </c>
      <c r="G4020" t="s">
        <v>10</v>
      </c>
      <c r="H4020">
        <v>2830</v>
      </c>
      <c r="I4020" t="s">
        <v>11</v>
      </c>
      <c r="J4020" t="s">
        <v>132</v>
      </c>
      <c r="K4020" t="s">
        <v>150</v>
      </c>
      <c r="L4020" t="s">
        <v>161</v>
      </c>
      <c r="M4020" s="6">
        <v>708</v>
      </c>
    </row>
    <row r="4021" spans="1:13" x14ac:dyDescent="0.3">
      <c r="A4021" s="2">
        <v>45586</v>
      </c>
      <c r="B4021" s="3">
        <f t="shared" si="186"/>
        <v>2025</v>
      </c>
      <c r="C4021" t="str">
        <f t="shared" si="187"/>
        <v>2024-2025</v>
      </c>
      <c r="D4021" t="s">
        <v>119</v>
      </c>
      <c r="E4021" t="s">
        <v>59</v>
      </c>
      <c r="F4021" t="str">
        <f t="shared" si="188"/>
        <v>South Australia</v>
      </c>
      <c r="G4021" t="s">
        <v>17</v>
      </c>
      <c r="H4021">
        <v>5011</v>
      </c>
      <c r="I4021" t="s">
        <v>11</v>
      </c>
      <c r="J4021" t="s">
        <v>134</v>
      </c>
      <c r="K4021" t="s">
        <v>150</v>
      </c>
      <c r="L4021" t="s">
        <v>161</v>
      </c>
      <c r="M4021" s="6">
        <v>621</v>
      </c>
    </row>
    <row r="4022" spans="1:13" x14ac:dyDescent="0.3">
      <c r="A4022" s="2">
        <v>45789</v>
      </c>
      <c r="B4022" s="3">
        <f t="shared" si="186"/>
        <v>2025</v>
      </c>
      <c r="C4022" t="str">
        <f t="shared" si="187"/>
        <v>2024-2025</v>
      </c>
      <c r="D4022" t="s">
        <v>120</v>
      </c>
      <c r="E4022" t="s">
        <v>105</v>
      </c>
      <c r="F4022" t="str">
        <f t="shared" si="188"/>
        <v>New South Wales</v>
      </c>
      <c r="G4022" t="s">
        <v>10</v>
      </c>
      <c r="H4022">
        <v>2031</v>
      </c>
      <c r="I4022" t="s">
        <v>11</v>
      </c>
      <c r="J4022" t="s">
        <v>126</v>
      </c>
      <c r="K4022" t="s">
        <v>151</v>
      </c>
      <c r="L4022" t="s">
        <v>152</v>
      </c>
      <c r="M4022" s="6">
        <v>395</v>
      </c>
    </row>
    <row r="4023" spans="1:13" x14ac:dyDescent="0.3">
      <c r="A4023" s="2">
        <v>45657</v>
      </c>
      <c r="B4023" s="3">
        <f t="shared" si="186"/>
        <v>2025</v>
      </c>
      <c r="C4023" t="str">
        <f t="shared" si="187"/>
        <v>2024-2025</v>
      </c>
      <c r="D4023" t="s">
        <v>119</v>
      </c>
      <c r="E4023" t="s">
        <v>22</v>
      </c>
      <c r="F4023" t="str">
        <f t="shared" si="188"/>
        <v>New South Wales</v>
      </c>
      <c r="G4023" t="s">
        <v>10</v>
      </c>
      <c r="H4023">
        <v>2116</v>
      </c>
      <c r="I4023" t="s">
        <v>11</v>
      </c>
      <c r="J4023" t="s">
        <v>125</v>
      </c>
      <c r="K4023" t="s">
        <v>146</v>
      </c>
      <c r="L4023" t="s">
        <v>157</v>
      </c>
      <c r="M4023" s="6">
        <v>229</v>
      </c>
    </row>
    <row r="4024" spans="1:13" x14ac:dyDescent="0.3">
      <c r="A4024" s="2">
        <v>45891</v>
      </c>
      <c r="B4024" s="3">
        <f t="shared" si="186"/>
        <v>2026</v>
      </c>
      <c r="C4024" t="str">
        <f t="shared" si="187"/>
        <v>2025-2026</v>
      </c>
      <c r="D4024" t="s">
        <v>120</v>
      </c>
      <c r="E4024" t="s">
        <v>90</v>
      </c>
      <c r="F4024" t="str">
        <f t="shared" si="188"/>
        <v>New South Wales</v>
      </c>
      <c r="G4024" t="s">
        <v>10</v>
      </c>
      <c r="H4024">
        <v>2650</v>
      </c>
      <c r="I4024" t="s">
        <v>11</v>
      </c>
      <c r="J4024" t="s">
        <v>132</v>
      </c>
      <c r="K4024" t="s">
        <v>151</v>
      </c>
      <c r="L4024" t="s">
        <v>152</v>
      </c>
      <c r="M4024" s="6">
        <v>48</v>
      </c>
    </row>
    <row r="4025" spans="1:13" x14ac:dyDescent="0.3">
      <c r="A4025" s="2">
        <v>45868</v>
      </c>
      <c r="B4025" s="3">
        <f t="shared" si="186"/>
        <v>2026</v>
      </c>
      <c r="C4025" t="str">
        <f t="shared" si="187"/>
        <v>2025-2026</v>
      </c>
      <c r="D4025" t="s">
        <v>119</v>
      </c>
      <c r="E4025" t="s">
        <v>57</v>
      </c>
      <c r="F4025" t="str">
        <f t="shared" si="188"/>
        <v>New South Wales</v>
      </c>
      <c r="G4025" t="s">
        <v>10</v>
      </c>
      <c r="H4025">
        <v>2064</v>
      </c>
      <c r="I4025" t="s">
        <v>11</v>
      </c>
      <c r="J4025" t="s">
        <v>126</v>
      </c>
      <c r="K4025" t="s">
        <v>146</v>
      </c>
      <c r="L4025" t="s">
        <v>157</v>
      </c>
      <c r="M4025" s="6">
        <v>426</v>
      </c>
    </row>
    <row r="4026" spans="1:13" x14ac:dyDescent="0.3">
      <c r="A4026" s="2">
        <v>45471</v>
      </c>
      <c r="B4026" s="3">
        <f t="shared" si="186"/>
        <v>2024</v>
      </c>
      <c r="C4026" t="str">
        <f t="shared" si="187"/>
        <v>2023-2024</v>
      </c>
      <c r="D4026" t="s">
        <v>120</v>
      </c>
      <c r="E4026" t="s">
        <v>63</v>
      </c>
      <c r="F4026" t="str">
        <f t="shared" si="188"/>
        <v>Queensland</v>
      </c>
      <c r="G4026" t="s">
        <v>19</v>
      </c>
      <c r="H4026">
        <v>4068</v>
      </c>
      <c r="I4026" t="s">
        <v>11</v>
      </c>
      <c r="J4026" t="s">
        <v>131</v>
      </c>
      <c r="K4026" t="s">
        <v>148</v>
      </c>
      <c r="L4026" t="s">
        <v>159</v>
      </c>
      <c r="M4026" s="6">
        <v>32</v>
      </c>
    </row>
    <row r="4027" spans="1:13" x14ac:dyDescent="0.3">
      <c r="A4027" s="2">
        <v>45794</v>
      </c>
      <c r="B4027" s="3">
        <f t="shared" si="186"/>
        <v>2025</v>
      </c>
      <c r="C4027" t="str">
        <f t="shared" si="187"/>
        <v>2024-2025</v>
      </c>
      <c r="D4027" t="s">
        <v>120</v>
      </c>
      <c r="E4027" t="s">
        <v>69</v>
      </c>
      <c r="F4027" t="str">
        <f t="shared" si="188"/>
        <v>Victoria</v>
      </c>
      <c r="G4027" t="s">
        <v>26</v>
      </c>
      <c r="H4027">
        <v>3148</v>
      </c>
      <c r="I4027" t="s">
        <v>11</v>
      </c>
      <c r="J4027" t="s">
        <v>127</v>
      </c>
      <c r="K4027" t="s">
        <v>145</v>
      </c>
      <c r="L4027" t="s">
        <v>156</v>
      </c>
      <c r="M4027" s="6">
        <v>179</v>
      </c>
    </row>
    <row r="4028" spans="1:13" x14ac:dyDescent="0.3">
      <c r="A4028" s="2">
        <v>45588</v>
      </c>
      <c r="B4028" s="3">
        <f t="shared" si="186"/>
        <v>2025</v>
      </c>
      <c r="C4028" t="str">
        <f t="shared" si="187"/>
        <v>2024-2025</v>
      </c>
      <c r="D4028" t="s">
        <v>120</v>
      </c>
      <c r="E4028" t="s">
        <v>105</v>
      </c>
      <c r="F4028" t="str">
        <f t="shared" si="188"/>
        <v>New South Wales</v>
      </c>
      <c r="G4028" t="s">
        <v>10</v>
      </c>
      <c r="H4028">
        <v>2031</v>
      </c>
      <c r="I4028" t="s">
        <v>11</v>
      </c>
      <c r="J4028" t="s">
        <v>126</v>
      </c>
      <c r="K4028" t="s">
        <v>149</v>
      </c>
      <c r="L4028" t="s">
        <v>160</v>
      </c>
      <c r="M4028" s="6">
        <v>167</v>
      </c>
    </row>
    <row r="4029" spans="1:13" x14ac:dyDescent="0.3">
      <c r="A4029" s="2">
        <v>45565</v>
      </c>
      <c r="B4029" s="3">
        <f t="shared" si="186"/>
        <v>2025</v>
      </c>
      <c r="C4029" t="str">
        <f t="shared" si="187"/>
        <v>2024-2025</v>
      </c>
      <c r="D4029" t="s">
        <v>119</v>
      </c>
      <c r="E4029" t="s">
        <v>49</v>
      </c>
      <c r="F4029" t="str">
        <f t="shared" si="188"/>
        <v>New South Wales</v>
      </c>
      <c r="G4029" t="s">
        <v>10</v>
      </c>
      <c r="H4029">
        <v>2350</v>
      </c>
      <c r="I4029" t="s">
        <v>11</v>
      </c>
      <c r="J4029" t="s">
        <v>122</v>
      </c>
      <c r="K4029" t="s">
        <v>148</v>
      </c>
      <c r="L4029" t="s">
        <v>159</v>
      </c>
      <c r="M4029" s="6">
        <v>729</v>
      </c>
    </row>
    <row r="4030" spans="1:13" x14ac:dyDescent="0.3">
      <c r="A4030" s="2">
        <v>45983</v>
      </c>
      <c r="B4030" s="3">
        <f t="shared" si="186"/>
        <v>2026</v>
      </c>
      <c r="C4030" t="str">
        <f t="shared" si="187"/>
        <v>2025-2026</v>
      </c>
      <c r="D4030" t="s">
        <v>120</v>
      </c>
      <c r="E4030" t="s">
        <v>104</v>
      </c>
      <c r="F4030" t="str">
        <f t="shared" si="188"/>
        <v>Victoria</v>
      </c>
      <c r="G4030" t="s">
        <v>26</v>
      </c>
      <c r="H4030">
        <v>3175</v>
      </c>
      <c r="I4030" t="s">
        <v>11</v>
      </c>
      <c r="J4030" t="s">
        <v>127</v>
      </c>
      <c r="K4030" t="s">
        <v>145</v>
      </c>
      <c r="L4030" t="s">
        <v>156</v>
      </c>
      <c r="M4030" s="6">
        <v>386</v>
      </c>
    </row>
    <row r="4031" spans="1:13" x14ac:dyDescent="0.3">
      <c r="A4031" s="2">
        <v>45907</v>
      </c>
      <c r="B4031" s="3">
        <f t="shared" si="186"/>
        <v>2026</v>
      </c>
      <c r="C4031" t="str">
        <f t="shared" si="187"/>
        <v>2025-2026</v>
      </c>
      <c r="D4031" t="s">
        <v>120</v>
      </c>
      <c r="E4031" t="s">
        <v>35</v>
      </c>
      <c r="F4031" t="str">
        <f t="shared" si="188"/>
        <v>Victoria</v>
      </c>
      <c r="G4031" t="s">
        <v>26</v>
      </c>
      <c r="H4031">
        <v>3280</v>
      </c>
      <c r="I4031" t="s">
        <v>11</v>
      </c>
      <c r="J4031" t="s">
        <v>129</v>
      </c>
      <c r="K4031" t="s">
        <v>150</v>
      </c>
      <c r="L4031" t="s">
        <v>161</v>
      </c>
      <c r="M4031" s="6">
        <v>217</v>
      </c>
    </row>
    <row r="4032" spans="1:13" x14ac:dyDescent="0.3">
      <c r="A4032" s="2">
        <v>45584</v>
      </c>
      <c r="B4032" s="3">
        <f t="shared" si="186"/>
        <v>2025</v>
      </c>
      <c r="C4032" t="str">
        <f t="shared" si="187"/>
        <v>2024-2025</v>
      </c>
      <c r="D4032" t="s">
        <v>120</v>
      </c>
      <c r="E4032" t="s">
        <v>69</v>
      </c>
      <c r="F4032" t="str">
        <f t="shared" si="188"/>
        <v>Victoria</v>
      </c>
      <c r="G4032" t="s">
        <v>26</v>
      </c>
      <c r="H4032">
        <v>3148</v>
      </c>
      <c r="I4032" t="s">
        <v>11</v>
      </c>
      <c r="J4032" t="s">
        <v>127</v>
      </c>
      <c r="K4032" t="s">
        <v>145</v>
      </c>
      <c r="L4032" t="s">
        <v>156</v>
      </c>
      <c r="M4032" s="6">
        <v>434</v>
      </c>
    </row>
    <row r="4033" spans="1:13" x14ac:dyDescent="0.3">
      <c r="A4033" s="2">
        <v>46007</v>
      </c>
      <c r="B4033" s="3">
        <f t="shared" si="186"/>
        <v>2026</v>
      </c>
      <c r="C4033" t="str">
        <f t="shared" si="187"/>
        <v>2025-2026</v>
      </c>
      <c r="D4033" t="s">
        <v>120</v>
      </c>
      <c r="E4033" t="s">
        <v>13</v>
      </c>
      <c r="F4033" t="str">
        <f t="shared" si="188"/>
        <v>New South Wales</v>
      </c>
      <c r="G4033" t="s">
        <v>10</v>
      </c>
      <c r="H4033">
        <v>2141</v>
      </c>
      <c r="I4033" t="s">
        <v>11</v>
      </c>
      <c r="J4033" t="s">
        <v>125</v>
      </c>
      <c r="K4033" t="s">
        <v>150</v>
      </c>
      <c r="L4033" t="s">
        <v>161</v>
      </c>
      <c r="M4033" s="6">
        <v>356</v>
      </c>
    </row>
    <row r="4034" spans="1:13" x14ac:dyDescent="0.3">
      <c r="A4034" s="2">
        <v>45500</v>
      </c>
      <c r="B4034" s="3">
        <f t="shared" ref="B4034:B4097" si="189">IF(MONTH(A4034)&gt;=7,YEAR(A4034)+1,YEAR(A4034))</f>
        <v>2025</v>
      </c>
      <c r="C4034" t="str">
        <f t="shared" ref="C4034:C4097" si="190">IF(MONTH(A4034) &gt;= 7, YEAR(A4034) &amp; "-" &amp; YEAR(A4034) + 1, YEAR(A4034) - 1 &amp; "-" &amp; YEAR(A4034))</f>
        <v>2024-2025</v>
      </c>
      <c r="D4034" t="s">
        <v>120</v>
      </c>
      <c r="E4034" t="s">
        <v>113</v>
      </c>
      <c r="F4034" t="str">
        <f t="shared" ref="F4034:F4097" si="191">IF(G4034="WA","Western Australia",
IF(G4034="NSW","New South Wales",
IF(G4034="QLD","Queensland",
IF(G4034="VIC","Victoria",
IF(G4034="TAS","Tasmania",
IF(G4034="SA","South Australia",
IF(G4034="NT","Northern Territory",
IF(G4034="ACT","Australian Capital Territory",G4034))))))))</f>
        <v>New South Wales</v>
      </c>
      <c r="G4034" t="s">
        <v>10</v>
      </c>
      <c r="H4034">
        <v>2101</v>
      </c>
      <c r="I4034" t="s">
        <v>11</v>
      </c>
      <c r="J4034" t="s">
        <v>125</v>
      </c>
      <c r="K4034" t="s">
        <v>151</v>
      </c>
      <c r="L4034" t="s">
        <v>152</v>
      </c>
      <c r="M4034" s="6">
        <v>703</v>
      </c>
    </row>
    <row r="4035" spans="1:13" x14ac:dyDescent="0.3">
      <c r="A4035" s="2">
        <v>45894</v>
      </c>
      <c r="B4035" s="3">
        <f t="shared" si="189"/>
        <v>2026</v>
      </c>
      <c r="C4035" t="str">
        <f t="shared" si="190"/>
        <v>2025-2026</v>
      </c>
      <c r="D4035" t="s">
        <v>120</v>
      </c>
      <c r="E4035" t="s">
        <v>81</v>
      </c>
      <c r="F4035" t="str">
        <f t="shared" si="191"/>
        <v>Victoria</v>
      </c>
      <c r="G4035" t="s">
        <v>26</v>
      </c>
      <c r="H4035">
        <v>3076</v>
      </c>
      <c r="I4035" t="s">
        <v>11</v>
      </c>
      <c r="J4035" t="s">
        <v>128</v>
      </c>
      <c r="K4035" t="s">
        <v>145</v>
      </c>
      <c r="L4035" t="s">
        <v>156</v>
      </c>
      <c r="M4035" s="6">
        <v>521</v>
      </c>
    </row>
    <row r="4036" spans="1:13" x14ac:dyDescent="0.3">
      <c r="A4036" s="2">
        <v>45909</v>
      </c>
      <c r="B4036" s="3">
        <f t="shared" si="189"/>
        <v>2026</v>
      </c>
      <c r="C4036" t="str">
        <f t="shared" si="190"/>
        <v>2025-2026</v>
      </c>
      <c r="D4036" t="s">
        <v>120</v>
      </c>
      <c r="E4036" t="s">
        <v>88</v>
      </c>
      <c r="F4036" t="str">
        <f t="shared" si="191"/>
        <v>Queensland</v>
      </c>
      <c r="G4036" t="s">
        <v>19</v>
      </c>
      <c r="H4036">
        <v>4570</v>
      </c>
      <c r="I4036" t="s">
        <v>11</v>
      </c>
      <c r="J4036" t="s">
        <v>136</v>
      </c>
      <c r="K4036" t="s">
        <v>145</v>
      </c>
      <c r="L4036" t="s">
        <v>156</v>
      </c>
      <c r="M4036" s="6">
        <v>235</v>
      </c>
    </row>
    <row r="4037" spans="1:13" x14ac:dyDescent="0.3">
      <c r="A4037" s="2">
        <v>45857</v>
      </c>
      <c r="B4037" s="3">
        <f t="shared" si="189"/>
        <v>2026</v>
      </c>
      <c r="C4037" t="str">
        <f t="shared" si="190"/>
        <v>2025-2026</v>
      </c>
      <c r="D4037" t="s">
        <v>120</v>
      </c>
      <c r="E4037" t="s">
        <v>89</v>
      </c>
      <c r="F4037" t="str">
        <f t="shared" si="191"/>
        <v>Queensland</v>
      </c>
      <c r="G4037" t="s">
        <v>19</v>
      </c>
      <c r="H4037">
        <v>4700</v>
      </c>
      <c r="I4037" t="s">
        <v>11</v>
      </c>
      <c r="J4037" t="s">
        <v>138</v>
      </c>
      <c r="K4037" t="s">
        <v>145</v>
      </c>
      <c r="L4037" t="s">
        <v>156</v>
      </c>
      <c r="M4037" s="6">
        <v>735</v>
      </c>
    </row>
    <row r="4038" spans="1:13" x14ac:dyDescent="0.3">
      <c r="A4038" s="2">
        <v>45345</v>
      </c>
      <c r="B4038" s="3">
        <f t="shared" si="189"/>
        <v>2024</v>
      </c>
      <c r="C4038" t="str">
        <f t="shared" si="190"/>
        <v>2023-2024</v>
      </c>
      <c r="D4038" t="s">
        <v>120</v>
      </c>
      <c r="E4038" t="s">
        <v>99</v>
      </c>
      <c r="F4038" t="str">
        <f t="shared" si="191"/>
        <v>Western Australia</v>
      </c>
      <c r="G4038" t="s">
        <v>28</v>
      </c>
      <c r="H4038">
        <v>6530</v>
      </c>
      <c r="I4038" t="s">
        <v>11</v>
      </c>
      <c r="J4038" t="s">
        <v>141</v>
      </c>
      <c r="K4038" t="s">
        <v>143</v>
      </c>
      <c r="L4038" t="s">
        <v>154</v>
      </c>
      <c r="M4038" s="6">
        <v>202</v>
      </c>
    </row>
    <row r="4039" spans="1:13" x14ac:dyDescent="0.3">
      <c r="A4039" s="2">
        <v>45978</v>
      </c>
      <c r="B4039" s="3">
        <f t="shared" si="189"/>
        <v>2026</v>
      </c>
      <c r="C4039" t="str">
        <f t="shared" si="190"/>
        <v>2025-2026</v>
      </c>
      <c r="D4039" t="s">
        <v>120</v>
      </c>
      <c r="E4039" t="s">
        <v>113</v>
      </c>
      <c r="F4039" t="str">
        <f t="shared" si="191"/>
        <v>New South Wales</v>
      </c>
      <c r="G4039" t="s">
        <v>10</v>
      </c>
      <c r="H4039">
        <v>2101</v>
      </c>
      <c r="I4039" t="s">
        <v>11</v>
      </c>
      <c r="J4039" t="s">
        <v>125</v>
      </c>
      <c r="K4039" t="s">
        <v>145</v>
      </c>
      <c r="L4039" t="s">
        <v>156</v>
      </c>
      <c r="M4039" s="6">
        <v>501</v>
      </c>
    </row>
    <row r="4040" spans="1:13" x14ac:dyDescent="0.3">
      <c r="A4040" s="2">
        <v>45712</v>
      </c>
      <c r="B4040" s="3">
        <f t="shared" si="189"/>
        <v>2025</v>
      </c>
      <c r="C4040" t="str">
        <f t="shared" si="190"/>
        <v>2024-2025</v>
      </c>
      <c r="D4040" t="s">
        <v>119</v>
      </c>
      <c r="E4040" t="s">
        <v>97</v>
      </c>
      <c r="F4040" t="str">
        <f t="shared" si="191"/>
        <v>Tasmania</v>
      </c>
      <c r="G4040" t="s">
        <v>43</v>
      </c>
      <c r="H4040">
        <v>7010</v>
      </c>
      <c r="I4040" t="s">
        <v>11</v>
      </c>
      <c r="J4040" t="s">
        <v>130</v>
      </c>
      <c r="K4040" t="s">
        <v>150</v>
      </c>
      <c r="L4040" t="s">
        <v>161</v>
      </c>
      <c r="M4040" s="6">
        <v>247</v>
      </c>
    </row>
    <row r="4041" spans="1:13" x14ac:dyDescent="0.3">
      <c r="A4041" s="2">
        <v>45450</v>
      </c>
      <c r="B4041" s="3">
        <f t="shared" si="189"/>
        <v>2024</v>
      </c>
      <c r="C4041" t="str">
        <f t="shared" si="190"/>
        <v>2023-2024</v>
      </c>
      <c r="D4041" t="s">
        <v>120</v>
      </c>
      <c r="E4041" t="s">
        <v>61</v>
      </c>
      <c r="F4041" t="str">
        <f t="shared" si="191"/>
        <v>Victoria</v>
      </c>
      <c r="G4041" t="s">
        <v>26</v>
      </c>
      <c r="H4041">
        <v>3179</v>
      </c>
      <c r="I4041" t="s">
        <v>11</v>
      </c>
      <c r="J4041" t="s">
        <v>127</v>
      </c>
      <c r="K4041" t="s">
        <v>145</v>
      </c>
      <c r="L4041" t="s">
        <v>156</v>
      </c>
      <c r="M4041" s="6">
        <v>302</v>
      </c>
    </row>
    <row r="4042" spans="1:13" x14ac:dyDescent="0.3">
      <c r="A4042" s="2">
        <v>45437</v>
      </c>
      <c r="B4042" s="3">
        <f t="shared" si="189"/>
        <v>2024</v>
      </c>
      <c r="C4042" t="str">
        <f t="shared" si="190"/>
        <v>2023-2024</v>
      </c>
      <c r="D4042" t="s">
        <v>119</v>
      </c>
      <c r="E4042" t="s">
        <v>48</v>
      </c>
      <c r="F4042" t="str">
        <f t="shared" si="191"/>
        <v>Western Australia</v>
      </c>
      <c r="G4042" t="s">
        <v>28</v>
      </c>
      <c r="H4042">
        <v>6450</v>
      </c>
      <c r="I4042" t="s">
        <v>11</v>
      </c>
      <c r="J4042" t="s">
        <v>141</v>
      </c>
      <c r="K4042" t="s">
        <v>150</v>
      </c>
      <c r="L4042" t="s">
        <v>161</v>
      </c>
      <c r="M4042" s="6">
        <v>652</v>
      </c>
    </row>
    <row r="4043" spans="1:13" x14ac:dyDescent="0.3">
      <c r="A4043" s="2">
        <v>45468</v>
      </c>
      <c r="B4043" s="3">
        <f t="shared" si="189"/>
        <v>2024</v>
      </c>
      <c r="C4043" t="str">
        <f t="shared" si="190"/>
        <v>2023-2024</v>
      </c>
      <c r="D4043" t="s">
        <v>120</v>
      </c>
      <c r="E4043" t="s">
        <v>99</v>
      </c>
      <c r="F4043" t="str">
        <f t="shared" si="191"/>
        <v>Western Australia</v>
      </c>
      <c r="G4043" t="s">
        <v>28</v>
      </c>
      <c r="H4043">
        <v>6530</v>
      </c>
      <c r="I4043" t="s">
        <v>11</v>
      </c>
      <c r="J4043" t="s">
        <v>141</v>
      </c>
      <c r="K4043" t="s">
        <v>149</v>
      </c>
      <c r="L4043" t="s">
        <v>160</v>
      </c>
      <c r="M4043" s="6">
        <v>330</v>
      </c>
    </row>
    <row r="4044" spans="1:13" x14ac:dyDescent="0.3">
      <c r="A4044" s="2">
        <v>45751</v>
      </c>
      <c r="B4044" s="3">
        <f t="shared" si="189"/>
        <v>2025</v>
      </c>
      <c r="C4044" t="str">
        <f t="shared" si="190"/>
        <v>2024-2025</v>
      </c>
      <c r="D4044" t="s">
        <v>120</v>
      </c>
      <c r="E4044" t="s">
        <v>25</v>
      </c>
      <c r="F4044" t="str">
        <f t="shared" si="191"/>
        <v>Victoria</v>
      </c>
      <c r="G4044" t="s">
        <v>26</v>
      </c>
      <c r="H4044">
        <v>3066</v>
      </c>
      <c r="I4044" t="s">
        <v>11</v>
      </c>
      <c r="J4044" t="s">
        <v>128</v>
      </c>
      <c r="K4044" t="s">
        <v>146</v>
      </c>
      <c r="L4044" t="s">
        <v>157</v>
      </c>
      <c r="M4044" s="6">
        <v>83</v>
      </c>
    </row>
    <row r="4045" spans="1:13" x14ac:dyDescent="0.3">
      <c r="A4045" s="2">
        <v>45792</v>
      </c>
      <c r="B4045" s="3">
        <f t="shared" si="189"/>
        <v>2025</v>
      </c>
      <c r="C4045" t="str">
        <f t="shared" si="190"/>
        <v>2024-2025</v>
      </c>
      <c r="D4045" t="s">
        <v>119</v>
      </c>
      <c r="E4045" t="s">
        <v>66</v>
      </c>
      <c r="F4045" t="str">
        <f t="shared" si="191"/>
        <v>Western Australia</v>
      </c>
      <c r="G4045" t="s">
        <v>28</v>
      </c>
      <c r="H4045">
        <v>6330</v>
      </c>
      <c r="I4045" t="s">
        <v>11</v>
      </c>
      <c r="J4045" t="s">
        <v>135</v>
      </c>
      <c r="K4045" t="s">
        <v>145</v>
      </c>
      <c r="L4045" t="s">
        <v>156</v>
      </c>
      <c r="M4045" s="6">
        <v>534</v>
      </c>
    </row>
    <row r="4046" spans="1:13" x14ac:dyDescent="0.3">
      <c r="A4046" s="2">
        <v>46003</v>
      </c>
      <c r="B4046" s="3">
        <f t="shared" si="189"/>
        <v>2026</v>
      </c>
      <c r="C4046" t="str">
        <f t="shared" si="190"/>
        <v>2025-2026</v>
      </c>
      <c r="D4046" t="s">
        <v>120</v>
      </c>
      <c r="E4046" t="s">
        <v>54</v>
      </c>
      <c r="F4046" t="str">
        <f t="shared" si="191"/>
        <v>New South Wales</v>
      </c>
      <c r="G4046" t="s">
        <v>10</v>
      </c>
      <c r="H4046">
        <v>2750</v>
      </c>
      <c r="I4046" t="s">
        <v>11</v>
      </c>
      <c r="J4046" t="s">
        <v>132</v>
      </c>
      <c r="K4046" t="s">
        <v>145</v>
      </c>
      <c r="L4046" t="s">
        <v>156</v>
      </c>
      <c r="M4046" s="6">
        <v>731</v>
      </c>
    </row>
    <row r="4047" spans="1:13" x14ac:dyDescent="0.3">
      <c r="A4047" s="2">
        <v>45461</v>
      </c>
      <c r="B4047" s="3">
        <f t="shared" si="189"/>
        <v>2024</v>
      </c>
      <c r="C4047" t="str">
        <f t="shared" si="190"/>
        <v>2023-2024</v>
      </c>
      <c r="D4047" t="s">
        <v>120</v>
      </c>
      <c r="E4047" t="s">
        <v>61</v>
      </c>
      <c r="F4047" t="str">
        <f t="shared" si="191"/>
        <v>Victoria</v>
      </c>
      <c r="G4047" t="s">
        <v>26</v>
      </c>
      <c r="H4047">
        <v>3179</v>
      </c>
      <c r="I4047" t="s">
        <v>11</v>
      </c>
      <c r="J4047" t="s">
        <v>127</v>
      </c>
      <c r="K4047" t="s">
        <v>151</v>
      </c>
      <c r="L4047" t="s">
        <v>152</v>
      </c>
      <c r="M4047" s="6">
        <v>534</v>
      </c>
    </row>
    <row r="4048" spans="1:13" x14ac:dyDescent="0.3">
      <c r="A4048" s="2">
        <v>45674</v>
      </c>
      <c r="B4048" s="3">
        <f t="shared" si="189"/>
        <v>2025</v>
      </c>
      <c r="C4048" t="str">
        <f t="shared" si="190"/>
        <v>2024-2025</v>
      </c>
      <c r="D4048" t="s">
        <v>120</v>
      </c>
      <c r="E4048" t="s">
        <v>24</v>
      </c>
      <c r="F4048" t="str">
        <f t="shared" si="191"/>
        <v>Queensland</v>
      </c>
      <c r="G4048" t="s">
        <v>19</v>
      </c>
      <c r="H4048">
        <v>4053</v>
      </c>
      <c r="I4048" t="s">
        <v>11</v>
      </c>
      <c r="J4048" t="s">
        <v>131</v>
      </c>
      <c r="K4048" t="s">
        <v>144</v>
      </c>
      <c r="L4048" t="s">
        <v>155</v>
      </c>
      <c r="M4048" s="6">
        <v>119</v>
      </c>
    </row>
    <row r="4049" spans="1:13" x14ac:dyDescent="0.3">
      <c r="A4049" s="2">
        <v>45771</v>
      </c>
      <c r="B4049" s="3">
        <f t="shared" si="189"/>
        <v>2025</v>
      </c>
      <c r="C4049" t="str">
        <f t="shared" si="190"/>
        <v>2024-2025</v>
      </c>
      <c r="D4049" t="s">
        <v>120</v>
      </c>
      <c r="E4049" t="s">
        <v>13</v>
      </c>
      <c r="F4049" t="str">
        <f t="shared" si="191"/>
        <v>New South Wales</v>
      </c>
      <c r="G4049" t="s">
        <v>10</v>
      </c>
      <c r="H4049">
        <v>2141</v>
      </c>
      <c r="I4049" t="s">
        <v>11</v>
      </c>
      <c r="J4049" t="s">
        <v>125</v>
      </c>
      <c r="K4049" t="s">
        <v>150</v>
      </c>
      <c r="L4049" t="s">
        <v>161</v>
      </c>
      <c r="M4049" s="6">
        <v>150</v>
      </c>
    </row>
    <row r="4050" spans="1:13" x14ac:dyDescent="0.3">
      <c r="A4050" s="2">
        <v>45517</v>
      </c>
      <c r="B4050" s="3">
        <f t="shared" si="189"/>
        <v>2025</v>
      </c>
      <c r="C4050" t="str">
        <f t="shared" si="190"/>
        <v>2024-2025</v>
      </c>
      <c r="D4050" t="s">
        <v>120</v>
      </c>
      <c r="E4050" t="s">
        <v>52</v>
      </c>
      <c r="F4050" t="str">
        <f t="shared" si="191"/>
        <v>New South Wales</v>
      </c>
      <c r="G4050" t="s">
        <v>10</v>
      </c>
      <c r="H4050">
        <v>2485</v>
      </c>
      <c r="I4050" t="s">
        <v>11</v>
      </c>
      <c r="J4050" t="s">
        <v>122</v>
      </c>
      <c r="K4050" t="s">
        <v>151</v>
      </c>
      <c r="L4050" t="s">
        <v>152</v>
      </c>
      <c r="M4050" s="6">
        <v>581</v>
      </c>
    </row>
    <row r="4051" spans="1:13" x14ac:dyDescent="0.3">
      <c r="A4051" s="2">
        <v>45305</v>
      </c>
      <c r="B4051" s="3">
        <f t="shared" si="189"/>
        <v>2024</v>
      </c>
      <c r="C4051" t="str">
        <f t="shared" si="190"/>
        <v>2023-2024</v>
      </c>
      <c r="D4051" t="s">
        <v>120</v>
      </c>
      <c r="E4051" t="s">
        <v>23</v>
      </c>
      <c r="F4051" t="str">
        <f t="shared" si="191"/>
        <v>New South Wales</v>
      </c>
      <c r="G4051" t="s">
        <v>10</v>
      </c>
      <c r="H4051">
        <v>2830</v>
      </c>
      <c r="I4051" t="s">
        <v>11</v>
      </c>
      <c r="J4051" t="s">
        <v>132</v>
      </c>
      <c r="K4051" t="s">
        <v>146</v>
      </c>
      <c r="L4051" t="s">
        <v>157</v>
      </c>
      <c r="M4051" s="6">
        <v>633</v>
      </c>
    </row>
    <row r="4052" spans="1:13" x14ac:dyDescent="0.3">
      <c r="A4052" s="2">
        <v>45667</v>
      </c>
      <c r="B4052" s="3">
        <f t="shared" si="189"/>
        <v>2025</v>
      </c>
      <c r="C4052" t="str">
        <f t="shared" si="190"/>
        <v>2024-2025</v>
      </c>
      <c r="D4052" t="s">
        <v>119</v>
      </c>
      <c r="E4052" t="s">
        <v>95</v>
      </c>
      <c r="F4052" t="str">
        <f t="shared" si="191"/>
        <v>New South Wales</v>
      </c>
      <c r="G4052" t="s">
        <v>10</v>
      </c>
      <c r="H4052">
        <v>2131</v>
      </c>
      <c r="I4052" t="s">
        <v>11</v>
      </c>
      <c r="J4052" t="s">
        <v>125</v>
      </c>
      <c r="K4052" t="s">
        <v>145</v>
      </c>
      <c r="L4052" t="s">
        <v>156</v>
      </c>
      <c r="M4052" s="6">
        <v>132</v>
      </c>
    </row>
    <row r="4053" spans="1:13" x14ac:dyDescent="0.3">
      <c r="A4053" s="2">
        <v>45564</v>
      </c>
      <c r="B4053" s="3">
        <f t="shared" si="189"/>
        <v>2025</v>
      </c>
      <c r="C4053" t="str">
        <f t="shared" si="190"/>
        <v>2024-2025</v>
      </c>
      <c r="D4053" t="s">
        <v>120</v>
      </c>
      <c r="E4053" t="s">
        <v>94</v>
      </c>
      <c r="F4053" t="str">
        <f t="shared" si="191"/>
        <v>Queensland</v>
      </c>
      <c r="G4053" t="s">
        <v>19</v>
      </c>
      <c r="H4053">
        <v>4551</v>
      </c>
      <c r="I4053" t="s">
        <v>11</v>
      </c>
      <c r="J4053" t="s">
        <v>136</v>
      </c>
      <c r="K4053" t="s">
        <v>146</v>
      </c>
      <c r="L4053" t="s">
        <v>157</v>
      </c>
      <c r="M4053" s="6">
        <v>754</v>
      </c>
    </row>
    <row r="4054" spans="1:13" x14ac:dyDescent="0.3">
      <c r="A4054" s="2">
        <v>45400</v>
      </c>
      <c r="B4054" s="3">
        <f t="shared" si="189"/>
        <v>2024</v>
      </c>
      <c r="C4054" t="str">
        <f t="shared" si="190"/>
        <v>2023-2024</v>
      </c>
      <c r="D4054" t="s">
        <v>120</v>
      </c>
      <c r="E4054" t="s">
        <v>50</v>
      </c>
      <c r="F4054" t="str">
        <f t="shared" si="191"/>
        <v>Australian Capital Territory</v>
      </c>
      <c r="G4054" t="s">
        <v>51</v>
      </c>
      <c r="H4054">
        <v>2617</v>
      </c>
      <c r="I4054" t="s">
        <v>11</v>
      </c>
      <c r="J4054" t="s">
        <v>123</v>
      </c>
      <c r="K4054" t="s">
        <v>150</v>
      </c>
      <c r="L4054" t="s">
        <v>161</v>
      </c>
      <c r="M4054" s="6">
        <v>790</v>
      </c>
    </row>
    <row r="4055" spans="1:13" x14ac:dyDescent="0.3">
      <c r="A4055" s="2">
        <v>45430</v>
      </c>
      <c r="B4055" s="3">
        <f t="shared" si="189"/>
        <v>2024</v>
      </c>
      <c r="C4055" t="str">
        <f t="shared" si="190"/>
        <v>2023-2024</v>
      </c>
      <c r="D4055" t="s">
        <v>120</v>
      </c>
      <c r="E4055" t="s">
        <v>104</v>
      </c>
      <c r="F4055" t="str">
        <f t="shared" si="191"/>
        <v>Victoria</v>
      </c>
      <c r="G4055" t="s">
        <v>26</v>
      </c>
      <c r="H4055">
        <v>3175</v>
      </c>
      <c r="I4055" t="s">
        <v>11</v>
      </c>
      <c r="J4055" t="s">
        <v>127</v>
      </c>
      <c r="K4055" t="s">
        <v>151</v>
      </c>
      <c r="L4055" t="s">
        <v>152</v>
      </c>
      <c r="M4055" s="6">
        <v>413</v>
      </c>
    </row>
    <row r="4056" spans="1:13" x14ac:dyDescent="0.3">
      <c r="A4056" s="2">
        <v>45553</v>
      </c>
      <c r="B4056" s="3">
        <f t="shared" si="189"/>
        <v>2025</v>
      </c>
      <c r="C4056" t="str">
        <f t="shared" si="190"/>
        <v>2024-2025</v>
      </c>
      <c r="D4056" t="s">
        <v>120</v>
      </c>
      <c r="E4056" t="s">
        <v>30</v>
      </c>
      <c r="F4056" t="str">
        <f t="shared" si="191"/>
        <v>Victoria</v>
      </c>
      <c r="G4056" t="s">
        <v>26</v>
      </c>
      <c r="H4056">
        <v>3030</v>
      </c>
      <c r="I4056" t="s">
        <v>11</v>
      </c>
      <c r="J4056" t="s">
        <v>128</v>
      </c>
      <c r="K4056" t="s">
        <v>145</v>
      </c>
      <c r="L4056" t="s">
        <v>156</v>
      </c>
      <c r="M4056" s="6">
        <v>317</v>
      </c>
    </row>
    <row r="4057" spans="1:13" x14ac:dyDescent="0.3">
      <c r="A4057" s="2">
        <v>45858</v>
      </c>
      <c r="B4057" s="3">
        <f t="shared" si="189"/>
        <v>2026</v>
      </c>
      <c r="C4057" t="str">
        <f t="shared" si="190"/>
        <v>2025-2026</v>
      </c>
      <c r="D4057" t="s">
        <v>120</v>
      </c>
      <c r="E4057" t="s">
        <v>53</v>
      </c>
      <c r="F4057" t="str">
        <f t="shared" si="191"/>
        <v>Queensland</v>
      </c>
      <c r="G4057" t="s">
        <v>19</v>
      </c>
      <c r="H4057">
        <v>4012</v>
      </c>
      <c r="I4057" t="s">
        <v>11</v>
      </c>
      <c r="J4057" t="s">
        <v>131</v>
      </c>
      <c r="K4057" t="s">
        <v>150</v>
      </c>
      <c r="L4057" t="s">
        <v>161</v>
      </c>
      <c r="M4057" s="6">
        <v>647</v>
      </c>
    </row>
    <row r="4058" spans="1:13" x14ac:dyDescent="0.3">
      <c r="A4058" s="2">
        <v>45979</v>
      </c>
      <c r="B4058" s="3">
        <f t="shared" si="189"/>
        <v>2026</v>
      </c>
      <c r="C4058" t="str">
        <f t="shared" si="190"/>
        <v>2025-2026</v>
      </c>
      <c r="D4058" t="s">
        <v>120</v>
      </c>
      <c r="E4058" t="s">
        <v>47</v>
      </c>
      <c r="F4058" t="str">
        <f t="shared" si="191"/>
        <v>Victoria</v>
      </c>
      <c r="G4058" t="s">
        <v>26</v>
      </c>
      <c r="H4058">
        <v>3630</v>
      </c>
      <c r="I4058" t="s">
        <v>11</v>
      </c>
      <c r="J4058" t="s">
        <v>137</v>
      </c>
      <c r="K4058" t="s">
        <v>151</v>
      </c>
      <c r="L4058" t="s">
        <v>152</v>
      </c>
      <c r="M4058" s="6">
        <v>333</v>
      </c>
    </row>
    <row r="4059" spans="1:13" x14ac:dyDescent="0.3">
      <c r="A4059" s="2">
        <v>45397</v>
      </c>
      <c r="B4059" s="3">
        <f t="shared" si="189"/>
        <v>2024</v>
      </c>
      <c r="C4059" t="str">
        <f t="shared" si="190"/>
        <v>2023-2024</v>
      </c>
      <c r="D4059" t="s">
        <v>120</v>
      </c>
      <c r="E4059" t="s">
        <v>86</v>
      </c>
      <c r="F4059" t="str">
        <f t="shared" si="191"/>
        <v>Queensland</v>
      </c>
      <c r="G4059" t="s">
        <v>19</v>
      </c>
      <c r="H4059">
        <v>4119</v>
      </c>
      <c r="I4059" t="s">
        <v>11</v>
      </c>
      <c r="J4059" t="s">
        <v>131</v>
      </c>
      <c r="K4059" t="s">
        <v>145</v>
      </c>
      <c r="L4059" t="s">
        <v>156</v>
      </c>
      <c r="M4059" s="6">
        <v>706</v>
      </c>
    </row>
    <row r="4060" spans="1:13" x14ac:dyDescent="0.3">
      <c r="A4060" s="2">
        <v>45312</v>
      </c>
      <c r="B4060" s="3">
        <f t="shared" si="189"/>
        <v>2024</v>
      </c>
      <c r="C4060" t="str">
        <f t="shared" si="190"/>
        <v>2023-2024</v>
      </c>
      <c r="D4060" t="s">
        <v>120</v>
      </c>
      <c r="E4060" t="s">
        <v>74</v>
      </c>
      <c r="F4060" t="str">
        <f t="shared" si="191"/>
        <v>Victoria</v>
      </c>
      <c r="G4060" t="s">
        <v>26</v>
      </c>
      <c r="H4060">
        <v>3500</v>
      </c>
      <c r="I4060" t="s">
        <v>11</v>
      </c>
      <c r="J4060" t="s">
        <v>129</v>
      </c>
      <c r="K4060" t="s">
        <v>151</v>
      </c>
      <c r="L4060" t="s">
        <v>152</v>
      </c>
      <c r="M4060" s="6">
        <v>157</v>
      </c>
    </row>
    <row r="4061" spans="1:13" x14ac:dyDescent="0.3">
      <c r="A4061" s="2">
        <v>45695</v>
      </c>
      <c r="B4061" s="3">
        <f t="shared" si="189"/>
        <v>2025</v>
      </c>
      <c r="C4061" t="str">
        <f t="shared" si="190"/>
        <v>2024-2025</v>
      </c>
      <c r="D4061" t="s">
        <v>120</v>
      </c>
      <c r="E4061" t="s">
        <v>103</v>
      </c>
      <c r="F4061" t="str">
        <f t="shared" si="191"/>
        <v>Victoria</v>
      </c>
      <c r="G4061" t="s">
        <v>26</v>
      </c>
      <c r="H4061">
        <v>3550</v>
      </c>
      <c r="I4061" t="s">
        <v>11</v>
      </c>
      <c r="J4061" t="s">
        <v>129</v>
      </c>
      <c r="K4061" t="s">
        <v>151</v>
      </c>
      <c r="L4061" t="s">
        <v>152</v>
      </c>
      <c r="M4061" s="6">
        <v>136</v>
      </c>
    </row>
    <row r="4062" spans="1:13" x14ac:dyDescent="0.3">
      <c r="A4062" s="2">
        <v>45395</v>
      </c>
      <c r="B4062" s="3">
        <f t="shared" si="189"/>
        <v>2024</v>
      </c>
      <c r="C4062" t="str">
        <f t="shared" si="190"/>
        <v>2023-2024</v>
      </c>
      <c r="D4062" t="s">
        <v>119</v>
      </c>
      <c r="E4062" t="s">
        <v>36</v>
      </c>
      <c r="F4062" t="str">
        <f t="shared" si="191"/>
        <v>New South Wales</v>
      </c>
      <c r="G4062" t="s">
        <v>10</v>
      </c>
      <c r="H4062">
        <v>2539</v>
      </c>
      <c r="I4062" t="s">
        <v>11</v>
      </c>
      <c r="J4062" t="s">
        <v>123</v>
      </c>
      <c r="K4062" t="s">
        <v>150</v>
      </c>
      <c r="L4062" t="s">
        <v>161</v>
      </c>
      <c r="M4062" s="6">
        <v>481</v>
      </c>
    </row>
    <row r="4063" spans="1:13" x14ac:dyDescent="0.3">
      <c r="A4063" s="2">
        <v>45550</v>
      </c>
      <c r="B4063" s="3">
        <f t="shared" si="189"/>
        <v>2025</v>
      </c>
      <c r="C4063" t="str">
        <f t="shared" si="190"/>
        <v>2024-2025</v>
      </c>
      <c r="D4063" t="s">
        <v>120</v>
      </c>
      <c r="E4063" t="s">
        <v>63</v>
      </c>
      <c r="F4063" t="str">
        <f t="shared" si="191"/>
        <v>Queensland</v>
      </c>
      <c r="G4063" t="s">
        <v>19</v>
      </c>
      <c r="H4063">
        <v>4068</v>
      </c>
      <c r="I4063" t="s">
        <v>11</v>
      </c>
      <c r="J4063" t="s">
        <v>131</v>
      </c>
      <c r="K4063" t="s">
        <v>145</v>
      </c>
      <c r="L4063" t="s">
        <v>156</v>
      </c>
      <c r="M4063" s="6">
        <v>242</v>
      </c>
    </row>
    <row r="4064" spans="1:13" x14ac:dyDescent="0.3">
      <c r="A4064" s="2">
        <v>45585</v>
      </c>
      <c r="B4064" s="3">
        <f t="shared" si="189"/>
        <v>2025</v>
      </c>
      <c r="C4064" t="str">
        <f t="shared" si="190"/>
        <v>2024-2025</v>
      </c>
      <c r="D4064" t="s">
        <v>120</v>
      </c>
      <c r="E4064" t="s">
        <v>67</v>
      </c>
      <c r="F4064" t="str">
        <f t="shared" si="191"/>
        <v>Tasmania</v>
      </c>
      <c r="G4064" t="s">
        <v>43</v>
      </c>
      <c r="H4064">
        <v>7250</v>
      </c>
      <c r="I4064" t="s">
        <v>11</v>
      </c>
      <c r="J4064" t="s">
        <v>130</v>
      </c>
      <c r="K4064" t="s">
        <v>151</v>
      </c>
      <c r="L4064" t="s">
        <v>152</v>
      </c>
      <c r="M4064" s="6">
        <v>663</v>
      </c>
    </row>
    <row r="4065" spans="1:13" x14ac:dyDescent="0.3">
      <c r="A4065" s="2">
        <v>45385</v>
      </c>
      <c r="B4065" s="3">
        <f t="shared" si="189"/>
        <v>2024</v>
      </c>
      <c r="C4065" t="str">
        <f t="shared" si="190"/>
        <v>2023-2024</v>
      </c>
      <c r="D4065" t="s">
        <v>120</v>
      </c>
      <c r="E4065" t="s">
        <v>100</v>
      </c>
      <c r="F4065" t="str">
        <f t="shared" si="191"/>
        <v>New South Wales</v>
      </c>
      <c r="G4065" t="s">
        <v>10</v>
      </c>
      <c r="H4065">
        <v>2800</v>
      </c>
      <c r="I4065" t="s">
        <v>11</v>
      </c>
      <c r="J4065" t="s">
        <v>132</v>
      </c>
      <c r="K4065" t="s">
        <v>145</v>
      </c>
      <c r="L4065" t="s">
        <v>156</v>
      </c>
      <c r="M4065" s="6">
        <v>75</v>
      </c>
    </row>
    <row r="4066" spans="1:13" x14ac:dyDescent="0.3">
      <c r="A4066" s="2">
        <v>45765</v>
      </c>
      <c r="B4066" s="3">
        <f t="shared" si="189"/>
        <v>2025</v>
      </c>
      <c r="C4066" t="str">
        <f t="shared" si="190"/>
        <v>2024-2025</v>
      </c>
      <c r="D4066" t="s">
        <v>120</v>
      </c>
      <c r="E4066" t="s">
        <v>112</v>
      </c>
      <c r="F4066" t="str">
        <f t="shared" si="191"/>
        <v>Queensland</v>
      </c>
      <c r="G4066" t="s">
        <v>19</v>
      </c>
      <c r="H4066">
        <v>4566</v>
      </c>
      <c r="I4066" t="s">
        <v>11</v>
      </c>
      <c r="J4066" t="s">
        <v>136</v>
      </c>
      <c r="K4066" t="s">
        <v>145</v>
      </c>
      <c r="L4066" t="s">
        <v>156</v>
      </c>
      <c r="M4066" s="6">
        <v>81</v>
      </c>
    </row>
    <row r="4067" spans="1:13" x14ac:dyDescent="0.3">
      <c r="A4067" s="2">
        <v>45518</v>
      </c>
      <c r="B4067" s="3">
        <f t="shared" si="189"/>
        <v>2025</v>
      </c>
      <c r="C4067" t="str">
        <f t="shared" si="190"/>
        <v>2024-2025</v>
      </c>
      <c r="D4067" t="s">
        <v>120</v>
      </c>
      <c r="E4067" t="s">
        <v>35</v>
      </c>
      <c r="F4067" t="str">
        <f t="shared" si="191"/>
        <v>Victoria</v>
      </c>
      <c r="G4067" t="s">
        <v>26</v>
      </c>
      <c r="H4067">
        <v>3280</v>
      </c>
      <c r="I4067" t="s">
        <v>11</v>
      </c>
      <c r="J4067" t="s">
        <v>129</v>
      </c>
      <c r="K4067" t="s">
        <v>150</v>
      </c>
      <c r="L4067" t="s">
        <v>161</v>
      </c>
      <c r="M4067" s="6">
        <v>135</v>
      </c>
    </row>
    <row r="4068" spans="1:13" x14ac:dyDescent="0.3">
      <c r="A4068" s="2">
        <v>45502</v>
      </c>
      <c r="B4068" s="3">
        <f t="shared" si="189"/>
        <v>2025</v>
      </c>
      <c r="C4068" t="str">
        <f t="shared" si="190"/>
        <v>2024-2025</v>
      </c>
      <c r="D4068" t="s">
        <v>120</v>
      </c>
      <c r="E4068" t="s">
        <v>111</v>
      </c>
      <c r="F4068" t="str">
        <f t="shared" si="191"/>
        <v>New South Wales</v>
      </c>
      <c r="G4068" t="s">
        <v>10</v>
      </c>
      <c r="H4068">
        <v>2154</v>
      </c>
      <c r="I4068" t="s">
        <v>11</v>
      </c>
      <c r="J4068" t="s">
        <v>125</v>
      </c>
      <c r="K4068" t="s">
        <v>150</v>
      </c>
      <c r="L4068" t="s">
        <v>161</v>
      </c>
      <c r="M4068" s="6">
        <v>69</v>
      </c>
    </row>
    <row r="4069" spans="1:13" x14ac:dyDescent="0.3">
      <c r="A4069" s="2">
        <v>45329</v>
      </c>
      <c r="B4069" s="3">
        <f t="shared" si="189"/>
        <v>2024</v>
      </c>
      <c r="C4069" t="str">
        <f t="shared" si="190"/>
        <v>2023-2024</v>
      </c>
      <c r="D4069" t="s">
        <v>120</v>
      </c>
      <c r="E4069" t="s">
        <v>14</v>
      </c>
      <c r="F4069" t="str">
        <f t="shared" si="191"/>
        <v>Northern Territory</v>
      </c>
      <c r="G4069" t="s">
        <v>15</v>
      </c>
      <c r="H4069">
        <v>800</v>
      </c>
      <c r="I4069" t="s">
        <v>11</v>
      </c>
      <c r="J4069" t="s">
        <v>140</v>
      </c>
      <c r="K4069" t="s">
        <v>145</v>
      </c>
      <c r="L4069" t="s">
        <v>156</v>
      </c>
      <c r="M4069" s="6">
        <v>210</v>
      </c>
    </row>
    <row r="4070" spans="1:13" x14ac:dyDescent="0.3">
      <c r="A4070" s="2">
        <v>45971</v>
      </c>
      <c r="B4070" s="3">
        <f t="shared" si="189"/>
        <v>2026</v>
      </c>
      <c r="C4070" t="str">
        <f t="shared" si="190"/>
        <v>2025-2026</v>
      </c>
      <c r="D4070" t="s">
        <v>120</v>
      </c>
      <c r="E4070" t="s">
        <v>90</v>
      </c>
      <c r="F4070" t="str">
        <f t="shared" si="191"/>
        <v>New South Wales</v>
      </c>
      <c r="G4070" t="s">
        <v>10</v>
      </c>
      <c r="H4070">
        <v>2650</v>
      </c>
      <c r="I4070" t="s">
        <v>11</v>
      </c>
      <c r="J4070" t="s">
        <v>132</v>
      </c>
      <c r="K4070" t="s">
        <v>145</v>
      </c>
      <c r="L4070" t="s">
        <v>156</v>
      </c>
      <c r="M4070" s="6">
        <v>226</v>
      </c>
    </row>
    <row r="4071" spans="1:13" x14ac:dyDescent="0.3">
      <c r="A4071" s="2">
        <v>46019</v>
      </c>
      <c r="B4071" s="3">
        <f t="shared" si="189"/>
        <v>2026</v>
      </c>
      <c r="C4071" t="str">
        <f t="shared" si="190"/>
        <v>2025-2026</v>
      </c>
      <c r="D4071" t="s">
        <v>120</v>
      </c>
      <c r="E4071" t="s">
        <v>69</v>
      </c>
      <c r="F4071" t="str">
        <f t="shared" si="191"/>
        <v>Victoria</v>
      </c>
      <c r="G4071" t="s">
        <v>26</v>
      </c>
      <c r="H4071">
        <v>3148</v>
      </c>
      <c r="I4071" t="s">
        <v>11</v>
      </c>
      <c r="J4071" t="s">
        <v>127</v>
      </c>
      <c r="K4071" t="s">
        <v>151</v>
      </c>
      <c r="L4071" t="s">
        <v>152</v>
      </c>
      <c r="M4071" s="6">
        <v>460</v>
      </c>
    </row>
    <row r="4072" spans="1:13" x14ac:dyDescent="0.3">
      <c r="A4072" s="2">
        <v>45621</v>
      </c>
      <c r="B4072" s="3">
        <f t="shared" si="189"/>
        <v>2025</v>
      </c>
      <c r="C4072" t="str">
        <f t="shared" si="190"/>
        <v>2024-2025</v>
      </c>
      <c r="D4072" t="s">
        <v>119</v>
      </c>
      <c r="E4072" t="s">
        <v>77</v>
      </c>
      <c r="F4072" t="str">
        <f t="shared" si="191"/>
        <v>Victoria</v>
      </c>
      <c r="G4072" t="s">
        <v>26</v>
      </c>
      <c r="H4072">
        <v>3018</v>
      </c>
      <c r="I4072" t="s">
        <v>11</v>
      </c>
      <c r="J4072" t="s">
        <v>128</v>
      </c>
      <c r="K4072" t="s">
        <v>149</v>
      </c>
      <c r="L4072" t="s">
        <v>160</v>
      </c>
      <c r="M4072" s="6">
        <v>590</v>
      </c>
    </row>
    <row r="4073" spans="1:13" x14ac:dyDescent="0.3">
      <c r="A4073" s="2">
        <v>45821</v>
      </c>
      <c r="B4073" s="3">
        <f t="shared" si="189"/>
        <v>2025</v>
      </c>
      <c r="C4073" t="str">
        <f t="shared" si="190"/>
        <v>2024-2025</v>
      </c>
      <c r="D4073" t="s">
        <v>119</v>
      </c>
      <c r="E4073" t="s">
        <v>36</v>
      </c>
      <c r="F4073" t="str">
        <f t="shared" si="191"/>
        <v>New South Wales</v>
      </c>
      <c r="G4073" t="s">
        <v>10</v>
      </c>
      <c r="H4073">
        <v>2539</v>
      </c>
      <c r="I4073" t="s">
        <v>11</v>
      </c>
      <c r="J4073" t="s">
        <v>123</v>
      </c>
      <c r="K4073" t="s">
        <v>145</v>
      </c>
      <c r="L4073" t="s">
        <v>156</v>
      </c>
      <c r="M4073" s="6">
        <v>749</v>
      </c>
    </row>
    <row r="4074" spans="1:13" x14ac:dyDescent="0.3">
      <c r="A4074" s="2">
        <v>45453</v>
      </c>
      <c r="B4074" s="3">
        <f t="shared" si="189"/>
        <v>2024</v>
      </c>
      <c r="C4074" t="str">
        <f t="shared" si="190"/>
        <v>2023-2024</v>
      </c>
      <c r="D4074" t="s">
        <v>119</v>
      </c>
      <c r="E4074" t="s">
        <v>56</v>
      </c>
      <c r="F4074" t="str">
        <f t="shared" si="191"/>
        <v>Queensland</v>
      </c>
      <c r="G4074" t="s">
        <v>19</v>
      </c>
      <c r="H4074">
        <v>4883</v>
      </c>
      <c r="I4074" t="s">
        <v>11</v>
      </c>
      <c r="J4074" t="s">
        <v>133</v>
      </c>
      <c r="K4074" t="s">
        <v>151</v>
      </c>
      <c r="L4074" t="s">
        <v>152</v>
      </c>
      <c r="M4074" s="6">
        <v>463</v>
      </c>
    </row>
    <row r="4075" spans="1:13" x14ac:dyDescent="0.3">
      <c r="A4075" s="2">
        <v>45861</v>
      </c>
      <c r="B4075" s="3">
        <f t="shared" si="189"/>
        <v>2026</v>
      </c>
      <c r="C4075" t="str">
        <f t="shared" si="190"/>
        <v>2025-2026</v>
      </c>
      <c r="D4075" t="s">
        <v>120</v>
      </c>
      <c r="E4075" t="s">
        <v>90</v>
      </c>
      <c r="F4075" t="str">
        <f t="shared" si="191"/>
        <v>New South Wales</v>
      </c>
      <c r="G4075" t="s">
        <v>10</v>
      </c>
      <c r="H4075">
        <v>2650</v>
      </c>
      <c r="I4075" t="s">
        <v>11</v>
      </c>
      <c r="J4075" t="s">
        <v>132</v>
      </c>
      <c r="K4075" t="s">
        <v>144</v>
      </c>
      <c r="L4075" t="s">
        <v>155</v>
      </c>
      <c r="M4075" s="6">
        <v>695</v>
      </c>
    </row>
    <row r="4076" spans="1:13" x14ac:dyDescent="0.3">
      <c r="A4076" s="2">
        <v>45388</v>
      </c>
      <c r="B4076" s="3">
        <f t="shared" si="189"/>
        <v>2024</v>
      </c>
      <c r="C4076" t="str">
        <f t="shared" si="190"/>
        <v>2023-2024</v>
      </c>
      <c r="D4076" t="s">
        <v>120</v>
      </c>
      <c r="E4076" t="s">
        <v>14</v>
      </c>
      <c r="F4076" t="str">
        <f t="shared" si="191"/>
        <v>Northern Territory</v>
      </c>
      <c r="G4076" t="s">
        <v>15</v>
      </c>
      <c r="H4076">
        <v>800</v>
      </c>
      <c r="I4076" t="s">
        <v>11</v>
      </c>
      <c r="J4076" t="s">
        <v>140</v>
      </c>
      <c r="K4076" t="s">
        <v>144</v>
      </c>
      <c r="L4076" t="s">
        <v>155</v>
      </c>
      <c r="M4076" s="6">
        <v>507</v>
      </c>
    </row>
    <row r="4077" spans="1:13" x14ac:dyDescent="0.3">
      <c r="A4077" s="2">
        <v>45738</v>
      </c>
      <c r="B4077" s="3">
        <f t="shared" si="189"/>
        <v>2025</v>
      </c>
      <c r="C4077" t="str">
        <f t="shared" si="190"/>
        <v>2024-2025</v>
      </c>
      <c r="D4077" t="s">
        <v>120</v>
      </c>
      <c r="E4077" t="s">
        <v>9</v>
      </c>
      <c r="F4077" t="str">
        <f t="shared" si="191"/>
        <v>New South Wales</v>
      </c>
      <c r="G4077" t="s">
        <v>10</v>
      </c>
      <c r="H4077">
        <v>2067</v>
      </c>
      <c r="I4077" t="s">
        <v>11</v>
      </c>
      <c r="J4077" t="s">
        <v>126</v>
      </c>
      <c r="K4077" t="s">
        <v>145</v>
      </c>
      <c r="L4077" t="s">
        <v>156</v>
      </c>
      <c r="M4077" s="6">
        <v>85</v>
      </c>
    </row>
    <row r="4078" spans="1:13" x14ac:dyDescent="0.3">
      <c r="A4078" s="2">
        <v>45496</v>
      </c>
      <c r="B4078" s="3">
        <f t="shared" si="189"/>
        <v>2025</v>
      </c>
      <c r="C4078" t="str">
        <f t="shared" si="190"/>
        <v>2024-2025</v>
      </c>
      <c r="D4078" t="s">
        <v>120</v>
      </c>
      <c r="E4078" t="s">
        <v>50</v>
      </c>
      <c r="F4078" t="str">
        <f t="shared" si="191"/>
        <v>Australian Capital Territory</v>
      </c>
      <c r="G4078" t="s">
        <v>51</v>
      </c>
      <c r="H4078">
        <v>2617</v>
      </c>
      <c r="I4078" t="s">
        <v>11</v>
      </c>
      <c r="J4078" t="s">
        <v>123</v>
      </c>
      <c r="K4078" t="s">
        <v>150</v>
      </c>
      <c r="L4078" t="s">
        <v>161</v>
      </c>
      <c r="M4078" s="6">
        <v>311</v>
      </c>
    </row>
    <row r="4079" spans="1:13" x14ac:dyDescent="0.3">
      <c r="A4079" s="2">
        <v>45540</v>
      </c>
      <c r="B4079" s="3">
        <f t="shared" si="189"/>
        <v>2025</v>
      </c>
      <c r="C4079" t="str">
        <f t="shared" si="190"/>
        <v>2024-2025</v>
      </c>
      <c r="D4079" t="s">
        <v>120</v>
      </c>
      <c r="E4079" t="s">
        <v>100</v>
      </c>
      <c r="F4079" t="str">
        <f t="shared" si="191"/>
        <v>New South Wales</v>
      </c>
      <c r="G4079" t="s">
        <v>10</v>
      </c>
      <c r="H4079">
        <v>2800</v>
      </c>
      <c r="I4079" t="s">
        <v>11</v>
      </c>
      <c r="J4079" t="s">
        <v>132</v>
      </c>
      <c r="K4079" t="s">
        <v>146</v>
      </c>
      <c r="L4079" t="s">
        <v>157</v>
      </c>
      <c r="M4079" s="6">
        <v>188</v>
      </c>
    </row>
    <row r="4080" spans="1:13" x14ac:dyDescent="0.3">
      <c r="A4080" s="2">
        <v>45372</v>
      </c>
      <c r="B4080" s="3">
        <f t="shared" si="189"/>
        <v>2024</v>
      </c>
      <c r="C4080" t="str">
        <f t="shared" si="190"/>
        <v>2023-2024</v>
      </c>
      <c r="D4080" t="s">
        <v>120</v>
      </c>
      <c r="E4080" t="s">
        <v>87</v>
      </c>
      <c r="F4080" t="str">
        <f t="shared" si="191"/>
        <v>New South Wales</v>
      </c>
      <c r="G4080" t="s">
        <v>10</v>
      </c>
      <c r="H4080">
        <v>2158</v>
      </c>
      <c r="I4080" t="s">
        <v>11</v>
      </c>
      <c r="J4080" t="s">
        <v>125</v>
      </c>
      <c r="K4080" t="s">
        <v>150</v>
      </c>
      <c r="L4080" t="s">
        <v>161</v>
      </c>
      <c r="M4080" s="6">
        <v>70</v>
      </c>
    </row>
    <row r="4081" spans="1:13" x14ac:dyDescent="0.3">
      <c r="A4081" s="2">
        <v>45894</v>
      </c>
      <c r="B4081" s="3">
        <f t="shared" si="189"/>
        <v>2026</v>
      </c>
      <c r="C4081" t="str">
        <f t="shared" si="190"/>
        <v>2025-2026</v>
      </c>
      <c r="D4081" t="s">
        <v>119</v>
      </c>
      <c r="E4081" t="s">
        <v>92</v>
      </c>
      <c r="F4081" t="str">
        <f t="shared" si="191"/>
        <v>New South Wales</v>
      </c>
      <c r="G4081" t="s">
        <v>10</v>
      </c>
      <c r="H4081">
        <v>2015</v>
      </c>
      <c r="I4081" t="s">
        <v>11</v>
      </c>
      <c r="J4081" t="s">
        <v>126</v>
      </c>
      <c r="K4081" t="s">
        <v>146</v>
      </c>
      <c r="L4081" t="s">
        <v>157</v>
      </c>
      <c r="M4081" s="6">
        <v>509</v>
      </c>
    </row>
    <row r="4082" spans="1:13" x14ac:dyDescent="0.3">
      <c r="A4082" s="2">
        <v>45521</v>
      </c>
      <c r="B4082" s="3">
        <f t="shared" si="189"/>
        <v>2025</v>
      </c>
      <c r="C4082" t="str">
        <f t="shared" si="190"/>
        <v>2024-2025</v>
      </c>
      <c r="D4082" t="s">
        <v>119</v>
      </c>
      <c r="E4082" t="s">
        <v>66</v>
      </c>
      <c r="F4082" t="str">
        <f t="shared" si="191"/>
        <v>Western Australia</v>
      </c>
      <c r="G4082" t="s">
        <v>28</v>
      </c>
      <c r="H4082">
        <v>6330</v>
      </c>
      <c r="I4082" t="s">
        <v>11</v>
      </c>
      <c r="J4082" t="s">
        <v>135</v>
      </c>
      <c r="K4082" t="s">
        <v>151</v>
      </c>
      <c r="L4082" t="s">
        <v>152</v>
      </c>
      <c r="M4082" s="6">
        <v>643</v>
      </c>
    </row>
    <row r="4083" spans="1:13" x14ac:dyDescent="0.3">
      <c r="A4083" s="2">
        <v>45333</v>
      </c>
      <c r="B4083" s="3">
        <f t="shared" si="189"/>
        <v>2024</v>
      </c>
      <c r="C4083" t="str">
        <f t="shared" si="190"/>
        <v>2023-2024</v>
      </c>
      <c r="D4083" t="s">
        <v>120</v>
      </c>
      <c r="E4083" t="s">
        <v>94</v>
      </c>
      <c r="F4083" t="str">
        <f t="shared" si="191"/>
        <v>Queensland</v>
      </c>
      <c r="G4083" t="s">
        <v>19</v>
      </c>
      <c r="H4083">
        <v>4551</v>
      </c>
      <c r="I4083" t="s">
        <v>11</v>
      </c>
      <c r="J4083" t="s">
        <v>136</v>
      </c>
      <c r="K4083" t="s">
        <v>144</v>
      </c>
      <c r="L4083" t="s">
        <v>155</v>
      </c>
      <c r="M4083" s="6">
        <v>345</v>
      </c>
    </row>
    <row r="4084" spans="1:13" x14ac:dyDescent="0.3">
      <c r="A4084" s="2">
        <v>45657</v>
      </c>
      <c r="B4084" s="3">
        <f t="shared" si="189"/>
        <v>2025</v>
      </c>
      <c r="C4084" t="str">
        <f t="shared" si="190"/>
        <v>2024-2025</v>
      </c>
      <c r="D4084" t="s">
        <v>120</v>
      </c>
      <c r="E4084" t="s">
        <v>73</v>
      </c>
      <c r="F4084" t="str">
        <f t="shared" si="191"/>
        <v>Queensland</v>
      </c>
      <c r="G4084" t="s">
        <v>19</v>
      </c>
      <c r="H4084">
        <v>4509</v>
      </c>
      <c r="I4084" t="s">
        <v>11</v>
      </c>
      <c r="J4084" t="s">
        <v>124</v>
      </c>
      <c r="K4084" t="s">
        <v>145</v>
      </c>
      <c r="L4084" t="s">
        <v>156</v>
      </c>
      <c r="M4084" s="6">
        <v>40</v>
      </c>
    </row>
    <row r="4085" spans="1:13" x14ac:dyDescent="0.3">
      <c r="A4085" s="2">
        <v>45500</v>
      </c>
      <c r="B4085" s="3">
        <f t="shared" si="189"/>
        <v>2025</v>
      </c>
      <c r="C4085" t="str">
        <f t="shared" si="190"/>
        <v>2024-2025</v>
      </c>
      <c r="D4085" t="s">
        <v>120</v>
      </c>
      <c r="E4085" t="s">
        <v>86</v>
      </c>
      <c r="F4085" t="str">
        <f t="shared" si="191"/>
        <v>Queensland</v>
      </c>
      <c r="G4085" t="s">
        <v>19</v>
      </c>
      <c r="H4085">
        <v>4119</v>
      </c>
      <c r="I4085" t="s">
        <v>11</v>
      </c>
      <c r="J4085" t="s">
        <v>131</v>
      </c>
      <c r="K4085" t="s">
        <v>144</v>
      </c>
      <c r="L4085" t="s">
        <v>155</v>
      </c>
      <c r="M4085" s="6">
        <v>547</v>
      </c>
    </row>
    <row r="4086" spans="1:13" x14ac:dyDescent="0.3">
      <c r="A4086" s="2">
        <v>45794</v>
      </c>
      <c r="B4086" s="3">
        <f t="shared" si="189"/>
        <v>2025</v>
      </c>
      <c r="C4086" t="str">
        <f t="shared" si="190"/>
        <v>2024-2025</v>
      </c>
      <c r="D4086" t="s">
        <v>120</v>
      </c>
      <c r="E4086" t="s">
        <v>50</v>
      </c>
      <c r="F4086" t="str">
        <f t="shared" si="191"/>
        <v>Australian Capital Territory</v>
      </c>
      <c r="G4086" t="s">
        <v>51</v>
      </c>
      <c r="H4086">
        <v>2617</v>
      </c>
      <c r="I4086" t="s">
        <v>11</v>
      </c>
      <c r="J4086" t="s">
        <v>123</v>
      </c>
      <c r="K4086" t="s">
        <v>148</v>
      </c>
      <c r="L4086" t="s">
        <v>159</v>
      </c>
      <c r="M4086" s="6">
        <v>322</v>
      </c>
    </row>
    <row r="4087" spans="1:13" x14ac:dyDescent="0.3">
      <c r="A4087" s="2">
        <v>45962</v>
      </c>
      <c r="B4087" s="3">
        <f t="shared" si="189"/>
        <v>2026</v>
      </c>
      <c r="C4087" t="str">
        <f t="shared" si="190"/>
        <v>2025-2026</v>
      </c>
      <c r="D4087" t="s">
        <v>120</v>
      </c>
      <c r="E4087" t="s">
        <v>31</v>
      </c>
      <c r="F4087" t="str">
        <f t="shared" si="191"/>
        <v>South Australia</v>
      </c>
      <c r="G4087" t="s">
        <v>17</v>
      </c>
      <c r="H4087">
        <v>5082</v>
      </c>
      <c r="I4087" t="s">
        <v>11</v>
      </c>
      <c r="J4087" t="s">
        <v>134</v>
      </c>
      <c r="K4087" t="s">
        <v>150</v>
      </c>
      <c r="L4087" t="s">
        <v>161</v>
      </c>
      <c r="M4087" s="6">
        <v>472</v>
      </c>
    </row>
    <row r="4088" spans="1:13" x14ac:dyDescent="0.3">
      <c r="A4088" s="2">
        <v>45655</v>
      </c>
      <c r="B4088" s="3">
        <f t="shared" si="189"/>
        <v>2025</v>
      </c>
      <c r="C4088" t="str">
        <f t="shared" si="190"/>
        <v>2024-2025</v>
      </c>
      <c r="D4088" t="s">
        <v>120</v>
      </c>
      <c r="E4088" t="s">
        <v>69</v>
      </c>
      <c r="F4088" t="str">
        <f t="shared" si="191"/>
        <v>Victoria</v>
      </c>
      <c r="G4088" t="s">
        <v>26</v>
      </c>
      <c r="H4088">
        <v>3148</v>
      </c>
      <c r="I4088" t="s">
        <v>11</v>
      </c>
      <c r="J4088" t="s">
        <v>127</v>
      </c>
      <c r="K4088" t="s">
        <v>145</v>
      </c>
      <c r="L4088" t="s">
        <v>156</v>
      </c>
      <c r="M4088" s="6">
        <v>186</v>
      </c>
    </row>
    <row r="4089" spans="1:13" x14ac:dyDescent="0.3">
      <c r="A4089" s="2">
        <v>45899</v>
      </c>
      <c r="B4089" s="3">
        <f t="shared" si="189"/>
        <v>2026</v>
      </c>
      <c r="C4089" t="str">
        <f t="shared" si="190"/>
        <v>2025-2026</v>
      </c>
      <c r="D4089" t="s">
        <v>119</v>
      </c>
      <c r="E4089" t="s">
        <v>114</v>
      </c>
      <c r="F4089" t="str">
        <f t="shared" si="191"/>
        <v>Victoria</v>
      </c>
      <c r="G4089" t="s">
        <v>26</v>
      </c>
      <c r="H4089">
        <v>3353</v>
      </c>
      <c r="I4089" t="s">
        <v>11</v>
      </c>
      <c r="J4089" t="s">
        <v>129</v>
      </c>
      <c r="K4089" t="s">
        <v>145</v>
      </c>
      <c r="L4089" t="s">
        <v>156</v>
      </c>
      <c r="M4089" s="6">
        <v>137</v>
      </c>
    </row>
    <row r="4090" spans="1:13" x14ac:dyDescent="0.3">
      <c r="A4090" s="2">
        <v>45311</v>
      </c>
      <c r="B4090" s="3">
        <f t="shared" si="189"/>
        <v>2024</v>
      </c>
      <c r="C4090" t="str">
        <f t="shared" si="190"/>
        <v>2023-2024</v>
      </c>
      <c r="D4090" t="s">
        <v>119</v>
      </c>
      <c r="E4090" t="s">
        <v>114</v>
      </c>
      <c r="F4090" t="str">
        <f t="shared" si="191"/>
        <v>Victoria</v>
      </c>
      <c r="G4090" t="s">
        <v>26</v>
      </c>
      <c r="H4090">
        <v>3353</v>
      </c>
      <c r="I4090" t="s">
        <v>11</v>
      </c>
      <c r="J4090" t="s">
        <v>129</v>
      </c>
      <c r="K4090" t="s">
        <v>151</v>
      </c>
      <c r="L4090" t="s">
        <v>152</v>
      </c>
      <c r="M4090" s="6">
        <v>120</v>
      </c>
    </row>
    <row r="4091" spans="1:13" x14ac:dyDescent="0.3">
      <c r="A4091" s="2">
        <v>45761</v>
      </c>
      <c r="B4091" s="3">
        <f t="shared" si="189"/>
        <v>2025</v>
      </c>
      <c r="C4091" t="str">
        <f t="shared" si="190"/>
        <v>2024-2025</v>
      </c>
      <c r="D4091" t="s">
        <v>119</v>
      </c>
      <c r="E4091" t="s">
        <v>25</v>
      </c>
      <c r="F4091" t="str">
        <f t="shared" si="191"/>
        <v>Victoria</v>
      </c>
      <c r="G4091" t="s">
        <v>26</v>
      </c>
      <c r="H4091">
        <v>3066</v>
      </c>
      <c r="I4091" t="s">
        <v>11</v>
      </c>
      <c r="J4091" t="s">
        <v>128</v>
      </c>
      <c r="K4091" t="s">
        <v>151</v>
      </c>
      <c r="L4091" t="s">
        <v>152</v>
      </c>
      <c r="M4091" s="6">
        <v>70</v>
      </c>
    </row>
    <row r="4092" spans="1:13" x14ac:dyDescent="0.3">
      <c r="A4092" s="2">
        <v>45666</v>
      </c>
      <c r="B4092" s="3">
        <f t="shared" si="189"/>
        <v>2025</v>
      </c>
      <c r="C4092" t="str">
        <f t="shared" si="190"/>
        <v>2024-2025</v>
      </c>
      <c r="D4092" t="s">
        <v>120</v>
      </c>
      <c r="E4092" t="s">
        <v>34</v>
      </c>
      <c r="F4092" t="str">
        <f t="shared" si="191"/>
        <v>New South Wales</v>
      </c>
      <c r="G4092" t="s">
        <v>10</v>
      </c>
      <c r="H4092">
        <v>2560</v>
      </c>
      <c r="I4092" t="s">
        <v>11</v>
      </c>
      <c r="J4092" t="s">
        <v>123</v>
      </c>
      <c r="K4092" t="s">
        <v>144</v>
      </c>
      <c r="L4092" t="s">
        <v>155</v>
      </c>
      <c r="M4092" s="6">
        <v>114</v>
      </c>
    </row>
    <row r="4093" spans="1:13" x14ac:dyDescent="0.3">
      <c r="A4093" s="2">
        <v>45379</v>
      </c>
      <c r="B4093" s="3">
        <f t="shared" si="189"/>
        <v>2024</v>
      </c>
      <c r="C4093" t="str">
        <f t="shared" si="190"/>
        <v>2023-2024</v>
      </c>
      <c r="D4093" t="s">
        <v>119</v>
      </c>
      <c r="E4093" t="s">
        <v>77</v>
      </c>
      <c r="F4093" t="str">
        <f t="shared" si="191"/>
        <v>Victoria</v>
      </c>
      <c r="G4093" t="s">
        <v>26</v>
      </c>
      <c r="H4093">
        <v>3018</v>
      </c>
      <c r="I4093" t="s">
        <v>11</v>
      </c>
      <c r="J4093" t="s">
        <v>128</v>
      </c>
      <c r="K4093" t="s">
        <v>146</v>
      </c>
      <c r="L4093" t="s">
        <v>157</v>
      </c>
      <c r="M4093" s="6">
        <v>437</v>
      </c>
    </row>
    <row r="4094" spans="1:13" x14ac:dyDescent="0.3">
      <c r="A4094" s="2">
        <v>45353</v>
      </c>
      <c r="B4094" s="3">
        <f t="shared" si="189"/>
        <v>2024</v>
      </c>
      <c r="C4094" t="str">
        <f t="shared" si="190"/>
        <v>2023-2024</v>
      </c>
      <c r="D4094" t="s">
        <v>120</v>
      </c>
      <c r="E4094" t="s">
        <v>114</v>
      </c>
      <c r="F4094" t="str">
        <f t="shared" si="191"/>
        <v>Victoria</v>
      </c>
      <c r="G4094" t="s">
        <v>26</v>
      </c>
      <c r="H4094">
        <v>3353</v>
      </c>
      <c r="I4094" t="s">
        <v>11</v>
      </c>
      <c r="J4094" t="s">
        <v>129</v>
      </c>
      <c r="K4094" t="s">
        <v>146</v>
      </c>
      <c r="L4094" t="s">
        <v>157</v>
      </c>
      <c r="M4094" s="6">
        <v>717</v>
      </c>
    </row>
    <row r="4095" spans="1:13" x14ac:dyDescent="0.3">
      <c r="A4095" s="2">
        <v>45703</v>
      </c>
      <c r="B4095" s="3">
        <f t="shared" si="189"/>
        <v>2025</v>
      </c>
      <c r="C4095" t="str">
        <f t="shared" si="190"/>
        <v>2024-2025</v>
      </c>
      <c r="D4095" t="s">
        <v>120</v>
      </c>
      <c r="E4095" t="s">
        <v>24</v>
      </c>
      <c r="F4095" t="str">
        <f t="shared" si="191"/>
        <v>Queensland</v>
      </c>
      <c r="G4095" t="s">
        <v>19</v>
      </c>
      <c r="H4095">
        <v>4053</v>
      </c>
      <c r="I4095" t="s">
        <v>11</v>
      </c>
      <c r="J4095" t="s">
        <v>131</v>
      </c>
      <c r="K4095" t="s">
        <v>145</v>
      </c>
      <c r="L4095" t="s">
        <v>156</v>
      </c>
      <c r="M4095" s="6">
        <v>717</v>
      </c>
    </row>
    <row r="4096" spans="1:13" x14ac:dyDescent="0.3">
      <c r="A4096" s="2">
        <v>45685</v>
      </c>
      <c r="B4096" s="3">
        <f t="shared" si="189"/>
        <v>2025</v>
      </c>
      <c r="C4096" t="str">
        <f t="shared" si="190"/>
        <v>2024-2025</v>
      </c>
      <c r="D4096" t="s">
        <v>120</v>
      </c>
      <c r="E4096" t="s">
        <v>103</v>
      </c>
      <c r="F4096" t="str">
        <f t="shared" si="191"/>
        <v>Victoria</v>
      </c>
      <c r="G4096" t="s">
        <v>26</v>
      </c>
      <c r="H4096">
        <v>3550</v>
      </c>
      <c r="I4096" t="s">
        <v>11</v>
      </c>
      <c r="J4096" t="s">
        <v>129</v>
      </c>
      <c r="K4096" t="s">
        <v>145</v>
      </c>
      <c r="L4096" t="s">
        <v>156</v>
      </c>
      <c r="M4096" s="6">
        <v>460</v>
      </c>
    </row>
    <row r="4097" spans="1:13" x14ac:dyDescent="0.3">
      <c r="A4097" s="2">
        <v>45657</v>
      </c>
      <c r="B4097" s="3">
        <f t="shared" si="189"/>
        <v>2025</v>
      </c>
      <c r="C4097" t="str">
        <f t="shared" si="190"/>
        <v>2024-2025</v>
      </c>
      <c r="D4097" t="s">
        <v>120</v>
      </c>
      <c r="E4097" t="s">
        <v>100</v>
      </c>
      <c r="F4097" t="str">
        <f t="shared" si="191"/>
        <v>New South Wales</v>
      </c>
      <c r="G4097" t="s">
        <v>10</v>
      </c>
      <c r="H4097">
        <v>2800</v>
      </c>
      <c r="I4097" t="s">
        <v>11</v>
      </c>
      <c r="J4097" t="s">
        <v>132</v>
      </c>
      <c r="K4097" t="s">
        <v>144</v>
      </c>
      <c r="L4097" t="s">
        <v>155</v>
      </c>
      <c r="M4097" s="6">
        <v>167</v>
      </c>
    </row>
    <row r="4098" spans="1:13" x14ac:dyDescent="0.3">
      <c r="A4098" s="2">
        <v>45414</v>
      </c>
      <c r="B4098" s="3">
        <f t="shared" ref="B4098:B4161" si="192">IF(MONTH(A4098)&gt;=7,YEAR(A4098)+1,YEAR(A4098))</f>
        <v>2024</v>
      </c>
      <c r="C4098" t="str">
        <f t="shared" ref="C4098:C4161" si="193">IF(MONTH(A4098) &gt;= 7, YEAR(A4098) &amp; "-" &amp; YEAR(A4098) + 1, YEAR(A4098) - 1 &amp; "-" &amp; YEAR(A4098))</f>
        <v>2023-2024</v>
      </c>
      <c r="D4098" t="s">
        <v>119</v>
      </c>
      <c r="E4098" t="s">
        <v>95</v>
      </c>
      <c r="F4098" t="str">
        <f t="shared" ref="F4098:F4161" si="194">IF(G4098="WA","Western Australia",
IF(G4098="NSW","New South Wales",
IF(G4098="QLD","Queensland",
IF(G4098="VIC","Victoria",
IF(G4098="TAS","Tasmania",
IF(G4098="SA","South Australia",
IF(G4098="NT","Northern Territory",
IF(G4098="ACT","Australian Capital Territory",G4098))))))))</f>
        <v>New South Wales</v>
      </c>
      <c r="G4098" t="s">
        <v>10</v>
      </c>
      <c r="H4098">
        <v>2131</v>
      </c>
      <c r="I4098" t="s">
        <v>11</v>
      </c>
      <c r="J4098" t="s">
        <v>125</v>
      </c>
      <c r="K4098" t="s">
        <v>151</v>
      </c>
      <c r="L4098" t="s">
        <v>152</v>
      </c>
      <c r="M4098" s="6">
        <v>92</v>
      </c>
    </row>
    <row r="4099" spans="1:13" x14ac:dyDescent="0.3">
      <c r="A4099" s="2">
        <v>45338</v>
      </c>
      <c r="B4099" s="3">
        <f t="shared" si="192"/>
        <v>2024</v>
      </c>
      <c r="C4099" t="str">
        <f t="shared" si="193"/>
        <v>2023-2024</v>
      </c>
      <c r="D4099" t="s">
        <v>120</v>
      </c>
      <c r="E4099" t="s">
        <v>29</v>
      </c>
      <c r="F4099" t="str">
        <f t="shared" si="194"/>
        <v>Queensland</v>
      </c>
      <c r="G4099" t="s">
        <v>19</v>
      </c>
      <c r="H4099">
        <v>4703</v>
      </c>
      <c r="I4099" t="s">
        <v>11</v>
      </c>
      <c r="J4099" t="s">
        <v>138</v>
      </c>
      <c r="K4099" t="s">
        <v>145</v>
      </c>
      <c r="L4099" t="s">
        <v>156</v>
      </c>
      <c r="M4099" s="6">
        <v>787</v>
      </c>
    </row>
    <row r="4100" spans="1:13" x14ac:dyDescent="0.3">
      <c r="A4100" s="2">
        <v>45559</v>
      </c>
      <c r="B4100" s="3">
        <f t="shared" si="192"/>
        <v>2025</v>
      </c>
      <c r="C4100" t="str">
        <f t="shared" si="193"/>
        <v>2024-2025</v>
      </c>
      <c r="D4100" t="s">
        <v>120</v>
      </c>
      <c r="E4100" t="s">
        <v>69</v>
      </c>
      <c r="F4100" t="str">
        <f t="shared" si="194"/>
        <v>Victoria</v>
      </c>
      <c r="G4100" t="s">
        <v>26</v>
      </c>
      <c r="H4100">
        <v>3148</v>
      </c>
      <c r="I4100" t="s">
        <v>11</v>
      </c>
      <c r="J4100" t="s">
        <v>127</v>
      </c>
      <c r="K4100" t="s">
        <v>149</v>
      </c>
      <c r="L4100" t="s">
        <v>160</v>
      </c>
      <c r="M4100" s="6">
        <v>729</v>
      </c>
    </row>
    <row r="4101" spans="1:13" x14ac:dyDescent="0.3">
      <c r="A4101" s="2">
        <v>45334</v>
      </c>
      <c r="B4101" s="3">
        <f t="shared" si="192"/>
        <v>2024</v>
      </c>
      <c r="C4101" t="str">
        <f t="shared" si="193"/>
        <v>2023-2024</v>
      </c>
      <c r="D4101" t="s">
        <v>120</v>
      </c>
      <c r="E4101" t="s">
        <v>13</v>
      </c>
      <c r="F4101" t="str">
        <f t="shared" si="194"/>
        <v>New South Wales</v>
      </c>
      <c r="G4101" t="s">
        <v>10</v>
      </c>
      <c r="H4101">
        <v>2141</v>
      </c>
      <c r="I4101" t="s">
        <v>11</v>
      </c>
      <c r="J4101" t="s">
        <v>125</v>
      </c>
      <c r="K4101" t="s">
        <v>151</v>
      </c>
      <c r="L4101" t="s">
        <v>152</v>
      </c>
      <c r="M4101" s="6">
        <v>177</v>
      </c>
    </row>
    <row r="4102" spans="1:13" x14ac:dyDescent="0.3">
      <c r="A4102" s="2">
        <v>45469</v>
      </c>
      <c r="B4102" s="3">
        <f t="shared" si="192"/>
        <v>2024</v>
      </c>
      <c r="C4102" t="str">
        <f t="shared" si="193"/>
        <v>2023-2024</v>
      </c>
      <c r="D4102" t="s">
        <v>120</v>
      </c>
      <c r="E4102" t="s">
        <v>53</v>
      </c>
      <c r="F4102" t="str">
        <f t="shared" si="194"/>
        <v>Queensland</v>
      </c>
      <c r="G4102" t="s">
        <v>19</v>
      </c>
      <c r="H4102">
        <v>4012</v>
      </c>
      <c r="I4102" t="s">
        <v>11</v>
      </c>
      <c r="J4102" t="s">
        <v>131</v>
      </c>
      <c r="K4102" t="s">
        <v>142</v>
      </c>
      <c r="L4102" t="s">
        <v>153</v>
      </c>
      <c r="M4102" s="6">
        <v>166</v>
      </c>
    </row>
    <row r="4103" spans="1:13" x14ac:dyDescent="0.3">
      <c r="A4103" s="2">
        <v>45908</v>
      </c>
      <c r="B4103" s="3">
        <f t="shared" si="192"/>
        <v>2026</v>
      </c>
      <c r="C4103" t="str">
        <f t="shared" si="193"/>
        <v>2025-2026</v>
      </c>
      <c r="D4103" t="s">
        <v>119</v>
      </c>
      <c r="E4103" t="s">
        <v>22</v>
      </c>
      <c r="F4103" t="str">
        <f t="shared" si="194"/>
        <v>New South Wales</v>
      </c>
      <c r="G4103" t="s">
        <v>10</v>
      </c>
      <c r="H4103">
        <v>2116</v>
      </c>
      <c r="I4103" t="s">
        <v>11</v>
      </c>
      <c r="J4103" t="s">
        <v>125</v>
      </c>
      <c r="K4103" t="s">
        <v>145</v>
      </c>
      <c r="L4103" t="s">
        <v>156</v>
      </c>
      <c r="M4103" s="6">
        <v>741</v>
      </c>
    </row>
    <row r="4104" spans="1:13" x14ac:dyDescent="0.3">
      <c r="A4104" s="2">
        <v>45324</v>
      </c>
      <c r="B4104" s="3">
        <f t="shared" si="192"/>
        <v>2024</v>
      </c>
      <c r="C4104" t="str">
        <f t="shared" si="193"/>
        <v>2023-2024</v>
      </c>
      <c r="D4104" t="s">
        <v>120</v>
      </c>
      <c r="E4104" t="s">
        <v>107</v>
      </c>
      <c r="F4104" t="str">
        <f t="shared" si="194"/>
        <v>New South Wales</v>
      </c>
      <c r="G4104" t="s">
        <v>10</v>
      </c>
      <c r="H4104">
        <v>2020</v>
      </c>
      <c r="I4104" t="s">
        <v>11</v>
      </c>
      <c r="J4104" t="s">
        <v>126</v>
      </c>
      <c r="K4104" t="s">
        <v>146</v>
      </c>
      <c r="L4104" t="s">
        <v>157</v>
      </c>
      <c r="M4104" s="6">
        <v>266</v>
      </c>
    </row>
    <row r="4105" spans="1:13" x14ac:dyDescent="0.3">
      <c r="A4105" s="2">
        <v>45307</v>
      </c>
      <c r="B4105" s="3">
        <f t="shared" si="192"/>
        <v>2024</v>
      </c>
      <c r="C4105" t="str">
        <f t="shared" si="193"/>
        <v>2023-2024</v>
      </c>
      <c r="D4105" t="s">
        <v>120</v>
      </c>
      <c r="E4105" t="s">
        <v>86</v>
      </c>
      <c r="F4105" t="str">
        <f t="shared" si="194"/>
        <v>Queensland</v>
      </c>
      <c r="G4105" t="s">
        <v>19</v>
      </c>
      <c r="H4105">
        <v>4119</v>
      </c>
      <c r="I4105" t="s">
        <v>11</v>
      </c>
      <c r="J4105" t="s">
        <v>131</v>
      </c>
      <c r="K4105" t="s">
        <v>146</v>
      </c>
      <c r="L4105" t="s">
        <v>157</v>
      </c>
      <c r="M4105" s="6">
        <v>59</v>
      </c>
    </row>
    <row r="4106" spans="1:13" x14ac:dyDescent="0.3">
      <c r="A4106" s="2">
        <v>45766</v>
      </c>
      <c r="B4106" s="3">
        <f t="shared" si="192"/>
        <v>2025</v>
      </c>
      <c r="C4106" t="str">
        <f t="shared" si="193"/>
        <v>2024-2025</v>
      </c>
      <c r="D4106" t="s">
        <v>120</v>
      </c>
      <c r="E4106" t="s">
        <v>38</v>
      </c>
      <c r="F4106" t="str">
        <f t="shared" si="194"/>
        <v>Victoria</v>
      </c>
      <c r="G4106" t="s">
        <v>26</v>
      </c>
      <c r="H4106">
        <v>3199</v>
      </c>
      <c r="I4106" t="s">
        <v>11</v>
      </c>
      <c r="J4106" t="s">
        <v>127</v>
      </c>
      <c r="K4106" t="s">
        <v>145</v>
      </c>
      <c r="L4106" t="s">
        <v>156</v>
      </c>
      <c r="M4106" s="6">
        <v>732</v>
      </c>
    </row>
    <row r="4107" spans="1:13" x14ac:dyDescent="0.3">
      <c r="A4107" s="2">
        <v>45942</v>
      </c>
      <c r="B4107" s="3">
        <f t="shared" si="192"/>
        <v>2026</v>
      </c>
      <c r="C4107" t="str">
        <f t="shared" si="193"/>
        <v>2025-2026</v>
      </c>
      <c r="D4107" t="s">
        <v>120</v>
      </c>
      <c r="E4107" t="s">
        <v>63</v>
      </c>
      <c r="F4107" t="str">
        <f t="shared" si="194"/>
        <v>Queensland</v>
      </c>
      <c r="G4107" t="s">
        <v>19</v>
      </c>
      <c r="H4107">
        <v>4068</v>
      </c>
      <c r="I4107" t="s">
        <v>11</v>
      </c>
      <c r="J4107" t="s">
        <v>131</v>
      </c>
      <c r="K4107" t="s">
        <v>151</v>
      </c>
      <c r="L4107" t="s">
        <v>152</v>
      </c>
      <c r="M4107" s="6">
        <v>509</v>
      </c>
    </row>
    <row r="4108" spans="1:13" x14ac:dyDescent="0.3">
      <c r="A4108" s="2">
        <v>45482</v>
      </c>
      <c r="B4108" s="3">
        <f t="shared" si="192"/>
        <v>2025</v>
      </c>
      <c r="C4108" t="str">
        <f t="shared" si="193"/>
        <v>2024-2025</v>
      </c>
      <c r="D4108" t="s">
        <v>119</v>
      </c>
      <c r="E4108" t="s">
        <v>114</v>
      </c>
      <c r="F4108" t="str">
        <f t="shared" si="194"/>
        <v>Victoria</v>
      </c>
      <c r="G4108" t="s">
        <v>26</v>
      </c>
      <c r="H4108">
        <v>3353</v>
      </c>
      <c r="I4108" t="s">
        <v>11</v>
      </c>
      <c r="J4108" t="s">
        <v>129</v>
      </c>
      <c r="K4108" t="s">
        <v>145</v>
      </c>
      <c r="L4108" t="s">
        <v>156</v>
      </c>
      <c r="M4108" s="6">
        <v>538</v>
      </c>
    </row>
    <row r="4109" spans="1:13" x14ac:dyDescent="0.3">
      <c r="A4109" s="2">
        <v>45387</v>
      </c>
      <c r="B4109" s="3">
        <f t="shared" si="192"/>
        <v>2024</v>
      </c>
      <c r="C4109" t="str">
        <f t="shared" si="193"/>
        <v>2023-2024</v>
      </c>
      <c r="D4109" t="s">
        <v>120</v>
      </c>
      <c r="E4109" t="s">
        <v>113</v>
      </c>
      <c r="F4109" t="str">
        <f t="shared" si="194"/>
        <v>New South Wales</v>
      </c>
      <c r="G4109" t="s">
        <v>10</v>
      </c>
      <c r="H4109">
        <v>2101</v>
      </c>
      <c r="I4109" t="s">
        <v>11</v>
      </c>
      <c r="J4109" t="s">
        <v>125</v>
      </c>
      <c r="K4109" t="s">
        <v>145</v>
      </c>
      <c r="L4109" t="s">
        <v>156</v>
      </c>
      <c r="M4109" s="6">
        <v>48</v>
      </c>
    </row>
    <row r="4110" spans="1:13" x14ac:dyDescent="0.3">
      <c r="A4110" s="2">
        <v>45399</v>
      </c>
      <c r="B4110" s="3">
        <f t="shared" si="192"/>
        <v>2024</v>
      </c>
      <c r="C4110" t="str">
        <f t="shared" si="193"/>
        <v>2023-2024</v>
      </c>
      <c r="D4110" t="s">
        <v>120</v>
      </c>
      <c r="E4110" t="s">
        <v>82</v>
      </c>
      <c r="F4110" t="str">
        <f t="shared" si="194"/>
        <v>Queensland</v>
      </c>
      <c r="G4110" t="s">
        <v>19</v>
      </c>
      <c r="H4110">
        <v>4215</v>
      </c>
      <c r="I4110" t="s">
        <v>11</v>
      </c>
      <c r="J4110" t="s">
        <v>124</v>
      </c>
      <c r="K4110" t="s">
        <v>146</v>
      </c>
      <c r="L4110" t="s">
        <v>157</v>
      </c>
      <c r="M4110" s="6">
        <v>568</v>
      </c>
    </row>
    <row r="4111" spans="1:13" x14ac:dyDescent="0.3">
      <c r="A4111" s="2">
        <v>45852</v>
      </c>
      <c r="B4111" s="3">
        <f t="shared" si="192"/>
        <v>2026</v>
      </c>
      <c r="C4111" t="str">
        <f t="shared" si="193"/>
        <v>2025-2026</v>
      </c>
      <c r="D4111" t="s">
        <v>120</v>
      </c>
      <c r="E4111" t="s">
        <v>79</v>
      </c>
      <c r="F4111" t="str">
        <f t="shared" si="194"/>
        <v>Queensland</v>
      </c>
      <c r="G4111" t="s">
        <v>19</v>
      </c>
      <c r="H4111">
        <v>4680</v>
      </c>
      <c r="I4111" t="s">
        <v>11</v>
      </c>
      <c r="J4111" t="s">
        <v>138</v>
      </c>
      <c r="K4111" t="s">
        <v>145</v>
      </c>
      <c r="L4111" t="s">
        <v>156</v>
      </c>
      <c r="M4111" s="6">
        <v>165</v>
      </c>
    </row>
    <row r="4112" spans="1:13" x14ac:dyDescent="0.3">
      <c r="A4112" s="2">
        <v>45621</v>
      </c>
      <c r="B4112" s="3">
        <f t="shared" si="192"/>
        <v>2025</v>
      </c>
      <c r="C4112" t="str">
        <f t="shared" si="193"/>
        <v>2024-2025</v>
      </c>
      <c r="D4112" t="s">
        <v>120</v>
      </c>
      <c r="E4112" t="s">
        <v>114</v>
      </c>
      <c r="F4112" t="str">
        <f t="shared" si="194"/>
        <v>Victoria</v>
      </c>
      <c r="G4112" t="s">
        <v>26</v>
      </c>
      <c r="H4112">
        <v>3353</v>
      </c>
      <c r="I4112" t="s">
        <v>11</v>
      </c>
      <c r="J4112" t="s">
        <v>129</v>
      </c>
      <c r="K4112" t="s">
        <v>144</v>
      </c>
      <c r="L4112" t="s">
        <v>155</v>
      </c>
      <c r="M4112" s="6">
        <v>91</v>
      </c>
    </row>
    <row r="4113" spans="1:13" x14ac:dyDescent="0.3">
      <c r="A4113" s="2">
        <v>45762</v>
      </c>
      <c r="B4113" s="3">
        <f t="shared" si="192"/>
        <v>2025</v>
      </c>
      <c r="C4113" t="str">
        <f t="shared" si="193"/>
        <v>2024-2025</v>
      </c>
      <c r="D4113" t="s">
        <v>119</v>
      </c>
      <c r="E4113" t="s">
        <v>92</v>
      </c>
      <c r="F4113" t="str">
        <f t="shared" si="194"/>
        <v>New South Wales</v>
      </c>
      <c r="G4113" t="s">
        <v>10</v>
      </c>
      <c r="H4113">
        <v>2015</v>
      </c>
      <c r="I4113" t="s">
        <v>11</v>
      </c>
      <c r="J4113" t="s">
        <v>126</v>
      </c>
      <c r="K4113" t="s">
        <v>150</v>
      </c>
      <c r="L4113" t="s">
        <v>161</v>
      </c>
      <c r="M4113" s="6">
        <v>610</v>
      </c>
    </row>
    <row r="4114" spans="1:13" x14ac:dyDescent="0.3">
      <c r="A4114" s="2">
        <v>45809</v>
      </c>
      <c r="B4114" s="3">
        <f t="shared" si="192"/>
        <v>2025</v>
      </c>
      <c r="C4114" t="str">
        <f t="shared" si="193"/>
        <v>2024-2025</v>
      </c>
      <c r="D4114" t="s">
        <v>120</v>
      </c>
      <c r="E4114" t="s">
        <v>35</v>
      </c>
      <c r="F4114" t="str">
        <f t="shared" si="194"/>
        <v>Victoria</v>
      </c>
      <c r="G4114" t="s">
        <v>26</v>
      </c>
      <c r="H4114">
        <v>3280</v>
      </c>
      <c r="I4114" t="s">
        <v>11</v>
      </c>
      <c r="J4114" t="s">
        <v>129</v>
      </c>
      <c r="K4114" t="s">
        <v>150</v>
      </c>
      <c r="L4114" t="s">
        <v>161</v>
      </c>
      <c r="M4114" s="6">
        <v>626</v>
      </c>
    </row>
    <row r="4115" spans="1:13" x14ac:dyDescent="0.3">
      <c r="A4115" s="2">
        <v>45371</v>
      </c>
      <c r="B4115" s="3">
        <f t="shared" si="192"/>
        <v>2024</v>
      </c>
      <c r="C4115" t="str">
        <f t="shared" si="193"/>
        <v>2023-2024</v>
      </c>
      <c r="D4115" t="s">
        <v>120</v>
      </c>
      <c r="E4115" t="s">
        <v>34</v>
      </c>
      <c r="F4115" t="str">
        <f t="shared" si="194"/>
        <v>New South Wales</v>
      </c>
      <c r="G4115" t="s">
        <v>10</v>
      </c>
      <c r="H4115">
        <v>2560</v>
      </c>
      <c r="I4115" t="s">
        <v>11</v>
      </c>
      <c r="J4115" t="s">
        <v>123</v>
      </c>
      <c r="K4115" t="s">
        <v>145</v>
      </c>
      <c r="L4115" t="s">
        <v>156</v>
      </c>
      <c r="M4115" s="6">
        <v>396</v>
      </c>
    </row>
    <row r="4116" spans="1:13" x14ac:dyDescent="0.3">
      <c r="A4116" s="2">
        <v>45797</v>
      </c>
      <c r="B4116" s="3">
        <f t="shared" si="192"/>
        <v>2025</v>
      </c>
      <c r="C4116" t="str">
        <f t="shared" si="193"/>
        <v>2024-2025</v>
      </c>
      <c r="D4116" t="s">
        <v>119</v>
      </c>
      <c r="E4116" t="s">
        <v>49</v>
      </c>
      <c r="F4116" t="str">
        <f t="shared" si="194"/>
        <v>New South Wales</v>
      </c>
      <c r="G4116" t="s">
        <v>10</v>
      </c>
      <c r="H4116">
        <v>2350</v>
      </c>
      <c r="I4116" t="s">
        <v>11</v>
      </c>
      <c r="J4116" t="s">
        <v>122</v>
      </c>
      <c r="K4116" t="s">
        <v>145</v>
      </c>
      <c r="L4116" t="s">
        <v>156</v>
      </c>
      <c r="M4116" s="6">
        <v>795</v>
      </c>
    </row>
    <row r="4117" spans="1:13" x14ac:dyDescent="0.3">
      <c r="A4117" s="2">
        <v>45350</v>
      </c>
      <c r="B4117" s="3">
        <f t="shared" si="192"/>
        <v>2024</v>
      </c>
      <c r="C4117" t="str">
        <f t="shared" si="193"/>
        <v>2023-2024</v>
      </c>
      <c r="D4117" t="s">
        <v>120</v>
      </c>
      <c r="E4117" t="s">
        <v>108</v>
      </c>
      <c r="F4117" t="str">
        <f t="shared" si="194"/>
        <v>Tasmania</v>
      </c>
      <c r="G4117" t="s">
        <v>43</v>
      </c>
      <c r="H4117">
        <v>7320</v>
      </c>
      <c r="I4117" t="s">
        <v>11</v>
      </c>
      <c r="J4117" t="s">
        <v>130</v>
      </c>
      <c r="K4117" t="s">
        <v>145</v>
      </c>
      <c r="L4117" t="s">
        <v>156</v>
      </c>
      <c r="M4117" s="6">
        <v>384</v>
      </c>
    </row>
    <row r="4118" spans="1:13" x14ac:dyDescent="0.3">
      <c r="A4118" s="2">
        <v>45632</v>
      </c>
      <c r="B4118" s="3">
        <f t="shared" si="192"/>
        <v>2025</v>
      </c>
      <c r="C4118" t="str">
        <f t="shared" si="193"/>
        <v>2024-2025</v>
      </c>
      <c r="D4118" t="s">
        <v>120</v>
      </c>
      <c r="E4118" t="s">
        <v>23</v>
      </c>
      <c r="F4118" t="str">
        <f t="shared" si="194"/>
        <v>New South Wales</v>
      </c>
      <c r="G4118" t="s">
        <v>10</v>
      </c>
      <c r="H4118">
        <v>2830</v>
      </c>
      <c r="I4118" t="s">
        <v>11</v>
      </c>
      <c r="J4118" t="s">
        <v>132</v>
      </c>
      <c r="K4118" t="s">
        <v>145</v>
      </c>
      <c r="L4118" t="s">
        <v>156</v>
      </c>
      <c r="M4118" s="6">
        <v>116</v>
      </c>
    </row>
    <row r="4119" spans="1:13" x14ac:dyDescent="0.3">
      <c r="A4119" s="2">
        <v>45875</v>
      </c>
      <c r="B4119" s="3">
        <f t="shared" si="192"/>
        <v>2026</v>
      </c>
      <c r="C4119" t="str">
        <f t="shared" si="193"/>
        <v>2025-2026</v>
      </c>
      <c r="D4119" t="s">
        <v>120</v>
      </c>
      <c r="E4119" t="s">
        <v>39</v>
      </c>
      <c r="F4119" t="str">
        <f t="shared" si="194"/>
        <v>New South Wales</v>
      </c>
      <c r="G4119" t="s">
        <v>10</v>
      </c>
      <c r="H4119">
        <v>2541</v>
      </c>
      <c r="I4119" t="s">
        <v>11</v>
      </c>
      <c r="J4119" t="s">
        <v>123</v>
      </c>
      <c r="K4119" t="s">
        <v>146</v>
      </c>
      <c r="L4119" t="s">
        <v>157</v>
      </c>
      <c r="M4119" s="6">
        <v>207</v>
      </c>
    </row>
    <row r="4120" spans="1:13" x14ac:dyDescent="0.3">
      <c r="A4120" s="2">
        <v>45862</v>
      </c>
      <c r="B4120" s="3">
        <f t="shared" si="192"/>
        <v>2026</v>
      </c>
      <c r="C4120" t="str">
        <f t="shared" si="193"/>
        <v>2025-2026</v>
      </c>
      <c r="D4120" t="s">
        <v>120</v>
      </c>
      <c r="E4120" t="s">
        <v>41</v>
      </c>
      <c r="F4120" t="str">
        <f t="shared" si="194"/>
        <v>New South Wales</v>
      </c>
      <c r="G4120" t="s">
        <v>10</v>
      </c>
      <c r="H4120">
        <v>2478</v>
      </c>
      <c r="I4120" t="s">
        <v>11</v>
      </c>
      <c r="J4120" t="s">
        <v>122</v>
      </c>
      <c r="K4120" t="s">
        <v>150</v>
      </c>
      <c r="L4120" t="s">
        <v>161</v>
      </c>
      <c r="M4120" s="6">
        <v>521</v>
      </c>
    </row>
    <row r="4121" spans="1:13" x14ac:dyDescent="0.3">
      <c r="A4121" s="2">
        <v>45942</v>
      </c>
      <c r="B4121" s="3">
        <f t="shared" si="192"/>
        <v>2026</v>
      </c>
      <c r="C4121" t="str">
        <f t="shared" si="193"/>
        <v>2025-2026</v>
      </c>
      <c r="D4121" t="s">
        <v>119</v>
      </c>
      <c r="E4121" t="s">
        <v>70</v>
      </c>
      <c r="F4121" t="str">
        <f t="shared" si="194"/>
        <v>Western Australia</v>
      </c>
      <c r="G4121" t="s">
        <v>28</v>
      </c>
      <c r="H4121">
        <v>6021</v>
      </c>
      <c r="I4121" t="s">
        <v>11</v>
      </c>
      <c r="J4121" t="s">
        <v>121</v>
      </c>
      <c r="K4121" t="s">
        <v>145</v>
      </c>
      <c r="L4121" t="s">
        <v>156</v>
      </c>
      <c r="M4121" s="6">
        <v>214</v>
      </c>
    </row>
    <row r="4122" spans="1:13" x14ac:dyDescent="0.3">
      <c r="A4122" s="2">
        <v>45962</v>
      </c>
      <c r="B4122" s="3">
        <f t="shared" si="192"/>
        <v>2026</v>
      </c>
      <c r="C4122" t="str">
        <f t="shared" si="193"/>
        <v>2025-2026</v>
      </c>
      <c r="D4122" t="s">
        <v>120</v>
      </c>
      <c r="E4122" t="s">
        <v>39</v>
      </c>
      <c r="F4122" t="str">
        <f t="shared" si="194"/>
        <v>New South Wales</v>
      </c>
      <c r="G4122" t="s">
        <v>10</v>
      </c>
      <c r="H4122">
        <v>2541</v>
      </c>
      <c r="I4122" t="s">
        <v>11</v>
      </c>
      <c r="J4122" t="s">
        <v>123</v>
      </c>
      <c r="K4122" t="s">
        <v>150</v>
      </c>
      <c r="L4122" t="s">
        <v>161</v>
      </c>
      <c r="M4122" s="6">
        <v>446</v>
      </c>
    </row>
    <row r="4123" spans="1:13" x14ac:dyDescent="0.3">
      <c r="A4123" s="2">
        <v>45710</v>
      </c>
      <c r="B4123" s="3">
        <f t="shared" si="192"/>
        <v>2025</v>
      </c>
      <c r="C4123" t="str">
        <f t="shared" si="193"/>
        <v>2024-2025</v>
      </c>
      <c r="D4123" t="s">
        <v>120</v>
      </c>
      <c r="E4123" t="s">
        <v>103</v>
      </c>
      <c r="F4123" t="str">
        <f t="shared" si="194"/>
        <v>Victoria</v>
      </c>
      <c r="G4123" t="s">
        <v>26</v>
      </c>
      <c r="H4123">
        <v>3550</v>
      </c>
      <c r="I4123" t="s">
        <v>11</v>
      </c>
      <c r="J4123" t="s">
        <v>129</v>
      </c>
      <c r="K4123" t="s">
        <v>146</v>
      </c>
      <c r="L4123" t="s">
        <v>157</v>
      </c>
      <c r="M4123" s="6">
        <v>669</v>
      </c>
    </row>
    <row r="4124" spans="1:13" x14ac:dyDescent="0.3">
      <c r="A4124" s="2">
        <v>45645</v>
      </c>
      <c r="B4124" s="3">
        <f t="shared" si="192"/>
        <v>2025</v>
      </c>
      <c r="C4124" t="str">
        <f t="shared" si="193"/>
        <v>2024-2025</v>
      </c>
      <c r="D4124" t="s">
        <v>120</v>
      </c>
      <c r="E4124" t="s">
        <v>107</v>
      </c>
      <c r="F4124" t="str">
        <f t="shared" si="194"/>
        <v>New South Wales</v>
      </c>
      <c r="G4124" t="s">
        <v>10</v>
      </c>
      <c r="H4124">
        <v>2020</v>
      </c>
      <c r="I4124" t="s">
        <v>11</v>
      </c>
      <c r="J4124" t="s">
        <v>126</v>
      </c>
      <c r="K4124" t="s">
        <v>148</v>
      </c>
      <c r="L4124" t="s">
        <v>159</v>
      </c>
      <c r="M4124" s="6">
        <v>173</v>
      </c>
    </row>
    <row r="4125" spans="1:13" x14ac:dyDescent="0.3">
      <c r="A4125" s="2">
        <v>45733</v>
      </c>
      <c r="B4125" s="3">
        <f t="shared" si="192"/>
        <v>2025</v>
      </c>
      <c r="C4125" t="str">
        <f t="shared" si="193"/>
        <v>2024-2025</v>
      </c>
      <c r="D4125" t="s">
        <v>120</v>
      </c>
      <c r="E4125" t="s">
        <v>14</v>
      </c>
      <c r="F4125" t="str">
        <f t="shared" si="194"/>
        <v>Northern Territory</v>
      </c>
      <c r="G4125" t="s">
        <v>15</v>
      </c>
      <c r="H4125">
        <v>800</v>
      </c>
      <c r="I4125" t="s">
        <v>11</v>
      </c>
      <c r="J4125" t="s">
        <v>140</v>
      </c>
      <c r="K4125" t="s">
        <v>145</v>
      </c>
      <c r="L4125" t="s">
        <v>156</v>
      </c>
      <c r="M4125" s="6">
        <v>506</v>
      </c>
    </row>
    <row r="4126" spans="1:13" x14ac:dyDescent="0.3">
      <c r="A4126" s="2">
        <v>45802</v>
      </c>
      <c r="B4126" s="3">
        <f t="shared" si="192"/>
        <v>2025</v>
      </c>
      <c r="C4126" t="str">
        <f t="shared" si="193"/>
        <v>2024-2025</v>
      </c>
      <c r="D4126" t="s">
        <v>120</v>
      </c>
      <c r="E4126" t="s">
        <v>73</v>
      </c>
      <c r="F4126" t="str">
        <f t="shared" si="194"/>
        <v>Queensland</v>
      </c>
      <c r="G4126" t="s">
        <v>19</v>
      </c>
      <c r="H4126">
        <v>4509</v>
      </c>
      <c r="I4126" t="s">
        <v>11</v>
      </c>
      <c r="J4126" t="s">
        <v>124</v>
      </c>
      <c r="K4126" t="s">
        <v>146</v>
      </c>
      <c r="L4126" t="s">
        <v>157</v>
      </c>
      <c r="M4126" s="6">
        <v>414</v>
      </c>
    </row>
    <row r="4127" spans="1:13" x14ac:dyDescent="0.3">
      <c r="A4127" s="2">
        <v>45755</v>
      </c>
      <c r="B4127" s="3">
        <f t="shared" si="192"/>
        <v>2025</v>
      </c>
      <c r="C4127" t="str">
        <f t="shared" si="193"/>
        <v>2024-2025</v>
      </c>
      <c r="D4127" t="s">
        <v>120</v>
      </c>
      <c r="E4127" t="s">
        <v>106</v>
      </c>
      <c r="F4127" t="str">
        <f t="shared" si="194"/>
        <v>Queensland</v>
      </c>
      <c r="G4127" t="s">
        <v>19</v>
      </c>
      <c r="H4127">
        <v>4558</v>
      </c>
      <c r="I4127" t="s">
        <v>11</v>
      </c>
      <c r="J4127" t="s">
        <v>136</v>
      </c>
      <c r="K4127" t="s">
        <v>144</v>
      </c>
      <c r="L4127" t="s">
        <v>155</v>
      </c>
      <c r="M4127" s="6">
        <v>248</v>
      </c>
    </row>
    <row r="4128" spans="1:13" x14ac:dyDescent="0.3">
      <c r="A4128" s="2">
        <v>45714</v>
      </c>
      <c r="B4128" s="3">
        <f t="shared" si="192"/>
        <v>2025</v>
      </c>
      <c r="C4128" t="str">
        <f t="shared" si="193"/>
        <v>2024-2025</v>
      </c>
      <c r="D4128" t="s">
        <v>120</v>
      </c>
      <c r="E4128" t="s">
        <v>20</v>
      </c>
      <c r="F4128" t="str">
        <f t="shared" si="194"/>
        <v>South Australia</v>
      </c>
      <c r="G4128" t="s">
        <v>17</v>
      </c>
      <c r="H4128">
        <v>5607</v>
      </c>
      <c r="I4128" t="s">
        <v>11</v>
      </c>
      <c r="J4128" t="s">
        <v>139</v>
      </c>
      <c r="K4128" t="s">
        <v>145</v>
      </c>
      <c r="L4128" t="s">
        <v>156</v>
      </c>
      <c r="M4128" s="6">
        <v>703</v>
      </c>
    </row>
    <row r="4129" spans="1:13" x14ac:dyDescent="0.3">
      <c r="A4129" s="2">
        <v>45652</v>
      </c>
      <c r="B4129" s="3">
        <f t="shared" si="192"/>
        <v>2025</v>
      </c>
      <c r="C4129" t="str">
        <f t="shared" si="193"/>
        <v>2024-2025</v>
      </c>
      <c r="D4129" t="s">
        <v>120</v>
      </c>
      <c r="E4129" t="s">
        <v>24</v>
      </c>
      <c r="F4129" t="str">
        <f t="shared" si="194"/>
        <v>Queensland</v>
      </c>
      <c r="G4129" t="s">
        <v>19</v>
      </c>
      <c r="H4129">
        <v>4053</v>
      </c>
      <c r="I4129" t="s">
        <v>11</v>
      </c>
      <c r="J4129" t="s">
        <v>131</v>
      </c>
      <c r="K4129" t="s">
        <v>145</v>
      </c>
      <c r="L4129" t="s">
        <v>156</v>
      </c>
      <c r="M4129" s="6">
        <v>489</v>
      </c>
    </row>
    <row r="4130" spans="1:13" x14ac:dyDescent="0.3">
      <c r="A4130" s="2">
        <v>45735</v>
      </c>
      <c r="B4130" s="3">
        <f t="shared" si="192"/>
        <v>2025</v>
      </c>
      <c r="C4130" t="str">
        <f t="shared" si="193"/>
        <v>2024-2025</v>
      </c>
      <c r="D4130" t="s">
        <v>120</v>
      </c>
      <c r="E4130" t="s">
        <v>104</v>
      </c>
      <c r="F4130" t="str">
        <f t="shared" si="194"/>
        <v>Victoria</v>
      </c>
      <c r="G4130" t="s">
        <v>26</v>
      </c>
      <c r="H4130">
        <v>3175</v>
      </c>
      <c r="I4130" t="s">
        <v>11</v>
      </c>
      <c r="J4130" t="s">
        <v>127</v>
      </c>
      <c r="K4130" t="s">
        <v>146</v>
      </c>
      <c r="L4130" t="s">
        <v>157</v>
      </c>
      <c r="M4130" s="6">
        <v>480</v>
      </c>
    </row>
    <row r="4131" spans="1:13" x14ac:dyDescent="0.3">
      <c r="A4131" s="2">
        <v>45564</v>
      </c>
      <c r="B4131" s="3">
        <f t="shared" si="192"/>
        <v>2025</v>
      </c>
      <c r="C4131" t="str">
        <f t="shared" si="193"/>
        <v>2024-2025</v>
      </c>
      <c r="D4131" t="s">
        <v>120</v>
      </c>
      <c r="E4131" t="s">
        <v>60</v>
      </c>
      <c r="F4131" t="str">
        <f t="shared" si="194"/>
        <v>Queensland</v>
      </c>
      <c r="G4131" t="s">
        <v>19</v>
      </c>
      <c r="H4131">
        <v>4655</v>
      </c>
      <c r="I4131" t="s">
        <v>11</v>
      </c>
      <c r="J4131" t="s">
        <v>138</v>
      </c>
      <c r="K4131" t="s">
        <v>145</v>
      </c>
      <c r="L4131" t="s">
        <v>156</v>
      </c>
      <c r="M4131" s="6">
        <v>332</v>
      </c>
    </row>
    <row r="4132" spans="1:13" x14ac:dyDescent="0.3">
      <c r="A4132" s="2">
        <v>45404</v>
      </c>
      <c r="B4132" s="3">
        <f t="shared" si="192"/>
        <v>2024</v>
      </c>
      <c r="C4132" t="str">
        <f t="shared" si="193"/>
        <v>2023-2024</v>
      </c>
      <c r="D4132" t="s">
        <v>120</v>
      </c>
      <c r="E4132" t="s">
        <v>87</v>
      </c>
      <c r="F4132" t="str">
        <f t="shared" si="194"/>
        <v>New South Wales</v>
      </c>
      <c r="G4132" t="s">
        <v>10</v>
      </c>
      <c r="H4132">
        <v>2158</v>
      </c>
      <c r="I4132" t="s">
        <v>11</v>
      </c>
      <c r="J4132" t="s">
        <v>125</v>
      </c>
      <c r="K4132" t="s">
        <v>142</v>
      </c>
      <c r="L4132" t="s">
        <v>153</v>
      </c>
      <c r="M4132" s="6">
        <v>210</v>
      </c>
    </row>
    <row r="4133" spans="1:13" x14ac:dyDescent="0.3">
      <c r="A4133" s="2">
        <v>45544</v>
      </c>
      <c r="B4133" s="3">
        <f t="shared" si="192"/>
        <v>2025</v>
      </c>
      <c r="C4133" t="str">
        <f t="shared" si="193"/>
        <v>2024-2025</v>
      </c>
      <c r="D4133" t="s">
        <v>120</v>
      </c>
      <c r="E4133" t="s">
        <v>32</v>
      </c>
      <c r="F4133" t="str">
        <f t="shared" si="194"/>
        <v>Victoria</v>
      </c>
      <c r="G4133" t="s">
        <v>26</v>
      </c>
      <c r="H4133">
        <v>3977</v>
      </c>
      <c r="I4133" t="s">
        <v>11</v>
      </c>
      <c r="J4133" t="s">
        <v>137</v>
      </c>
      <c r="K4133" t="s">
        <v>145</v>
      </c>
      <c r="L4133" t="s">
        <v>156</v>
      </c>
      <c r="M4133" s="6">
        <v>49</v>
      </c>
    </row>
    <row r="4134" spans="1:13" x14ac:dyDescent="0.3">
      <c r="A4134" s="2">
        <v>45621</v>
      </c>
      <c r="B4134" s="3">
        <f t="shared" si="192"/>
        <v>2025</v>
      </c>
      <c r="C4134" t="str">
        <f t="shared" si="193"/>
        <v>2024-2025</v>
      </c>
      <c r="D4134" t="s">
        <v>120</v>
      </c>
      <c r="E4134" t="s">
        <v>9</v>
      </c>
      <c r="F4134" t="str">
        <f t="shared" si="194"/>
        <v>New South Wales</v>
      </c>
      <c r="G4134" t="s">
        <v>10</v>
      </c>
      <c r="H4134">
        <v>2067</v>
      </c>
      <c r="I4134" t="s">
        <v>11</v>
      </c>
      <c r="J4134" t="s">
        <v>126</v>
      </c>
      <c r="K4134" t="s">
        <v>150</v>
      </c>
      <c r="L4134" t="s">
        <v>161</v>
      </c>
      <c r="M4134" s="6">
        <v>182</v>
      </c>
    </row>
    <row r="4135" spans="1:13" x14ac:dyDescent="0.3">
      <c r="A4135" s="2">
        <v>45390</v>
      </c>
      <c r="B4135" s="3">
        <f t="shared" si="192"/>
        <v>2024</v>
      </c>
      <c r="C4135" t="str">
        <f t="shared" si="193"/>
        <v>2023-2024</v>
      </c>
      <c r="D4135" t="s">
        <v>120</v>
      </c>
      <c r="E4135" t="s">
        <v>69</v>
      </c>
      <c r="F4135" t="str">
        <f t="shared" si="194"/>
        <v>Victoria</v>
      </c>
      <c r="G4135" t="s">
        <v>26</v>
      </c>
      <c r="H4135">
        <v>3148</v>
      </c>
      <c r="I4135" t="s">
        <v>11</v>
      </c>
      <c r="J4135" t="s">
        <v>127</v>
      </c>
      <c r="K4135" t="s">
        <v>146</v>
      </c>
      <c r="L4135" t="s">
        <v>157</v>
      </c>
      <c r="M4135" s="6">
        <v>327</v>
      </c>
    </row>
    <row r="4136" spans="1:13" x14ac:dyDescent="0.3">
      <c r="A4136" s="2">
        <v>45926</v>
      </c>
      <c r="B4136" s="3">
        <f t="shared" si="192"/>
        <v>2026</v>
      </c>
      <c r="C4136" t="str">
        <f t="shared" si="193"/>
        <v>2025-2026</v>
      </c>
      <c r="D4136" t="s">
        <v>120</v>
      </c>
      <c r="E4136" t="s">
        <v>81</v>
      </c>
      <c r="F4136" t="str">
        <f t="shared" si="194"/>
        <v>Victoria</v>
      </c>
      <c r="G4136" t="s">
        <v>26</v>
      </c>
      <c r="H4136">
        <v>3076</v>
      </c>
      <c r="I4136" t="s">
        <v>11</v>
      </c>
      <c r="J4136" t="s">
        <v>128</v>
      </c>
      <c r="K4136" t="s">
        <v>144</v>
      </c>
      <c r="L4136" t="s">
        <v>155</v>
      </c>
      <c r="M4136" s="6">
        <v>266</v>
      </c>
    </row>
    <row r="4137" spans="1:13" x14ac:dyDescent="0.3">
      <c r="A4137" s="2">
        <v>45805</v>
      </c>
      <c r="B4137" s="3">
        <f t="shared" si="192"/>
        <v>2025</v>
      </c>
      <c r="C4137" t="str">
        <f t="shared" si="193"/>
        <v>2024-2025</v>
      </c>
      <c r="D4137" t="s">
        <v>120</v>
      </c>
      <c r="E4137" t="s">
        <v>107</v>
      </c>
      <c r="F4137" t="str">
        <f t="shared" si="194"/>
        <v>New South Wales</v>
      </c>
      <c r="G4137" t="s">
        <v>10</v>
      </c>
      <c r="H4137">
        <v>2020</v>
      </c>
      <c r="I4137" t="s">
        <v>11</v>
      </c>
      <c r="J4137" t="s">
        <v>126</v>
      </c>
      <c r="K4137" t="s">
        <v>145</v>
      </c>
      <c r="L4137" t="s">
        <v>156</v>
      </c>
      <c r="M4137" s="6">
        <v>175</v>
      </c>
    </row>
    <row r="4138" spans="1:13" x14ac:dyDescent="0.3">
      <c r="A4138" s="2">
        <v>45328</v>
      </c>
      <c r="B4138" s="3">
        <f t="shared" si="192"/>
        <v>2024</v>
      </c>
      <c r="C4138" t="str">
        <f t="shared" si="193"/>
        <v>2023-2024</v>
      </c>
      <c r="D4138" t="s">
        <v>120</v>
      </c>
      <c r="E4138" t="s">
        <v>34</v>
      </c>
      <c r="F4138" t="str">
        <f t="shared" si="194"/>
        <v>New South Wales</v>
      </c>
      <c r="G4138" t="s">
        <v>10</v>
      </c>
      <c r="H4138">
        <v>2560</v>
      </c>
      <c r="I4138" t="s">
        <v>11</v>
      </c>
      <c r="J4138" t="s">
        <v>123</v>
      </c>
      <c r="K4138" t="s">
        <v>151</v>
      </c>
      <c r="L4138" t="s">
        <v>152</v>
      </c>
      <c r="M4138" s="6">
        <v>624</v>
      </c>
    </row>
    <row r="4139" spans="1:13" x14ac:dyDescent="0.3">
      <c r="A4139" s="2">
        <v>45753</v>
      </c>
      <c r="B4139" s="3">
        <f t="shared" si="192"/>
        <v>2025</v>
      </c>
      <c r="C4139" t="str">
        <f t="shared" si="193"/>
        <v>2024-2025</v>
      </c>
      <c r="D4139" t="s">
        <v>120</v>
      </c>
      <c r="E4139" t="s">
        <v>65</v>
      </c>
      <c r="F4139" t="str">
        <f t="shared" si="194"/>
        <v>Victoria</v>
      </c>
      <c r="G4139" t="s">
        <v>26</v>
      </c>
      <c r="H4139">
        <v>3931</v>
      </c>
      <c r="I4139" t="s">
        <v>11</v>
      </c>
      <c r="J4139" t="s">
        <v>137</v>
      </c>
      <c r="K4139" t="s">
        <v>145</v>
      </c>
      <c r="L4139" t="s">
        <v>156</v>
      </c>
      <c r="M4139" s="6">
        <v>298</v>
      </c>
    </row>
    <row r="4140" spans="1:13" x14ac:dyDescent="0.3">
      <c r="A4140" s="2">
        <v>45355</v>
      </c>
      <c r="B4140" s="3">
        <f t="shared" si="192"/>
        <v>2024</v>
      </c>
      <c r="C4140" t="str">
        <f t="shared" si="193"/>
        <v>2023-2024</v>
      </c>
      <c r="D4140" t="s">
        <v>119</v>
      </c>
      <c r="E4140" t="s">
        <v>22</v>
      </c>
      <c r="F4140" t="str">
        <f t="shared" si="194"/>
        <v>New South Wales</v>
      </c>
      <c r="G4140" t="s">
        <v>10</v>
      </c>
      <c r="H4140">
        <v>2116</v>
      </c>
      <c r="I4140" t="s">
        <v>11</v>
      </c>
      <c r="J4140" t="s">
        <v>125</v>
      </c>
      <c r="K4140" t="s">
        <v>148</v>
      </c>
      <c r="L4140" t="s">
        <v>159</v>
      </c>
      <c r="M4140" s="6">
        <v>126</v>
      </c>
    </row>
    <row r="4141" spans="1:13" x14ac:dyDescent="0.3">
      <c r="A4141" s="2">
        <v>45503</v>
      </c>
      <c r="B4141" s="3">
        <f t="shared" si="192"/>
        <v>2025</v>
      </c>
      <c r="C4141" t="str">
        <f t="shared" si="193"/>
        <v>2024-2025</v>
      </c>
      <c r="D4141" t="s">
        <v>119</v>
      </c>
      <c r="E4141" t="s">
        <v>49</v>
      </c>
      <c r="F4141" t="str">
        <f t="shared" si="194"/>
        <v>New South Wales</v>
      </c>
      <c r="G4141" t="s">
        <v>10</v>
      </c>
      <c r="H4141">
        <v>2350</v>
      </c>
      <c r="I4141" t="s">
        <v>11</v>
      </c>
      <c r="J4141" t="s">
        <v>122</v>
      </c>
      <c r="K4141" t="s">
        <v>151</v>
      </c>
      <c r="L4141" t="s">
        <v>152</v>
      </c>
      <c r="M4141" s="6">
        <v>75</v>
      </c>
    </row>
    <row r="4142" spans="1:13" x14ac:dyDescent="0.3">
      <c r="A4142" s="2">
        <v>45488</v>
      </c>
      <c r="B4142" s="3">
        <f t="shared" si="192"/>
        <v>2025</v>
      </c>
      <c r="C4142" t="str">
        <f t="shared" si="193"/>
        <v>2024-2025</v>
      </c>
      <c r="D4142" t="s">
        <v>119</v>
      </c>
      <c r="E4142" t="s">
        <v>25</v>
      </c>
      <c r="F4142" t="str">
        <f t="shared" si="194"/>
        <v>Victoria</v>
      </c>
      <c r="G4142" t="s">
        <v>26</v>
      </c>
      <c r="H4142">
        <v>3066</v>
      </c>
      <c r="I4142" t="s">
        <v>11</v>
      </c>
      <c r="J4142" t="s">
        <v>128</v>
      </c>
      <c r="K4142" t="s">
        <v>145</v>
      </c>
      <c r="L4142" t="s">
        <v>156</v>
      </c>
      <c r="M4142" s="6">
        <v>708</v>
      </c>
    </row>
    <row r="4143" spans="1:13" x14ac:dyDescent="0.3">
      <c r="A4143" s="2">
        <v>45817</v>
      </c>
      <c r="B4143" s="3">
        <f t="shared" si="192"/>
        <v>2025</v>
      </c>
      <c r="C4143" t="str">
        <f t="shared" si="193"/>
        <v>2024-2025</v>
      </c>
      <c r="D4143" t="s">
        <v>119</v>
      </c>
      <c r="E4143" t="s">
        <v>58</v>
      </c>
      <c r="F4143" t="str">
        <f t="shared" si="194"/>
        <v>New South Wales</v>
      </c>
      <c r="G4143" t="s">
        <v>10</v>
      </c>
      <c r="H4143">
        <v>2790</v>
      </c>
      <c r="I4143" t="s">
        <v>11</v>
      </c>
      <c r="J4143" t="s">
        <v>132</v>
      </c>
      <c r="K4143" t="s">
        <v>151</v>
      </c>
      <c r="L4143" t="s">
        <v>152</v>
      </c>
      <c r="M4143" s="6">
        <v>546</v>
      </c>
    </row>
    <row r="4144" spans="1:13" x14ac:dyDescent="0.3">
      <c r="A4144" s="2">
        <v>45552</v>
      </c>
      <c r="B4144" s="3">
        <f t="shared" si="192"/>
        <v>2025</v>
      </c>
      <c r="C4144" t="str">
        <f t="shared" si="193"/>
        <v>2024-2025</v>
      </c>
      <c r="D4144" t="s">
        <v>120</v>
      </c>
      <c r="E4144" t="s">
        <v>73</v>
      </c>
      <c r="F4144" t="str">
        <f t="shared" si="194"/>
        <v>Queensland</v>
      </c>
      <c r="G4144" t="s">
        <v>19</v>
      </c>
      <c r="H4144">
        <v>4509</v>
      </c>
      <c r="I4144" t="s">
        <v>11</v>
      </c>
      <c r="J4144" t="s">
        <v>124</v>
      </c>
      <c r="K4144" t="s">
        <v>150</v>
      </c>
      <c r="L4144" t="s">
        <v>161</v>
      </c>
      <c r="M4144" s="6">
        <v>86</v>
      </c>
    </row>
    <row r="4145" spans="1:13" x14ac:dyDescent="0.3">
      <c r="A4145" s="2">
        <v>45666</v>
      </c>
      <c r="B4145" s="3">
        <f t="shared" si="192"/>
        <v>2025</v>
      </c>
      <c r="C4145" t="str">
        <f t="shared" si="193"/>
        <v>2024-2025</v>
      </c>
      <c r="D4145" t="s">
        <v>120</v>
      </c>
      <c r="E4145" t="s">
        <v>72</v>
      </c>
      <c r="F4145" t="str">
        <f t="shared" si="194"/>
        <v>Queensland</v>
      </c>
      <c r="G4145" t="s">
        <v>19</v>
      </c>
      <c r="H4145">
        <v>4870</v>
      </c>
      <c r="I4145" t="s">
        <v>11</v>
      </c>
      <c r="J4145" t="s">
        <v>133</v>
      </c>
      <c r="K4145" t="s">
        <v>145</v>
      </c>
      <c r="L4145" t="s">
        <v>156</v>
      </c>
      <c r="M4145" s="6">
        <v>264</v>
      </c>
    </row>
    <row r="4146" spans="1:13" x14ac:dyDescent="0.3">
      <c r="A4146" s="2">
        <v>45949</v>
      </c>
      <c r="B4146" s="3">
        <f t="shared" si="192"/>
        <v>2026</v>
      </c>
      <c r="C4146" t="str">
        <f t="shared" si="193"/>
        <v>2025-2026</v>
      </c>
      <c r="D4146" t="s">
        <v>120</v>
      </c>
      <c r="E4146" t="s">
        <v>47</v>
      </c>
      <c r="F4146" t="str">
        <f t="shared" si="194"/>
        <v>Victoria</v>
      </c>
      <c r="G4146" t="s">
        <v>26</v>
      </c>
      <c r="H4146">
        <v>3630</v>
      </c>
      <c r="I4146" t="s">
        <v>11</v>
      </c>
      <c r="J4146" t="s">
        <v>137</v>
      </c>
      <c r="K4146" t="s">
        <v>145</v>
      </c>
      <c r="L4146" t="s">
        <v>156</v>
      </c>
      <c r="M4146" s="6">
        <v>235</v>
      </c>
    </row>
    <row r="4147" spans="1:13" x14ac:dyDescent="0.3">
      <c r="A4147" s="2">
        <v>45927</v>
      </c>
      <c r="B4147" s="3">
        <f t="shared" si="192"/>
        <v>2026</v>
      </c>
      <c r="C4147" t="str">
        <f t="shared" si="193"/>
        <v>2025-2026</v>
      </c>
      <c r="D4147" t="s">
        <v>120</v>
      </c>
      <c r="E4147" t="s">
        <v>31</v>
      </c>
      <c r="F4147" t="str">
        <f t="shared" si="194"/>
        <v>South Australia</v>
      </c>
      <c r="G4147" t="s">
        <v>17</v>
      </c>
      <c r="H4147">
        <v>5082</v>
      </c>
      <c r="I4147" t="s">
        <v>11</v>
      </c>
      <c r="J4147" t="s">
        <v>134</v>
      </c>
      <c r="K4147" t="s">
        <v>145</v>
      </c>
      <c r="L4147" t="s">
        <v>156</v>
      </c>
      <c r="M4147" s="6">
        <v>366</v>
      </c>
    </row>
    <row r="4148" spans="1:13" x14ac:dyDescent="0.3">
      <c r="A4148" s="2">
        <v>45699</v>
      </c>
      <c r="B4148" s="3">
        <f t="shared" si="192"/>
        <v>2025</v>
      </c>
      <c r="C4148" t="str">
        <f t="shared" si="193"/>
        <v>2024-2025</v>
      </c>
      <c r="D4148" t="s">
        <v>120</v>
      </c>
      <c r="E4148" t="s">
        <v>39</v>
      </c>
      <c r="F4148" t="str">
        <f t="shared" si="194"/>
        <v>New South Wales</v>
      </c>
      <c r="G4148" t="s">
        <v>10</v>
      </c>
      <c r="H4148">
        <v>2541</v>
      </c>
      <c r="I4148" t="s">
        <v>11</v>
      </c>
      <c r="J4148" t="s">
        <v>123</v>
      </c>
      <c r="K4148" t="s">
        <v>145</v>
      </c>
      <c r="L4148" t="s">
        <v>156</v>
      </c>
      <c r="M4148" s="6">
        <v>287</v>
      </c>
    </row>
    <row r="4149" spans="1:13" x14ac:dyDescent="0.3">
      <c r="A4149" s="2">
        <v>45406</v>
      </c>
      <c r="B4149" s="3">
        <f t="shared" si="192"/>
        <v>2024</v>
      </c>
      <c r="C4149" t="str">
        <f t="shared" si="193"/>
        <v>2023-2024</v>
      </c>
      <c r="D4149" t="s">
        <v>120</v>
      </c>
      <c r="E4149" t="s">
        <v>82</v>
      </c>
      <c r="F4149" t="str">
        <f t="shared" si="194"/>
        <v>Queensland</v>
      </c>
      <c r="G4149" t="s">
        <v>19</v>
      </c>
      <c r="H4149">
        <v>4215</v>
      </c>
      <c r="I4149" t="s">
        <v>11</v>
      </c>
      <c r="J4149" t="s">
        <v>124</v>
      </c>
      <c r="K4149" t="s">
        <v>145</v>
      </c>
      <c r="L4149" t="s">
        <v>156</v>
      </c>
      <c r="M4149" s="6">
        <v>20</v>
      </c>
    </row>
    <row r="4150" spans="1:13" x14ac:dyDescent="0.3">
      <c r="A4150" s="2">
        <v>45528</v>
      </c>
      <c r="B4150" s="3">
        <f t="shared" si="192"/>
        <v>2025</v>
      </c>
      <c r="C4150" t="str">
        <f t="shared" si="193"/>
        <v>2024-2025</v>
      </c>
      <c r="D4150" t="s">
        <v>119</v>
      </c>
      <c r="E4150" t="s">
        <v>57</v>
      </c>
      <c r="F4150" t="str">
        <f t="shared" si="194"/>
        <v>New South Wales</v>
      </c>
      <c r="G4150" t="s">
        <v>10</v>
      </c>
      <c r="H4150">
        <v>2064</v>
      </c>
      <c r="I4150" t="s">
        <v>11</v>
      </c>
      <c r="J4150" t="s">
        <v>126</v>
      </c>
      <c r="K4150" t="s">
        <v>151</v>
      </c>
      <c r="L4150" t="s">
        <v>152</v>
      </c>
      <c r="M4150" s="6">
        <v>328</v>
      </c>
    </row>
    <row r="4151" spans="1:13" x14ac:dyDescent="0.3">
      <c r="A4151" s="2">
        <v>45421</v>
      </c>
      <c r="B4151" s="3">
        <f t="shared" si="192"/>
        <v>2024</v>
      </c>
      <c r="C4151" t="str">
        <f t="shared" si="193"/>
        <v>2023-2024</v>
      </c>
      <c r="D4151" t="s">
        <v>119</v>
      </c>
      <c r="E4151" t="s">
        <v>106</v>
      </c>
      <c r="F4151" t="str">
        <f t="shared" si="194"/>
        <v>Queensland</v>
      </c>
      <c r="G4151" t="s">
        <v>19</v>
      </c>
      <c r="H4151">
        <v>4558</v>
      </c>
      <c r="I4151" t="s">
        <v>11</v>
      </c>
      <c r="J4151" t="s">
        <v>136</v>
      </c>
      <c r="K4151" t="s">
        <v>145</v>
      </c>
      <c r="L4151" t="s">
        <v>156</v>
      </c>
      <c r="M4151" s="6">
        <v>341</v>
      </c>
    </row>
    <row r="4152" spans="1:13" x14ac:dyDescent="0.3">
      <c r="A4152" s="2">
        <v>45391</v>
      </c>
      <c r="B4152" s="3">
        <f t="shared" si="192"/>
        <v>2024</v>
      </c>
      <c r="C4152" t="str">
        <f t="shared" si="193"/>
        <v>2023-2024</v>
      </c>
      <c r="D4152" t="s">
        <v>120</v>
      </c>
      <c r="E4152" t="s">
        <v>99</v>
      </c>
      <c r="F4152" t="str">
        <f t="shared" si="194"/>
        <v>Western Australia</v>
      </c>
      <c r="G4152" t="s">
        <v>28</v>
      </c>
      <c r="H4152">
        <v>6530</v>
      </c>
      <c r="I4152" t="s">
        <v>11</v>
      </c>
      <c r="J4152" t="s">
        <v>141</v>
      </c>
      <c r="K4152" t="s">
        <v>146</v>
      </c>
      <c r="L4152" t="s">
        <v>157</v>
      </c>
      <c r="M4152" s="6">
        <v>788</v>
      </c>
    </row>
    <row r="4153" spans="1:13" x14ac:dyDescent="0.3">
      <c r="A4153" s="2">
        <v>45616</v>
      </c>
      <c r="B4153" s="3">
        <f t="shared" si="192"/>
        <v>2025</v>
      </c>
      <c r="C4153" t="str">
        <f t="shared" si="193"/>
        <v>2024-2025</v>
      </c>
      <c r="D4153" t="s">
        <v>120</v>
      </c>
      <c r="E4153" t="s">
        <v>98</v>
      </c>
      <c r="F4153" t="str">
        <f t="shared" si="194"/>
        <v>South Australia</v>
      </c>
      <c r="G4153" t="s">
        <v>17</v>
      </c>
      <c r="H4153">
        <v>5290</v>
      </c>
      <c r="I4153" t="s">
        <v>11</v>
      </c>
      <c r="J4153" t="s">
        <v>139</v>
      </c>
      <c r="K4153" t="s">
        <v>145</v>
      </c>
      <c r="L4153" t="s">
        <v>156</v>
      </c>
      <c r="M4153" s="6">
        <v>347</v>
      </c>
    </row>
    <row r="4154" spans="1:13" x14ac:dyDescent="0.3">
      <c r="A4154" s="2">
        <v>45718</v>
      </c>
      <c r="B4154" s="3">
        <f t="shared" si="192"/>
        <v>2025</v>
      </c>
      <c r="C4154" t="str">
        <f t="shared" si="193"/>
        <v>2024-2025</v>
      </c>
      <c r="D4154" t="s">
        <v>119</v>
      </c>
      <c r="E4154" t="s">
        <v>106</v>
      </c>
      <c r="F4154" t="str">
        <f t="shared" si="194"/>
        <v>Queensland</v>
      </c>
      <c r="G4154" t="s">
        <v>19</v>
      </c>
      <c r="H4154">
        <v>4558</v>
      </c>
      <c r="I4154" t="s">
        <v>11</v>
      </c>
      <c r="J4154" t="s">
        <v>136</v>
      </c>
      <c r="K4154" t="s">
        <v>146</v>
      </c>
      <c r="L4154" t="s">
        <v>157</v>
      </c>
      <c r="M4154" s="6">
        <v>504</v>
      </c>
    </row>
    <row r="4155" spans="1:13" x14ac:dyDescent="0.3">
      <c r="A4155" s="2">
        <v>46019</v>
      </c>
      <c r="B4155" s="3">
        <f t="shared" si="192"/>
        <v>2026</v>
      </c>
      <c r="C4155" t="str">
        <f t="shared" si="193"/>
        <v>2025-2026</v>
      </c>
      <c r="D4155" t="s">
        <v>120</v>
      </c>
      <c r="E4155" t="s">
        <v>31</v>
      </c>
      <c r="F4155" t="str">
        <f t="shared" si="194"/>
        <v>South Australia</v>
      </c>
      <c r="G4155" t="s">
        <v>17</v>
      </c>
      <c r="H4155">
        <v>5082</v>
      </c>
      <c r="I4155" t="s">
        <v>11</v>
      </c>
      <c r="J4155" t="s">
        <v>134</v>
      </c>
      <c r="K4155" t="s">
        <v>151</v>
      </c>
      <c r="L4155" t="s">
        <v>152</v>
      </c>
      <c r="M4155" s="6">
        <v>491</v>
      </c>
    </row>
    <row r="4156" spans="1:13" x14ac:dyDescent="0.3">
      <c r="A4156" s="2">
        <v>45974</v>
      </c>
      <c r="B4156" s="3">
        <f t="shared" si="192"/>
        <v>2026</v>
      </c>
      <c r="C4156" t="str">
        <f t="shared" si="193"/>
        <v>2025-2026</v>
      </c>
      <c r="D4156" t="s">
        <v>120</v>
      </c>
      <c r="E4156" t="s">
        <v>78</v>
      </c>
      <c r="F4156" t="str">
        <f t="shared" si="194"/>
        <v>New South Wales</v>
      </c>
      <c r="G4156" t="s">
        <v>10</v>
      </c>
      <c r="H4156">
        <v>2480</v>
      </c>
      <c r="I4156" t="s">
        <v>11</v>
      </c>
      <c r="J4156" t="s">
        <v>122</v>
      </c>
      <c r="K4156" t="s">
        <v>149</v>
      </c>
      <c r="L4156" t="s">
        <v>160</v>
      </c>
      <c r="M4156" s="6">
        <v>359</v>
      </c>
    </row>
    <row r="4157" spans="1:13" x14ac:dyDescent="0.3">
      <c r="A4157" s="2">
        <v>45548</v>
      </c>
      <c r="B4157" s="3">
        <f t="shared" si="192"/>
        <v>2025</v>
      </c>
      <c r="C4157" t="str">
        <f t="shared" si="193"/>
        <v>2024-2025</v>
      </c>
      <c r="D4157" t="s">
        <v>119</v>
      </c>
      <c r="E4157" t="s">
        <v>22</v>
      </c>
      <c r="F4157" t="str">
        <f t="shared" si="194"/>
        <v>New South Wales</v>
      </c>
      <c r="G4157" t="s">
        <v>10</v>
      </c>
      <c r="H4157">
        <v>2116</v>
      </c>
      <c r="I4157" t="s">
        <v>11</v>
      </c>
      <c r="J4157" t="s">
        <v>125</v>
      </c>
      <c r="K4157" t="s">
        <v>148</v>
      </c>
      <c r="L4157" t="s">
        <v>159</v>
      </c>
      <c r="M4157" s="6">
        <v>643</v>
      </c>
    </row>
    <row r="4158" spans="1:13" x14ac:dyDescent="0.3">
      <c r="A4158" s="2">
        <v>45718</v>
      </c>
      <c r="B4158" s="3">
        <f t="shared" si="192"/>
        <v>2025</v>
      </c>
      <c r="C4158" t="str">
        <f t="shared" si="193"/>
        <v>2024-2025</v>
      </c>
      <c r="D4158" t="s">
        <v>120</v>
      </c>
      <c r="E4158" t="s">
        <v>34</v>
      </c>
      <c r="F4158" t="str">
        <f t="shared" si="194"/>
        <v>New South Wales</v>
      </c>
      <c r="G4158" t="s">
        <v>10</v>
      </c>
      <c r="H4158">
        <v>2560</v>
      </c>
      <c r="I4158" t="s">
        <v>11</v>
      </c>
      <c r="J4158" t="s">
        <v>123</v>
      </c>
      <c r="K4158" t="s">
        <v>149</v>
      </c>
      <c r="L4158" t="s">
        <v>160</v>
      </c>
      <c r="M4158" s="6">
        <v>704</v>
      </c>
    </row>
    <row r="4159" spans="1:13" x14ac:dyDescent="0.3">
      <c r="A4159" s="2">
        <v>45593</v>
      </c>
      <c r="B4159" s="3">
        <f t="shared" si="192"/>
        <v>2025</v>
      </c>
      <c r="C4159" t="str">
        <f t="shared" si="193"/>
        <v>2024-2025</v>
      </c>
      <c r="D4159" t="s">
        <v>120</v>
      </c>
      <c r="E4159" t="s">
        <v>81</v>
      </c>
      <c r="F4159" t="str">
        <f t="shared" si="194"/>
        <v>Victoria</v>
      </c>
      <c r="G4159" t="s">
        <v>26</v>
      </c>
      <c r="H4159">
        <v>3076</v>
      </c>
      <c r="I4159" t="s">
        <v>11</v>
      </c>
      <c r="J4159" t="s">
        <v>128</v>
      </c>
      <c r="K4159" t="s">
        <v>148</v>
      </c>
      <c r="L4159" t="s">
        <v>159</v>
      </c>
      <c r="M4159" s="6">
        <v>592</v>
      </c>
    </row>
    <row r="4160" spans="1:13" x14ac:dyDescent="0.3">
      <c r="A4160" s="2">
        <v>45745</v>
      </c>
      <c r="B4160" s="3">
        <f t="shared" si="192"/>
        <v>2025</v>
      </c>
      <c r="C4160" t="str">
        <f t="shared" si="193"/>
        <v>2024-2025</v>
      </c>
      <c r="D4160" t="s">
        <v>120</v>
      </c>
      <c r="E4160" t="s">
        <v>90</v>
      </c>
      <c r="F4160" t="str">
        <f t="shared" si="194"/>
        <v>New South Wales</v>
      </c>
      <c r="G4160" t="s">
        <v>10</v>
      </c>
      <c r="H4160">
        <v>2650</v>
      </c>
      <c r="I4160" t="s">
        <v>11</v>
      </c>
      <c r="J4160" t="s">
        <v>132</v>
      </c>
      <c r="K4160" t="s">
        <v>146</v>
      </c>
      <c r="L4160" t="s">
        <v>157</v>
      </c>
      <c r="M4160" s="6">
        <v>521</v>
      </c>
    </row>
    <row r="4161" spans="1:13" x14ac:dyDescent="0.3">
      <c r="A4161" s="2">
        <v>45672</v>
      </c>
      <c r="B4161" s="3">
        <f t="shared" si="192"/>
        <v>2025</v>
      </c>
      <c r="C4161" t="str">
        <f t="shared" si="193"/>
        <v>2024-2025</v>
      </c>
      <c r="D4161" t="s">
        <v>120</v>
      </c>
      <c r="E4161" t="s">
        <v>104</v>
      </c>
      <c r="F4161" t="str">
        <f t="shared" si="194"/>
        <v>Victoria</v>
      </c>
      <c r="G4161" t="s">
        <v>26</v>
      </c>
      <c r="H4161">
        <v>3175</v>
      </c>
      <c r="I4161" t="s">
        <v>11</v>
      </c>
      <c r="J4161" t="s">
        <v>127</v>
      </c>
      <c r="K4161" t="s">
        <v>144</v>
      </c>
      <c r="L4161" t="s">
        <v>155</v>
      </c>
      <c r="M4161" s="6">
        <v>790</v>
      </c>
    </row>
    <row r="4162" spans="1:13" x14ac:dyDescent="0.3">
      <c r="A4162" s="2">
        <v>45986</v>
      </c>
      <c r="B4162" s="3">
        <f t="shared" ref="B4162:B4225" si="195">IF(MONTH(A4162)&gt;=7,YEAR(A4162)+1,YEAR(A4162))</f>
        <v>2026</v>
      </c>
      <c r="C4162" t="str">
        <f t="shared" ref="C4162:C4225" si="196">IF(MONTH(A4162) &gt;= 7, YEAR(A4162) &amp; "-" &amp; YEAR(A4162) + 1, YEAR(A4162) - 1 &amp; "-" &amp; YEAR(A4162))</f>
        <v>2025-2026</v>
      </c>
      <c r="D4162" t="s">
        <v>120</v>
      </c>
      <c r="E4162" t="s">
        <v>63</v>
      </c>
      <c r="F4162" t="str">
        <f t="shared" ref="F4162:F4225" si="197">IF(G4162="WA","Western Australia",
IF(G4162="NSW","New South Wales",
IF(G4162="QLD","Queensland",
IF(G4162="VIC","Victoria",
IF(G4162="TAS","Tasmania",
IF(G4162="SA","South Australia",
IF(G4162="NT","Northern Territory",
IF(G4162="ACT","Australian Capital Territory",G4162))))))))</f>
        <v>Queensland</v>
      </c>
      <c r="G4162" t="s">
        <v>19</v>
      </c>
      <c r="H4162">
        <v>4068</v>
      </c>
      <c r="I4162" t="s">
        <v>11</v>
      </c>
      <c r="J4162" t="s">
        <v>131</v>
      </c>
      <c r="K4162" t="s">
        <v>150</v>
      </c>
      <c r="L4162" t="s">
        <v>161</v>
      </c>
      <c r="M4162" s="6">
        <v>661</v>
      </c>
    </row>
    <row r="4163" spans="1:13" x14ac:dyDescent="0.3">
      <c r="A4163" s="2">
        <v>45475</v>
      </c>
      <c r="B4163" s="3">
        <f t="shared" si="195"/>
        <v>2025</v>
      </c>
      <c r="C4163" t="str">
        <f t="shared" si="196"/>
        <v>2024-2025</v>
      </c>
      <c r="D4163" t="s">
        <v>119</v>
      </c>
      <c r="E4163" t="s">
        <v>56</v>
      </c>
      <c r="F4163" t="str">
        <f t="shared" si="197"/>
        <v>Queensland</v>
      </c>
      <c r="G4163" t="s">
        <v>19</v>
      </c>
      <c r="H4163">
        <v>4883</v>
      </c>
      <c r="I4163" t="s">
        <v>11</v>
      </c>
      <c r="J4163" t="s">
        <v>133</v>
      </c>
      <c r="K4163" t="s">
        <v>145</v>
      </c>
      <c r="L4163" t="s">
        <v>156</v>
      </c>
      <c r="M4163" s="6">
        <v>360</v>
      </c>
    </row>
    <row r="4164" spans="1:13" x14ac:dyDescent="0.3">
      <c r="A4164" s="2">
        <v>45573</v>
      </c>
      <c r="B4164" s="3">
        <f t="shared" si="195"/>
        <v>2025</v>
      </c>
      <c r="C4164" t="str">
        <f t="shared" si="196"/>
        <v>2024-2025</v>
      </c>
      <c r="D4164" t="s">
        <v>120</v>
      </c>
      <c r="E4164" t="s">
        <v>107</v>
      </c>
      <c r="F4164" t="str">
        <f t="shared" si="197"/>
        <v>New South Wales</v>
      </c>
      <c r="G4164" t="s">
        <v>10</v>
      </c>
      <c r="H4164">
        <v>2020</v>
      </c>
      <c r="I4164" t="s">
        <v>11</v>
      </c>
      <c r="J4164" t="s">
        <v>126</v>
      </c>
      <c r="K4164" t="s">
        <v>150</v>
      </c>
      <c r="L4164" t="s">
        <v>161</v>
      </c>
      <c r="M4164" s="6">
        <v>745</v>
      </c>
    </row>
    <row r="4165" spans="1:13" x14ac:dyDescent="0.3">
      <c r="A4165" s="2">
        <v>45741</v>
      </c>
      <c r="B4165" s="3">
        <f t="shared" si="195"/>
        <v>2025</v>
      </c>
      <c r="C4165" t="str">
        <f t="shared" si="196"/>
        <v>2024-2025</v>
      </c>
      <c r="D4165" t="s">
        <v>120</v>
      </c>
      <c r="E4165" t="s">
        <v>107</v>
      </c>
      <c r="F4165" t="str">
        <f t="shared" si="197"/>
        <v>New South Wales</v>
      </c>
      <c r="G4165" t="s">
        <v>10</v>
      </c>
      <c r="H4165">
        <v>2020</v>
      </c>
      <c r="I4165" t="s">
        <v>11</v>
      </c>
      <c r="J4165" t="s">
        <v>126</v>
      </c>
      <c r="K4165" t="s">
        <v>142</v>
      </c>
      <c r="L4165" t="s">
        <v>153</v>
      </c>
      <c r="M4165" s="6">
        <v>281</v>
      </c>
    </row>
    <row r="4166" spans="1:13" x14ac:dyDescent="0.3">
      <c r="A4166" s="2">
        <v>45989</v>
      </c>
      <c r="B4166" s="3">
        <f t="shared" si="195"/>
        <v>2026</v>
      </c>
      <c r="C4166" t="str">
        <f t="shared" si="196"/>
        <v>2025-2026</v>
      </c>
      <c r="D4166" t="s">
        <v>119</v>
      </c>
      <c r="E4166" t="s">
        <v>95</v>
      </c>
      <c r="F4166" t="str">
        <f t="shared" si="197"/>
        <v>New South Wales</v>
      </c>
      <c r="G4166" t="s">
        <v>10</v>
      </c>
      <c r="H4166">
        <v>2131</v>
      </c>
      <c r="I4166" t="s">
        <v>11</v>
      </c>
      <c r="J4166" t="s">
        <v>125</v>
      </c>
      <c r="K4166" t="s">
        <v>150</v>
      </c>
      <c r="L4166" t="s">
        <v>161</v>
      </c>
      <c r="M4166" s="6">
        <v>567</v>
      </c>
    </row>
    <row r="4167" spans="1:13" x14ac:dyDescent="0.3">
      <c r="A4167" s="2">
        <v>46003</v>
      </c>
      <c r="B4167" s="3">
        <f t="shared" si="195"/>
        <v>2026</v>
      </c>
      <c r="C4167" t="str">
        <f t="shared" si="196"/>
        <v>2025-2026</v>
      </c>
      <c r="D4167" t="s">
        <v>120</v>
      </c>
      <c r="E4167" t="s">
        <v>86</v>
      </c>
      <c r="F4167" t="str">
        <f t="shared" si="197"/>
        <v>Queensland</v>
      </c>
      <c r="G4167" t="s">
        <v>19</v>
      </c>
      <c r="H4167">
        <v>4119</v>
      </c>
      <c r="I4167" t="s">
        <v>11</v>
      </c>
      <c r="J4167" t="s">
        <v>131</v>
      </c>
      <c r="K4167" t="s">
        <v>151</v>
      </c>
      <c r="L4167" t="s">
        <v>152</v>
      </c>
      <c r="M4167" s="6">
        <v>601</v>
      </c>
    </row>
    <row r="4168" spans="1:13" x14ac:dyDescent="0.3">
      <c r="A4168" s="2">
        <v>45344</v>
      </c>
      <c r="B4168" s="3">
        <f t="shared" si="195"/>
        <v>2024</v>
      </c>
      <c r="C4168" t="str">
        <f t="shared" si="196"/>
        <v>2023-2024</v>
      </c>
      <c r="D4168" t="s">
        <v>120</v>
      </c>
      <c r="E4168" t="s">
        <v>63</v>
      </c>
      <c r="F4168" t="str">
        <f t="shared" si="197"/>
        <v>Queensland</v>
      </c>
      <c r="G4168" t="s">
        <v>19</v>
      </c>
      <c r="H4168">
        <v>4068</v>
      </c>
      <c r="I4168" t="s">
        <v>11</v>
      </c>
      <c r="J4168" t="s">
        <v>131</v>
      </c>
      <c r="K4168" t="s">
        <v>146</v>
      </c>
      <c r="L4168" t="s">
        <v>157</v>
      </c>
      <c r="M4168" s="6">
        <v>767</v>
      </c>
    </row>
    <row r="4169" spans="1:13" x14ac:dyDescent="0.3">
      <c r="A4169" s="2">
        <v>45413</v>
      </c>
      <c r="B4169" s="3">
        <f t="shared" si="195"/>
        <v>2024</v>
      </c>
      <c r="C4169" t="str">
        <f t="shared" si="196"/>
        <v>2023-2024</v>
      </c>
      <c r="D4169" t="s">
        <v>120</v>
      </c>
      <c r="E4169" t="s">
        <v>78</v>
      </c>
      <c r="F4169" t="str">
        <f t="shared" si="197"/>
        <v>New South Wales</v>
      </c>
      <c r="G4169" t="s">
        <v>10</v>
      </c>
      <c r="H4169">
        <v>2480</v>
      </c>
      <c r="I4169" t="s">
        <v>11</v>
      </c>
      <c r="J4169" t="s">
        <v>122</v>
      </c>
      <c r="K4169" t="s">
        <v>146</v>
      </c>
      <c r="L4169" t="s">
        <v>157</v>
      </c>
      <c r="M4169" s="6">
        <v>792</v>
      </c>
    </row>
    <row r="4170" spans="1:13" x14ac:dyDescent="0.3">
      <c r="A4170" s="2">
        <v>45541</v>
      </c>
      <c r="B4170" s="3">
        <f t="shared" si="195"/>
        <v>2025</v>
      </c>
      <c r="C4170" t="str">
        <f t="shared" si="196"/>
        <v>2024-2025</v>
      </c>
      <c r="D4170" t="s">
        <v>120</v>
      </c>
      <c r="E4170" t="s">
        <v>55</v>
      </c>
      <c r="F4170" t="str">
        <f t="shared" si="197"/>
        <v>Queensland</v>
      </c>
      <c r="G4170" t="s">
        <v>19</v>
      </c>
      <c r="H4170">
        <v>4740</v>
      </c>
      <c r="I4170" t="s">
        <v>11</v>
      </c>
      <c r="J4170" t="s">
        <v>138</v>
      </c>
      <c r="K4170" t="s">
        <v>145</v>
      </c>
      <c r="L4170" t="s">
        <v>156</v>
      </c>
      <c r="M4170" s="6">
        <v>246</v>
      </c>
    </row>
    <row r="4171" spans="1:13" x14ac:dyDescent="0.3">
      <c r="A4171" s="2">
        <v>45654</v>
      </c>
      <c r="B4171" s="3">
        <f t="shared" si="195"/>
        <v>2025</v>
      </c>
      <c r="C4171" t="str">
        <f t="shared" si="196"/>
        <v>2024-2025</v>
      </c>
      <c r="D4171" t="s">
        <v>120</v>
      </c>
      <c r="E4171" t="s">
        <v>104</v>
      </c>
      <c r="F4171" t="str">
        <f t="shared" si="197"/>
        <v>Victoria</v>
      </c>
      <c r="G4171" t="s">
        <v>26</v>
      </c>
      <c r="H4171">
        <v>3175</v>
      </c>
      <c r="I4171" t="s">
        <v>11</v>
      </c>
      <c r="J4171" t="s">
        <v>127</v>
      </c>
      <c r="K4171" t="s">
        <v>145</v>
      </c>
      <c r="L4171" t="s">
        <v>156</v>
      </c>
      <c r="M4171" s="6">
        <v>400</v>
      </c>
    </row>
    <row r="4172" spans="1:13" x14ac:dyDescent="0.3">
      <c r="A4172" s="2">
        <v>45695</v>
      </c>
      <c r="B4172" s="3">
        <f t="shared" si="195"/>
        <v>2025</v>
      </c>
      <c r="C4172" t="str">
        <f t="shared" si="196"/>
        <v>2024-2025</v>
      </c>
      <c r="D4172" t="s">
        <v>120</v>
      </c>
      <c r="E4172" t="s">
        <v>71</v>
      </c>
      <c r="F4172" t="str">
        <f t="shared" si="197"/>
        <v>Victoria</v>
      </c>
      <c r="G4172" t="s">
        <v>26</v>
      </c>
      <c r="H4172">
        <v>3131</v>
      </c>
      <c r="I4172" t="s">
        <v>11</v>
      </c>
      <c r="J4172" t="s">
        <v>127</v>
      </c>
      <c r="K4172" t="s">
        <v>145</v>
      </c>
      <c r="L4172" t="s">
        <v>156</v>
      </c>
      <c r="M4172" s="6">
        <v>608</v>
      </c>
    </row>
    <row r="4173" spans="1:13" x14ac:dyDescent="0.3">
      <c r="A4173" s="2">
        <v>45556</v>
      </c>
      <c r="B4173" s="3">
        <f t="shared" si="195"/>
        <v>2025</v>
      </c>
      <c r="C4173" t="str">
        <f t="shared" si="196"/>
        <v>2024-2025</v>
      </c>
      <c r="D4173" t="s">
        <v>120</v>
      </c>
      <c r="E4173" t="s">
        <v>62</v>
      </c>
      <c r="F4173" t="str">
        <f t="shared" si="197"/>
        <v>Victoria</v>
      </c>
      <c r="G4173" t="s">
        <v>26</v>
      </c>
      <c r="H4173">
        <v>3690</v>
      </c>
      <c r="I4173" t="s">
        <v>11</v>
      </c>
      <c r="J4173" t="s">
        <v>137</v>
      </c>
      <c r="K4173" t="s">
        <v>151</v>
      </c>
      <c r="L4173" t="s">
        <v>152</v>
      </c>
      <c r="M4173" s="6">
        <v>557</v>
      </c>
    </row>
    <row r="4174" spans="1:13" x14ac:dyDescent="0.3">
      <c r="A4174" s="2">
        <v>45472</v>
      </c>
      <c r="B4174" s="3">
        <f t="shared" si="195"/>
        <v>2024</v>
      </c>
      <c r="C4174" t="str">
        <f t="shared" si="196"/>
        <v>2023-2024</v>
      </c>
      <c r="D4174" t="s">
        <v>120</v>
      </c>
      <c r="E4174" t="s">
        <v>107</v>
      </c>
      <c r="F4174" t="str">
        <f t="shared" si="197"/>
        <v>New South Wales</v>
      </c>
      <c r="G4174" t="s">
        <v>10</v>
      </c>
      <c r="H4174">
        <v>2020</v>
      </c>
      <c r="I4174" t="s">
        <v>11</v>
      </c>
      <c r="J4174" t="s">
        <v>126</v>
      </c>
      <c r="K4174" t="s">
        <v>151</v>
      </c>
      <c r="L4174" t="s">
        <v>152</v>
      </c>
      <c r="M4174" s="6">
        <v>471</v>
      </c>
    </row>
    <row r="4175" spans="1:13" x14ac:dyDescent="0.3">
      <c r="A4175" s="2">
        <v>45676</v>
      </c>
      <c r="B4175" s="3">
        <f t="shared" si="195"/>
        <v>2025</v>
      </c>
      <c r="C4175" t="str">
        <f t="shared" si="196"/>
        <v>2024-2025</v>
      </c>
      <c r="D4175" t="s">
        <v>120</v>
      </c>
      <c r="E4175" t="s">
        <v>102</v>
      </c>
      <c r="F4175" t="str">
        <f t="shared" si="197"/>
        <v>Queensland</v>
      </c>
      <c r="G4175" t="s">
        <v>19</v>
      </c>
      <c r="H4175">
        <v>4825</v>
      </c>
      <c r="I4175" t="s">
        <v>11</v>
      </c>
      <c r="J4175" t="s">
        <v>133</v>
      </c>
      <c r="K4175" t="s">
        <v>145</v>
      </c>
      <c r="L4175" t="s">
        <v>156</v>
      </c>
      <c r="M4175" s="6">
        <v>407</v>
      </c>
    </row>
    <row r="4176" spans="1:13" x14ac:dyDescent="0.3">
      <c r="A4176" s="2">
        <v>45648</v>
      </c>
      <c r="B4176" s="3">
        <f t="shared" si="195"/>
        <v>2025</v>
      </c>
      <c r="C4176" t="str">
        <f t="shared" si="196"/>
        <v>2024-2025</v>
      </c>
      <c r="D4176" t="s">
        <v>120</v>
      </c>
      <c r="E4176" t="s">
        <v>100</v>
      </c>
      <c r="F4176" t="str">
        <f t="shared" si="197"/>
        <v>New South Wales</v>
      </c>
      <c r="G4176" t="s">
        <v>10</v>
      </c>
      <c r="H4176">
        <v>2800</v>
      </c>
      <c r="I4176" t="s">
        <v>11</v>
      </c>
      <c r="J4176" t="s">
        <v>132</v>
      </c>
      <c r="K4176" t="s">
        <v>145</v>
      </c>
      <c r="L4176" t="s">
        <v>156</v>
      </c>
      <c r="M4176" s="6">
        <v>125</v>
      </c>
    </row>
    <row r="4177" spans="1:13" x14ac:dyDescent="0.3">
      <c r="A4177" s="2">
        <v>45639</v>
      </c>
      <c r="B4177" s="3">
        <f t="shared" si="195"/>
        <v>2025</v>
      </c>
      <c r="C4177" t="str">
        <f t="shared" si="196"/>
        <v>2024-2025</v>
      </c>
      <c r="D4177" t="s">
        <v>120</v>
      </c>
      <c r="E4177" t="s">
        <v>100</v>
      </c>
      <c r="F4177" t="str">
        <f t="shared" si="197"/>
        <v>New South Wales</v>
      </c>
      <c r="G4177" t="s">
        <v>10</v>
      </c>
      <c r="H4177">
        <v>2800</v>
      </c>
      <c r="I4177" t="s">
        <v>11</v>
      </c>
      <c r="J4177" t="s">
        <v>132</v>
      </c>
      <c r="K4177" t="s">
        <v>148</v>
      </c>
      <c r="L4177" t="s">
        <v>159</v>
      </c>
      <c r="M4177" s="6">
        <v>324</v>
      </c>
    </row>
    <row r="4178" spans="1:13" x14ac:dyDescent="0.3">
      <c r="A4178" s="2">
        <v>45475</v>
      </c>
      <c r="B4178" s="3">
        <f t="shared" si="195"/>
        <v>2025</v>
      </c>
      <c r="C4178" t="str">
        <f t="shared" si="196"/>
        <v>2024-2025</v>
      </c>
      <c r="D4178" t="s">
        <v>120</v>
      </c>
      <c r="E4178" t="s">
        <v>82</v>
      </c>
      <c r="F4178" t="str">
        <f t="shared" si="197"/>
        <v>Queensland</v>
      </c>
      <c r="G4178" t="s">
        <v>19</v>
      </c>
      <c r="H4178">
        <v>4215</v>
      </c>
      <c r="I4178" t="s">
        <v>11</v>
      </c>
      <c r="J4178" t="s">
        <v>124</v>
      </c>
      <c r="K4178" t="s">
        <v>148</v>
      </c>
      <c r="L4178" t="s">
        <v>159</v>
      </c>
      <c r="M4178" s="6">
        <v>503</v>
      </c>
    </row>
    <row r="4179" spans="1:13" x14ac:dyDescent="0.3">
      <c r="A4179" s="2">
        <v>45633</v>
      </c>
      <c r="B4179" s="3">
        <f t="shared" si="195"/>
        <v>2025</v>
      </c>
      <c r="C4179" t="str">
        <f t="shared" si="196"/>
        <v>2024-2025</v>
      </c>
      <c r="D4179" t="s">
        <v>119</v>
      </c>
      <c r="E4179" t="s">
        <v>66</v>
      </c>
      <c r="F4179" t="str">
        <f t="shared" si="197"/>
        <v>Western Australia</v>
      </c>
      <c r="G4179" t="s">
        <v>28</v>
      </c>
      <c r="H4179">
        <v>6330</v>
      </c>
      <c r="I4179" t="s">
        <v>11</v>
      </c>
      <c r="J4179" t="s">
        <v>135</v>
      </c>
      <c r="K4179" t="s">
        <v>145</v>
      </c>
      <c r="L4179" t="s">
        <v>156</v>
      </c>
      <c r="M4179" s="6">
        <v>241</v>
      </c>
    </row>
    <row r="4180" spans="1:13" x14ac:dyDescent="0.3">
      <c r="A4180" s="2">
        <v>45608</v>
      </c>
      <c r="B4180" s="3">
        <f t="shared" si="195"/>
        <v>2025</v>
      </c>
      <c r="C4180" t="str">
        <f t="shared" si="196"/>
        <v>2024-2025</v>
      </c>
      <c r="D4180" t="s">
        <v>120</v>
      </c>
      <c r="E4180" t="s">
        <v>39</v>
      </c>
      <c r="F4180" t="str">
        <f t="shared" si="197"/>
        <v>New South Wales</v>
      </c>
      <c r="G4180" t="s">
        <v>10</v>
      </c>
      <c r="H4180">
        <v>2541</v>
      </c>
      <c r="I4180" t="s">
        <v>11</v>
      </c>
      <c r="J4180" t="s">
        <v>123</v>
      </c>
      <c r="K4180" t="s">
        <v>145</v>
      </c>
      <c r="L4180" t="s">
        <v>156</v>
      </c>
      <c r="M4180" s="6">
        <v>197</v>
      </c>
    </row>
    <row r="4181" spans="1:13" x14ac:dyDescent="0.3">
      <c r="A4181" s="2">
        <v>45914</v>
      </c>
      <c r="B4181" s="3">
        <f t="shared" si="195"/>
        <v>2026</v>
      </c>
      <c r="C4181" t="str">
        <f t="shared" si="196"/>
        <v>2025-2026</v>
      </c>
      <c r="D4181" t="s">
        <v>120</v>
      </c>
      <c r="E4181" t="s">
        <v>38</v>
      </c>
      <c r="F4181" t="str">
        <f t="shared" si="197"/>
        <v>Victoria</v>
      </c>
      <c r="G4181" t="s">
        <v>26</v>
      </c>
      <c r="H4181">
        <v>3199</v>
      </c>
      <c r="I4181" t="s">
        <v>11</v>
      </c>
      <c r="J4181" t="s">
        <v>127</v>
      </c>
      <c r="K4181" t="s">
        <v>144</v>
      </c>
      <c r="L4181" t="s">
        <v>155</v>
      </c>
      <c r="M4181" s="6">
        <v>400</v>
      </c>
    </row>
    <row r="4182" spans="1:13" x14ac:dyDescent="0.3">
      <c r="A4182" s="2">
        <v>45786</v>
      </c>
      <c r="B4182" s="3">
        <f t="shared" si="195"/>
        <v>2025</v>
      </c>
      <c r="C4182" t="str">
        <f t="shared" si="196"/>
        <v>2024-2025</v>
      </c>
      <c r="D4182" t="s">
        <v>120</v>
      </c>
      <c r="E4182" t="s">
        <v>23</v>
      </c>
      <c r="F4182" t="str">
        <f t="shared" si="197"/>
        <v>New South Wales</v>
      </c>
      <c r="G4182" t="s">
        <v>10</v>
      </c>
      <c r="H4182">
        <v>2830</v>
      </c>
      <c r="I4182" t="s">
        <v>11</v>
      </c>
      <c r="J4182" t="s">
        <v>132</v>
      </c>
      <c r="K4182" t="s">
        <v>145</v>
      </c>
      <c r="L4182" t="s">
        <v>156</v>
      </c>
      <c r="M4182" s="6">
        <v>24</v>
      </c>
    </row>
    <row r="4183" spans="1:13" x14ac:dyDescent="0.3">
      <c r="A4183" s="2">
        <v>45384</v>
      </c>
      <c r="B4183" s="3">
        <f t="shared" si="195"/>
        <v>2024</v>
      </c>
      <c r="C4183" t="str">
        <f t="shared" si="196"/>
        <v>2023-2024</v>
      </c>
      <c r="D4183" t="s">
        <v>120</v>
      </c>
      <c r="E4183" t="s">
        <v>75</v>
      </c>
      <c r="F4183" t="str">
        <f t="shared" si="197"/>
        <v>Victoria</v>
      </c>
      <c r="G4183" t="s">
        <v>26</v>
      </c>
      <c r="H4183">
        <v>3915</v>
      </c>
      <c r="I4183" t="s">
        <v>11</v>
      </c>
      <c r="J4183" t="s">
        <v>137</v>
      </c>
      <c r="K4183" t="s">
        <v>145</v>
      </c>
      <c r="L4183" t="s">
        <v>156</v>
      </c>
      <c r="M4183" s="6">
        <v>134</v>
      </c>
    </row>
    <row r="4184" spans="1:13" x14ac:dyDescent="0.3">
      <c r="A4184" s="2">
        <v>45669</v>
      </c>
      <c r="B4184" s="3">
        <f t="shared" si="195"/>
        <v>2025</v>
      </c>
      <c r="C4184" t="str">
        <f t="shared" si="196"/>
        <v>2024-2025</v>
      </c>
      <c r="D4184" t="s">
        <v>120</v>
      </c>
      <c r="E4184" t="s">
        <v>83</v>
      </c>
      <c r="F4184" t="str">
        <f t="shared" si="197"/>
        <v>Victoria</v>
      </c>
      <c r="G4184" t="s">
        <v>26</v>
      </c>
      <c r="H4184">
        <v>3551</v>
      </c>
      <c r="I4184" t="s">
        <v>11</v>
      </c>
      <c r="J4184" t="s">
        <v>129</v>
      </c>
      <c r="K4184" t="s">
        <v>148</v>
      </c>
      <c r="L4184" t="s">
        <v>159</v>
      </c>
      <c r="M4184" s="6">
        <v>768</v>
      </c>
    </row>
    <row r="4185" spans="1:13" x14ac:dyDescent="0.3">
      <c r="A4185" s="2">
        <v>45364</v>
      </c>
      <c r="B4185" s="3">
        <f t="shared" si="195"/>
        <v>2024</v>
      </c>
      <c r="C4185" t="str">
        <f t="shared" si="196"/>
        <v>2023-2024</v>
      </c>
      <c r="D4185" t="s">
        <v>120</v>
      </c>
      <c r="E4185" t="s">
        <v>86</v>
      </c>
      <c r="F4185" t="str">
        <f t="shared" si="197"/>
        <v>Queensland</v>
      </c>
      <c r="G4185" t="s">
        <v>19</v>
      </c>
      <c r="H4185">
        <v>4119</v>
      </c>
      <c r="I4185" t="s">
        <v>11</v>
      </c>
      <c r="J4185" t="s">
        <v>131</v>
      </c>
      <c r="K4185" t="s">
        <v>145</v>
      </c>
      <c r="L4185" t="s">
        <v>156</v>
      </c>
      <c r="M4185" s="6">
        <v>189</v>
      </c>
    </row>
    <row r="4186" spans="1:13" x14ac:dyDescent="0.3">
      <c r="A4186" s="2">
        <v>45627</v>
      </c>
      <c r="B4186" s="3">
        <f t="shared" si="195"/>
        <v>2025</v>
      </c>
      <c r="C4186" t="str">
        <f t="shared" si="196"/>
        <v>2024-2025</v>
      </c>
      <c r="D4186" t="s">
        <v>120</v>
      </c>
      <c r="E4186" t="s">
        <v>53</v>
      </c>
      <c r="F4186" t="str">
        <f t="shared" si="197"/>
        <v>Queensland</v>
      </c>
      <c r="G4186" t="s">
        <v>19</v>
      </c>
      <c r="H4186">
        <v>4012</v>
      </c>
      <c r="I4186" t="s">
        <v>11</v>
      </c>
      <c r="J4186" t="s">
        <v>131</v>
      </c>
      <c r="K4186" t="s">
        <v>151</v>
      </c>
      <c r="L4186" t="s">
        <v>152</v>
      </c>
      <c r="M4186" s="6">
        <v>474</v>
      </c>
    </row>
    <row r="4187" spans="1:13" x14ac:dyDescent="0.3">
      <c r="A4187" s="2">
        <v>45966</v>
      </c>
      <c r="B4187" s="3">
        <f t="shared" si="195"/>
        <v>2026</v>
      </c>
      <c r="C4187" t="str">
        <f t="shared" si="196"/>
        <v>2025-2026</v>
      </c>
      <c r="D4187" t="s">
        <v>120</v>
      </c>
      <c r="E4187" t="s">
        <v>14</v>
      </c>
      <c r="F4187" t="str">
        <f t="shared" si="197"/>
        <v>Northern Territory</v>
      </c>
      <c r="G4187" t="s">
        <v>15</v>
      </c>
      <c r="H4187">
        <v>800</v>
      </c>
      <c r="I4187" t="s">
        <v>11</v>
      </c>
      <c r="J4187" t="s">
        <v>140</v>
      </c>
      <c r="K4187" t="s">
        <v>150</v>
      </c>
      <c r="L4187" t="s">
        <v>161</v>
      </c>
      <c r="M4187" s="6">
        <v>157</v>
      </c>
    </row>
    <row r="4188" spans="1:13" x14ac:dyDescent="0.3">
      <c r="A4188" s="2">
        <v>45589</v>
      </c>
      <c r="B4188" s="3">
        <f t="shared" si="195"/>
        <v>2025</v>
      </c>
      <c r="C4188" t="str">
        <f t="shared" si="196"/>
        <v>2024-2025</v>
      </c>
      <c r="D4188" t="s">
        <v>120</v>
      </c>
      <c r="E4188" t="s">
        <v>45</v>
      </c>
      <c r="F4188" t="str">
        <f t="shared" si="197"/>
        <v>Victoria</v>
      </c>
      <c r="G4188" t="s">
        <v>26</v>
      </c>
      <c r="H4188">
        <v>3136</v>
      </c>
      <c r="I4188" t="s">
        <v>11</v>
      </c>
      <c r="J4188" t="s">
        <v>127</v>
      </c>
      <c r="K4188" t="s">
        <v>145</v>
      </c>
      <c r="L4188" t="s">
        <v>156</v>
      </c>
      <c r="M4188" s="6">
        <v>218</v>
      </c>
    </row>
    <row r="4189" spans="1:13" x14ac:dyDescent="0.3">
      <c r="A4189" s="2">
        <v>45784</v>
      </c>
      <c r="B4189" s="3">
        <f t="shared" si="195"/>
        <v>2025</v>
      </c>
      <c r="C4189" t="str">
        <f t="shared" si="196"/>
        <v>2024-2025</v>
      </c>
      <c r="D4189" t="s">
        <v>120</v>
      </c>
      <c r="E4189" t="s">
        <v>86</v>
      </c>
      <c r="F4189" t="str">
        <f t="shared" si="197"/>
        <v>Queensland</v>
      </c>
      <c r="G4189" t="s">
        <v>19</v>
      </c>
      <c r="H4189">
        <v>4119</v>
      </c>
      <c r="I4189" t="s">
        <v>11</v>
      </c>
      <c r="J4189" t="s">
        <v>131</v>
      </c>
      <c r="K4189" t="s">
        <v>145</v>
      </c>
      <c r="L4189" t="s">
        <v>156</v>
      </c>
      <c r="M4189" s="6">
        <v>560</v>
      </c>
    </row>
    <row r="4190" spans="1:13" x14ac:dyDescent="0.3">
      <c r="A4190" s="2">
        <v>45757</v>
      </c>
      <c r="B4190" s="3">
        <f t="shared" si="195"/>
        <v>2025</v>
      </c>
      <c r="C4190" t="str">
        <f t="shared" si="196"/>
        <v>2024-2025</v>
      </c>
      <c r="D4190" t="s">
        <v>120</v>
      </c>
      <c r="E4190" t="s">
        <v>9</v>
      </c>
      <c r="F4190" t="str">
        <f t="shared" si="197"/>
        <v>New South Wales</v>
      </c>
      <c r="G4190" t="s">
        <v>10</v>
      </c>
      <c r="H4190">
        <v>2067</v>
      </c>
      <c r="I4190" t="s">
        <v>11</v>
      </c>
      <c r="J4190" t="s">
        <v>126</v>
      </c>
      <c r="K4190" t="s">
        <v>145</v>
      </c>
      <c r="L4190" t="s">
        <v>156</v>
      </c>
      <c r="M4190" s="6">
        <v>567</v>
      </c>
    </row>
    <row r="4191" spans="1:13" x14ac:dyDescent="0.3">
      <c r="A4191" s="2">
        <v>45765</v>
      </c>
      <c r="B4191" s="3">
        <f t="shared" si="195"/>
        <v>2025</v>
      </c>
      <c r="C4191" t="str">
        <f t="shared" si="196"/>
        <v>2024-2025</v>
      </c>
      <c r="D4191" t="s">
        <v>120</v>
      </c>
      <c r="E4191" t="s">
        <v>87</v>
      </c>
      <c r="F4191" t="str">
        <f t="shared" si="197"/>
        <v>New South Wales</v>
      </c>
      <c r="G4191" t="s">
        <v>10</v>
      </c>
      <c r="H4191">
        <v>2158</v>
      </c>
      <c r="I4191" t="s">
        <v>11</v>
      </c>
      <c r="J4191" t="s">
        <v>125</v>
      </c>
      <c r="K4191" t="s">
        <v>145</v>
      </c>
      <c r="L4191" t="s">
        <v>156</v>
      </c>
      <c r="M4191" s="6">
        <v>709</v>
      </c>
    </row>
    <row r="4192" spans="1:13" x14ac:dyDescent="0.3">
      <c r="A4192" s="2">
        <v>45703</v>
      </c>
      <c r="B4192" s="3">
        <f t="shared" si="195"/>
        <v>2025</v>
      </c>
      <c r="C4192" t="str">
        <f t="shared" si="196"/>
        <v>2024-2025</v>
      </c>
      <c r="D4192" t="s">
        <v>120</v>
      </c>
      <c r="E4192" t="s">
        <v>38</v>
      </c>
      <c r="F4192" t="str">
        <f t="shared" si="197"/>
        <v>Victoria</v>
      </c>
      <c r="G4192" t="s">
        <v>26</v>
      </c>
      <c r="H4192">
        <v>3199</v>
      </c>
      <c r="I4192" t="s">
        <v>11</v>
      </c>
      <c r="J4192" t="s">
        <v>127</v>
      </c>
      <c r="K4192" t="s">
        <v>145</v>
      </c>
      <c r="L4192" t="s">
        <v>156</v>
      </c>
      <c r="M4192" s="6">
        <v>386</v>
      </c>
    </row>
    <row r="4193" spans="1:13" x14ac:dyDescent="0.3">
      <c r="A4193" s="2">
        <v>45310</v>
      </c>
      <c r="B4193" s="3">
        <f t="shared" si="195"/>
        <v>2024</v>
      </c>
      <c r="C4193" t="str">
        <f t="shared" si="196"/>
        <v>2023-2024</v>
      </c>
      <c r="D4193" t="s">
        <v>120</v>
      </c>
      <c r="E4193" t="s">
        <v>38</v>
      </c>
      <c r="F4193" t="str">
        <f t="shared" si="197"/>
        <v>Victoria</v>
      </c>
      <c r="G4193" t="s">
        <v>26</v>
      </c>
      <c r="H4193">
        <v>3199</v>
      </c>
      <c r="I4193" t="s">
        <v>11</v>
      </c>
      <c r="J4193" t="s">
        <v>127</v>
      </c>
      <c r="K4193" t="s">
        <v>149</v>
      </c>
      <c r="L4193" t="s">
        <v>160</v>
      </c>
      <c r="M4193" s="6">
        <v>210</v>
      </c>
    </row>
    <row r="4194" spans="1:13" x14ac:dyDescent="0.3">
      <c r="A4194" s="2">
        <v>45764</v>
      </c>
      <c r="B4194" s="3">
        <f t="shared" si="195"/>
        <v>2025</v>
      </c>
      <c r="C4194" t="str">
        <f t="shared" si="196"/>
        <v>2024-2025</v>
      </c>
      <c r="D4194" t="s">
        <v>120</v>
      </c>
      <c r="E4194" t="s">
        <v>104</v>
      </c>
      <c r="F4194" t="str">
        <f t="shared" si="197"/>
        <v>Victoria</v>
      </c>
      <c r="G4194" t="s">
        <v>26</v>
      </c>
      <c r="H4194">
        <v>3175</v>
      </c>
      <c r="I4194" t="s">
        <v>11</v>
      </c>
      <c r="J4194" t="s">
        <v>127</v>
      </c>
      <c r="K4194" t="s">
        <v>145</v>
      </c>
      <c r="L4194" t="s">
        <v>156</v>
      </c>
      <c r="M4194" s="6">
        <v>393</v>
      </c>
    </row>
    <row r="4195" spans="1:13" x14ac:dyDescent="0.3">
      <c r="A4195" s="2">
        <v>45611</v>
      </c>
      <c r="B4195" s="3">
        <f t="shared" si="195"/>
        <v>2025</v>
      </c>
      <c r="C4195" t="str">
        <f t="shared" si="196"/>
        <v>2024-2025</v>
      </c>
      <c r="D4195" t="s">
        <v>120</v>
      </c>
      <c r="E4195" t="s">
        <v>111</v>
      </c>
      <c r="F4195" t="str">
        <f t="shared" si="197"/>
        <v>New South Wales</v>
      </c>
      <c r="G4195" t="s">
        <v>10</v>
      </c>
      <c r="H4195">
        <v>2154</v>
      </c>
      <c r="I4195" t="s">
        <v>11</v>
      </c>
      <c r="J4195" t="s">
        <v>125</v>
      </c>
      <c r="K4195" t="s">
        <v>145</v>
      </c>
      <c r="L4195" t="s">
        <v>156</v>
      </c>
      <c r="M4195" s="6">
        <v>214</v>
      </c>
    </row>
    <row r="4196" spans="1:13" x14ac:dyDescent="0.3">
      <c r="A4196" s="2">
        <v>45890</v>
      </c>
      <c r="B4196" s="3">
        <f t="shared" si="195"/>
        <v>2026</v>
      </c>
      <c r="C4196" t="str">
        <f t="shared" si="196"/>
        <v>2025-2026</v>
      </c>
      <c r="D4196" t="s">
        <v>120</v>
      </c>
      <c r="E4196" t="s">
        <v>114</v>
      </c>
      <c r="F4196" t="str">
        <f t="shared" si="197"/>
        <v>Victoria</v>
      </c>
      <c r="G4196" t="s">
        <v>26</v>
      </c>
      <c r="H4196">
        <v>3353</v>
      </c>
      <c r="I4196" t="s">
        <v>11</v>
      </c>
      <c r="J4196" t="s">
        <v>129</v>
      </c>
      <c r="K4196" t="s">
        <v>145</v>
      </c>
      <c r="L4196" t="s">
        <v>156</v>
      </c>
      <c r="M4196" s="6">
        <v>271</v>
      </c>
    </row>
    <row r="4197" spans="1:13" x14ac:dyDescent="0.3">
      <c r="A4197" s="2">
        <v>45779</v>
      </c>
      <c r="B4197" s="3">
        <f t="shared" si="195"/>
        <v>2025</v>
      </c>
      <c r="C4197" t="str">
        <f t="shared" si="196"/>
        <v>2024-2025</v>
      </c>
      <c r="D4197" t="s">
        <v>120</v>
      </c>
      <c r="E4197" t="s">
        <v>113</v>
      </c>
      <c r="F4197" t="str">
        <f t="shared" si="197"/>
        <v>New South Wales</v>
      </c>
      <c r="G4197" t="s">
        <v>10</v>
      </c>
      <c r="H4197">
        <v>2101</v>
      </c>
      <c r="I4197" t="s">
        <v>11</v>
      </c>
      <c r="J4197" t="s">
        <v>125</v>
      </c>
      <c r="K4197" t="s">
        <v>150</v>
      </c>
      <c r="L4197" t="s">
        <v>161</v>
      </c>
      <c r="M4197" s="6">
        <v>296</v>
      </c>
    </row>
    <row r="4198" spans="1:13" x14ac:dyDescent="0.3">
      <c r="A4198" s="2">
        <v>45351</v>
      </c>
      <c r="B4198" s="3">
        <f t="shared" si="195"/>
        <v>2024</v>
      </c>
      <c r="C4198" t="str">
        <f t="shared" si="196"/>
        <v>2023-2024</v>
      </c>
      <c r="D4198" t="s">
        <v>120</v>
      </c>
      <c r="E4198" t="s">
        <v>9</v>
      </c>
      <c r="F4198" t="str">
        <f t="shared" si="197"/>
        <v>New South Wales</v>
      </c>
      <c r="G4198" t="s">
        <v>10</v>
      </c>
      <c r="H4198">
        <v>2067</v>
      </c>
      <c r="I4198" t="s">
        <v>11</v>
      </c>
      <c r="J4198" t="s">
        <v>126</v>
      </c>
      <c r="K4198" t="s">
        <v>145</v>
      </c>
      <c r="L4198" t="s">
        <v>156</v>
      </c>
      <c r="M4198" s="6">
        <v>508</v>
      </c>
    </row>
    <row r="4199" spans="1:13" x14ac:dyDescent="0.3">
      <c r="A4199" s="2">
        <v>45881</v>
      </c>
      <c r="B4199" s="3">
        <f t="shared" si="195"/>
        <v>2026</v>
      </c>
      <c r="C4199" t="str">
        <f t="shared" si="196"/>
        <v>2025-2026</v>
      </c>
      <c r="D4199" t="s">
        <v>120</v>
      </c>
      <c r="E4199" t="s">
        <v>81</v>
      </c>
      <c r="F4199" t="str">
        <f t="shared" si="197"/>
        <v>Victoria</v>
      </c>
      <c r="G4199" t="s">
        <v>26</v>
      </c>
      <c r="H4199">
        <v>3076</v>
      </c>
      <c r="I4199" t="s">
        <v>11</v>
      </c>
      <c r="J4199" t="s">
        <v>128</v>
      </c>
      <c r="K4199" t="s">
        <v>148</v>
      </c>
      <c r="L4199" t="s">
        <v>159</v>
      </c>
      <c r="M4199" s="6">
        <v>500</v>
      </c>
    </row>
    <row r="4200" spans="1:13" x14ac:dyDescent="0.3">
      <c r="A4200" s="2">
        <v>45532</v>
      </c>
      <c r="B4200" s="3">
        <f t="shared" si="195"/>
        <v>2025</v>
      </c>
      <c r="C4200" t="str">
        <f t="shared" si="196"/>
        <v>2024-2025</v>
      </c>
      <c r="D4200" t="s">
        <v>120</v>
      </c>
      <c r="E4200" t="s">
        <v>111</v>
      </c>
      <c r="F4200" t="str">
        <f t="shared" si="197"/>
        <v>New South Wales</v>
      </c>
      <c r="G4200" t="s">
        <v>10</v>
      </c>
      <c r="H4200">
        <v>2154</v>
      </c>
      <c r="I4200" t="s">
        <v>11</v>
      </c>
      <c r="J4200" t="s">
        <v>125</v>
      </c>
      <c r="K4200" t="s">
        <v>151</v>
      </c>
      <c r="L4200" t="s">
        <v>152</v>
      </c>
      <c r="M4200" s="6">
        <v>45</v>
      </c>
    </row>
    <row r="4201" spans="1:13" x14ac:dyDescent="0.3">
      <c r="A4201" s="2">
        <v>46008</v>
      </c>
      <c r="B4201" s="3">
        <f t="shared" si="195"/>
        <v>2026</v>
      </c>
      <c r="C4201" t="str">
        <f t="shared" si="196"/>
        <v>2025-2026</v>
      </c>
      <c r="D4201" t="s">
        <v>120</v>
      </c>
      <c r="E4201" t="s">
        <v>90</v>
      </c>
      <c r="F4201" t="str">
        <f t="shared" si="197"/>
        <v>New South Wales</v>
      </c>
      <c r="G4201" t="s">
        <v>10</v>
      </c>
      <c r="H4201">
        <v>2650</v>
      </c>
      <c r="I4201" t="s">
        <v>11</v>
      </c>
      <c r="J4201" t="s">
        <v>132</v>
      </c>
      <c r="K4201" t="s">
        <v>145</v>
      </c>
      <c r="L4201" t="s">
        <v>156</v>
      </c>
      <c r="M4201" s="6">
        <v>222</v>
      </c>
    </row>
    <row r="4202" spans="1:13" x14ac:dyDescent="0.3">
      <c r="A4202" s="2">
        <v>45905</v>
      </c>
      <c r="B4202" s="3">
        <f t="shared" si="195"/>
        <v>2026</v>
      </c>
      <c r="C4202" t="str">
        <f t="shared" si="196"/>
        <v>2025-2026</v>
      </c>
      <c r="D4202" t="s">
        <v>120</v>
      </c>
      <c r="E4202" t="s">
        <v>90</v>
      </c>
      <c r="F4202" t="str">
        <f t="shared" si="197"/>
        <v>New South Wales</v>
      </c>
      <c r="G4202" t="s">
        <v>10</v>
      </c>
      <c r="H4202">
        <v>2650</v>
      </c>
      <c r="I4202" t="s">
        <v>11</v>
      </c>
      <c r="J4202" t="s">
        <v>132</v>
      </c>
      <c r="K4202" t="s">
        <v>148</v>
      </c>
      <c r="L4202" t="s">
        <v>159</v>
      </c>
      <c r="M4202" s="6">
        <v>735</v>
      </c>
    </row>
    <row r="4203" spans="1:13" x14ac:dyDescent="0.3">
      <c r="A4203" s="2">
        <v>45989</v>
      </c>
      <c r="B4203" s="3">
        <f t="shared" si="195"/>
        <v>2026</v>
      </c>
      <c r="C4203" t="str">
        <f t="shared" si="196"/>
        <v>2025-2026</v>
      </c>
      <c r="D4203" t="s">
        <v>120</v>
      </c>
      <c r="E4203" t="s">
        <v>14</v>
      </c>
      <c r="F4203" t="str">
        <f t="shared" si="197"/>
        <v>Northern Territory</v>
      </c>
      <c r="G4203" t="s">
        <v>15</v>
      </c>
      <c r="H4203">
        <v>800</v>
      </c>
      <c r="I4203" t="s">
        <v>11</v>
      </c>
      <c r="J4203" t="s">
        <v>140</v>
      </c>
      <c r="K4203" t="s">
        <v>148</v>
      </c>
      <c r="L4203" t="s">
        <v>159</v>
      </c>
      <c r="M4203" s="6">
        <v>429</v>
      </c>
    </row>
    <row r="4204" spans="1:13" x14ac:dyDescent="0.3">
      <c r="A4204" s="2">
        <v>45970</v>
      </c>
      <c r="B4204" s="3">
        <f t="shared" si="195"/>
        <v>2026</v>
      </c>
      <c r="C4204" t="str">
        <f t="shared" si="196"/>
        <v>2025-2026</v>
      </c>
      <c r="D4204" t="s">
        <v>119</v>
      </c>
      <c r="E4204" t="s">
        <v>106</v>
      </c>
      <c r="F4204" t="str">
        <f t="shared" si="197"/>
        <v>Queensland</v>
      </c>
      <c r="G4204" t="s">
        <v>19</v>
      </c>
      <c r="H4204">
        <v>4558</v>
      </c>
      <c r="I4204" t="s">
        <v>11</v>
      </c>
      <c r="J4204" t="s">
        <v>136</v>
      </c>
      <c r="K4204" t="s">
        <v>150</v>
      </c>
      <c r="L4204" t="s">
        <v>161</v>
      </c>
      <c r="M4204" s="6">
        <v>146</v>
      </c>
    </row>
    <row r="4205" spans="1:13" x14ac:dyDescent="0.3">
      <c r="A4205" s="2">
        <v>45752</v>
      </c>
      <c r="B4205" s="3">
        <f t="shared" si="195"/>
        <v>2025</v>
      </c>
      <c r="C4205" t="str">
        <f t="shared" si="196"/>
        <v>2024-2025</v>
      </c>
      <c r="D4205" t="s">
        <v>120</v>
      </c>
      <c r="E4205" t="s">
        <v>82</v>
      </c>
      <c r="F4205" t="str">
        <f t="shared" si="197"/>
        <v>Queensland</v>
      </c>
      <c r="G4205" t="s">
        <v>19</v>
      </c>
      <c r="H4205">
        <v>4215</v>
      </c>
      <c r="I4205" t="s">
        <v>11</v>
      </c>
      <c r="J4205" t="s">
        <v>124</v>
      </c>
      <c r="K4205" t="s">
        <v>148</v>
      </c>
      <c r="L4205" t="s">
        <v>159</v>
      </c>
      <c r="M4205" s="6">
        <v>572</v>
      </c>
    </row>
    <row r="4206" spans="1:13" x14ac:dyDescent="0.3">
      <c r="A4206" s="2">
        <v>45791</v>
      </c>
      <c r="B4206" s="3">
        <f t="shared" si="195"/>
        <v>2025</v>
      </c>
      <c r="C4206" t="str">
        <f t="shared" si="196"/>
        <v>2024-2025</v>
      </c>
      <c r="D4206" t="s">
        <v>120</v>
      </c>
      <c r="E4206" t="s">
        <v>100</v>
      </c>
      <c r="F4206" t="str">
        <f t="shared" si="197"/>
        <v>New South Wales</v>
      </c>
      <c r="G4206" t="s">
        <v>10</v>
      </c>
      <c r="H4206">
        <v>2800</v>
      </c>
      <c r="I4206" t="s">
        <v>11</v>
      </c>
      <c r="J4206" t="s">
        <v>132</v>
      </c>
      <c r="K4206" t="s">
        <v>151</v>
      </c>
      <c r="L4206" t="s">
        <v>152</v>
      </c>
      <c r="M4206" s="6">
        <v>429</v>
      </c>
    </row>
    <row r="4207" spans="1:13" x14ac:dyDescent="0.3">
      <c r="A4207" s="2">
        <v>45594</v>
      </c>
      <c r="B4207" s="3">
        <f t="shared" si="195"/>
        <v>2025</v>
      </c>
      <c r="C4207" t="str">
        <f t="shared" si="196"/>
        <v>2024-2025</v>
      </c>
      <c r="D4207" t="s">
        <v>120</v>
      </c>
      <c r="E4207" t="s">
        <v>84</v>
      </c>
      <c r="F4207" t="str">
        <f t="shared" si="197"/>
        <v>Western Australia</v>
      </c>
      <c r="G4207" t="s">
        <v>28</v>
      </c>
      <c r="H4207">
        <v>6280</v>
      </c>
      <c r="I4207" t="s">
        <v>11</v>
      </c>
      <c r="J4207" t="s">
        <v>135</v>
      </c>
      <c r="K4207" t="s">
        <v>151</v>
      </c>
      <c r="L4207" t="s">
        <v>152</v>
      </c>
      <c r="M4207" s="6">
        <v>102</v>
      </c>
    </row>
    <row r="4208" spans="1:13" x14ac:dyDescent="0.3">
      <c r="A4208" s="2">
        <v>45957</v>
      </c>
      <c r="B4208" s="3">
        <f t="shared" si="195"/>
        <v>2026</v>
      </c>
      <c r="C4208" t="str">
        <f t="shared" si="196"/>
        <v>2025-2026</v>
      </c>
      <c r="D4208" t="s">
        <v>120</v>
      </c>
      <c r="E4208" t="s">
        <v>50</v>
      </c>
      <c r="F4208" t="str">
        <f t="shared" si="197"/>
        <v>Australian Capital Territory</v>
      </c>
      <c r="G4208" t="s">
        <v>51</v>
      </c>
      <c r="H4208">
        <v>2617</v>
      </c>
      <c r="I4208" t="s">
        <v>11</v>
      </c>
      <c r="J4208" t="s">
        <v>123</v>
      </c>
      <c r="K4208" t="s">
        <v>142</v>
      </c>
      <c r="L4208" t="s">
        <v>153</v>
      </c>
      <c r="M4208" s="6">
        <v>800</v>
      </c>
    </row>
    <row r="4209" spans="1:13" x14ac:dyDescent="0.3">
      <c r="A4209" s="2">
        <v>45414</v>
      </c>
      <c r="B4209" s="3">
        <f t="shared" si="195"/>
        <v>2024</v>
      </c>
      <c r="C4209" t="str">
        <f t="shared" si="196"/>
        <v>2023-2024</v>
      </c>
      <c r="D4209" t="s">
        <v>120</v>
      </c>
      <c r="E4209" t="s">
        <v>82</v>
      </c>
      <c r="F4209" t="str">
        <f t="shared" si="197"/>
        <v>Queensland</v>
      </c>
      <c r="G4209" t="s">
        <v>19</v>
      </c>
      <c r="H4209">
        <v>4215</v>
      </c>
      <c r="I4209" t="s">
        <v>11</v>
      </c>
      <c r="J4209" t="s">
        <v>124</v>
      </c>
      <c r="K4209" t="s">
        <v>151</v>
      </c>
      <c r="L4209" t="s">
        <v>152</v>
      </c>
      <c r="M4209" s="6">
        <v>671</v>
      </c>
    </row>
    <row r="4210" spans="1:13" x14ac:dyDescent="0.3">
      <c r="A4210" s="2">
        <v>45727</v>
      </c>
      <c r="B4210" s="3">
        <f t="shared" si="195"/>
        <v>2025</v>
      </c>
      <c r="C4210" t="str">
        <f t="shared" si="196"/>
        <v>2024-2025</v>
      </c>
      <c r="D4210" t="s">
        <v>120</v>
      </c>
      <c r="E4210" t="s">
        <v>35</v>
      </c>
      <c r="F4210" t="str">
        <f t="shared" si="197"/>
        <v>Victoria</v>
      </c>
      <c r="G4210" t="s">
        <v>26</v>
      </c>
      <c r="H4210">
        <v>3280</v>
      </c>
      <c r="I4210" t="s">
        <v>11</v>
      </c>
      <c r="J4210" t="s">
        <v>129</v>
      </c>
      <c r="K4210" t="s">
        <v>151</v>
      </c>
      <c r="L4210" t="s">
        <v>152</v>
      </c>
      <c r="M4210" s="6">
        <v>275</v>
      </c>
    </row>
    <row r="4211" spans="1:13" x14ac:dyDescent="0.3">
      <c r="A4211" s="2">
        <v>45919</v>
      </c>
      <c r="B4211" s="3">
        <f t="shared" si="195"/>
        <v>2026</v>
      </c>
      <c r="C4211" t="str">
        <f t="shared" si="196"/>
        <v>2025-2026</v>
      </c>
      <c r="D4211" t="s">
        <v>120</v>
      </c>
      <c r="E4211" t="s">
        <v>23</v>
      </c>
      <c r="F4211" t="str">
        <f t="shared" si="197"/>
        <v>New South Wales</v>
      </c>
      <c r="G4211" t="s">
        <v>10</v>
      </c>
      <c r="H4211">
        <v>2830</v>
      </c>
      <c r="I4211" t="s">
        <v>11</v>
      </c>
      <c r="J4211" t="s">
        <v>132</v>
      </c>
      <c r="K4211" t="s">
        <v>148</v>
      </c>
      <c r="L4211" t="s">
        <v>159</v>
      </c>
      <c r="M4211" s="6">
        <v>464</v>
      </c>
    </row>
    <row r="4212" spans="1:13" x14ac:dyDescent="0.3">
      <c r="A4212" s="2">
        <v>45887</v>
      </c>
      <c r="B4212" s="3">
        <f t="shared" si="195"/>
        <v>2026</v>
      </c>
      <c r="C4212" t="str">
        <f t="shared" si="196"/>
        <v>2025-2026</v>
      </c>
      <c r="D4212" t="s">
        <v>120</v>
      </c>
      <c r="E4212" t="s">
        <v>99</v>
      </c>
      <c r="F4212" t="str">
        <f t="shared" si="197"/>
        <v>Western Australia</v>
      </c>
      <c r="G4212" t="s">
        <v>28</v>
      </c>
      <c r="H4212">
        <v>6530</v>
      </c>
      <c r="I4212" t="s">
        <v>11</v>
      </c>
      <c r="J4212" t="s">
        <v>141</v>
      </c>
      <c r="K4212" t="s">
        <v>150</v>
      </c>
      <c r="L4212" t="s">
        <v>161</v>
      </c>
      <c r="M4212" s="6">
        <v>761</v>
      </c>
    </row>
    <row r="4213" spans="1:13" x14ac:dyDescent="0.3">
      <c r="A4213" s="2">
        <v>45542</v>
      </c>
      <c r="B4213" s="3">
        <f t="shared" si="195"/>
        <v>2025</v>
      </c>
      <c r="C4213" t="str">
        <f t="shared" si="196"/>
        <v>2024-2025</v>
      </c>
      <c r="D4213" t="s">
        <v>120</v>
      </c>
      <c r="E4213" t="s">
        <v>67</v>
      </c>
      <c r="F4213" t="str">
        <f t="shared" si="197"/>
        <v>Tasmania</v>
      </c>
      <c r="G4213" t="s">
        <v>43</v>
      </c>
      <c r="H4213">
        <v>7250</v>
      </c>
      <c r="I4213" t="s">
        <v>11</v>
      </c>
      <c r="J4213" t="s">
        <v>130</v>
      </c>
      <c r="K4213" t="s">
        <v>145</v>
      </c>
      <c r="L4213" t="s">
        <v>156</v>
      </c>
      <c r="M4213" s="6">
        <v>74</v>
      </c>
    </row>
    <row r="4214" spans="1:13" x14ac:dyDescent="0.3">
      <c r="A4214" s="2">
        <v>45828</v>
      </c>
      <c r="B4214" s="3">
        <f t="shared" si="195"/>
        <v>2025</v>
      </c>
      <c r="C4214" t="str">
        <f t="shared" si="196"/>
        <v>2024-2025</v>
      </c>
      <c r="D4214" t="s">
        <v>120</v>
      </c>
      <c r="E4214" t="s">
        <v>105</v>
      </c>
      <c r="F4214" t="str">
        <f t="shared" si="197"/>
        <v>New South Wales</v>
      </c>
      <c r="G4214" t="s">
        <v>10</v>
      </c>
      <c r="H4214">
        <v>2031</v>
      </c>
      <c r="I4214" t="s">
        <v>11</v>
      </c>
      <c r="J4214" t="s">
        <v>126</v>
      </c>
      <c r="K4214" t="s">
        <v>148</v>
      </c>
      <c r="L4214" t="s">
        <v>159</v>
      </c>
      <c r="M4214" s="6">
        <v>353</v>
      </c>
    </row>
    <row r="4215" spans="1:13" x14ac:dyDescent="0.3">
      <c r="A4215" s="2">
        <v>45706</v>
      </c>
      <c r="B4215" s="3">
        <f t="shared" si="195"/>
        <v>2025</v>
      </c>
      <c r="C4215" t="str">
        <f t="shared" si="196"/>
        <v>2024-2025</v>
      </c>
      <c r="D4215" t="s">
        <v>120</v>
      </c>
      <c r="E4215" t="s">
        <v>39</v>
      </c>
      <c r="F4215" t="str">
        <f t="shared" si="197"/>
        <v>New South Wales</v>
      </c>
      <c r="G4215" t="s">
        <v>10</v>
      </c>
      <c r="H4215">
        <v>2541</v>
      </c>
      <c r="I4215" t="s">
        <v>11</v>
      </c>
      <c r="J4215" t="s">
        <v>123</v>
      </c>
      <c r="K4215" t="s">
        <v>148</v>
      </c>
      <c r="L4215" t="s">
        <v>159</v>
      </c>
      <c r="M4215" s="6">
        <v>629</v>
      </c>
    </row>
    <row r="4216" spans="1:13" x14ac:dyDescent="0.3">
      <c r="A4216" s="2">
        <v>45416</v>
      </c>
      <c r="B4216" s="3">
        <f t="shared" si="195"/>
        <v>2024</v>
      </c>
      <c r="C4216" t="str">
        <f t="shared" si="196"/>
        <v>2023-2024</v>
      </c>
      <c r="D4216" t="s">
        <v>119</v>
      </c>
      <c r="E4216" t="s">
        <v>48</v>
      </c>
      <c r="F4216" t="str">
        <f t="shared" si="197"/>
        <v>Western Australia</v>
      </c>
      <c r="G4216" t="s">
        <v>28</v>
      </c>
      <c r="H4216">
        <v>6450</v>
      </c>
      <c r="I4216" t="s">
        <v>11</v>
      </c>
      <c r="J4216" t="s">
        <v>141</v>
      </c>
      <c r="K4216" t="s">
        <v>145</v>
      </c>
      <c r="L4216" t="s">
        <v>156</v>
      </c>
      <c r="M4216" s="6">
        <v>800</v>
      </c>
    </row>
    <row r="4217" spans="1:13" x14ac:dyDescent="0.3">
      <c r="A4217" s="2">
        <v>45809</v>
      </c>
      <c r="B4217" s="3">
        <f t="shared" si="195"/>
        <v>2025</v>
      </c>
      <c r="C4217" t="str">
        <f t="shared" si="196"/>
        <v>2024-2025</v>
      </c>
      <c r="D4217" t="s">
        <v>119</v>
      </c>
      <c r="E4217" t="s">
        <v>49</v>
      </c>
      <c r="F4217" t="str">
        <f t="shared" si="197"/>
        <v>New South Wales</v>
      </c>
      <c r="G4217" t="s">
        <v>10</v>
      </c>
      <c r="H4217">
        <v>2350</v>
      </c>
      <c r="I4217" t="s">
        <v>11</v>
      </c>
      <c r="J4217" t="s">
        <v>122</v>
      </c>
      <c r="K4217" t="s">
        <v>148</v>
      </c>
      <c r="L4217" t="s">
        <v>159</v>
      </c>
      <c r="M4217" s="6">
        <v>477</v>
      </c>
    </row>
    <row r="4218" spans="1:13" x14ac:dyDescent="0.3">
      <c r="A4218" s="2">
        <v>45517</v>
      </c>
      <c r="B4218" s="3">
        <f t="shared" si="195"/>
        <v>2025</v>
      </c>
      <c r="C4218" t="str">
        <f t="shared" si="196"/>
        <v>2024-2025</v>
      </c>
      <c r="D4218" t="s">
        <v>120</v>
      </c>
      <c r="E4218" t="s">
        <v>89</v>
      </c>
      <c r="F4218" t="str">
        <f t="shared" si="197"/>
        <v>Queensland</v>
      </c>
      <c r="G4218" t="s">
        <v>19</v>
      </c>
      <c r="H4218">
        <v>4700</v>
      </c>
      <c r="I4218" t="s">
        <v>11</v>
      </c>
      <c r="J4218" t="s">
        <v>138</v>
      </c>
      <c r="K4218" t="s">
        <v>150</v>
      </c>
      <c r="L4218" t="s">
        <v>161</v>
      </c>
      <c r="M4218" s="6">
        <v>290</v>
      </c>
    </row>
    <row r="4219" spans="1:13" x14ac:dyDescent="0.3">
      <c r="A4219" s="2">
        <v>45394</v>
      </c>
      <c r="B4219" s="3">
        <f t="shared" si="195"/>
        <v>2024</v>
      </c>
      <c r="C4219" t="str">
        <f t="shared" si="196"/>
        <v>2023-2024</v>
      </c>
      <c r="D4219" t="s">
        <v>120</v>
      </c>
      <c r="E4219" t="s">
        <v>24</v>
      </c>
      <c r="F4219" t="str">
        <f t="shared" si="197"/>
        <v>Queensland</v>
      </c>
      <c r="G4219" t="s">
        <v>19</v>
      </c>
      <c r="H4219">
        <v>4053</v>
      </c>
      <c r="I4219" t="s">
        <v>11</v>
      </c>
      <c r="J4219" t="s">
        <v>131</v>
      </c>
      <c r="K4219" t="s">
        <v>150</v>
      </c>
      <c r="L4219" t="s">
        <v>161</v>
      </c>
      <c r="M4219" s="6">
        <v>621</v>
      </c>
    </row>
    <row r="4220" spans="1:13" x14ac:dyDescent="0.3">
      <c r="A4220" s="2">
        <v>45335</v>
      </c>
      <c r="B4220" s="3">
        <f t="shared" si="195"/>
        <v>2024</v>
      </c>
      <c r="C4220" t="str">
        <f t="shared" si="196"/>
        <v>2023-2024</v>
      </c>
      <c r="D4220" t="s">
        <v>120</v>
      </c>
      <c r="E4220" t="s">
        <v>84</v>
      </c>
      <c r="F4220" t="str">
        <f t="shared" si="197"/>
        <v>Western Australia</v>
      </c>
      <c r="G4220" t="s">
        <v>28</v>
      </c>
      <c r="H4220">
        <v>6280</v>
      </c>
      <c r="I4220" t="s">
        <v>11</v>
      </c>
      <c r="J4220" t="s">
        <v>135</v>
      </c>
      <c r="K4220" t="s">
        <v>148</v>
      </c>
      <c r="L4220" t="s">
        <v>159</v>
      </c>
      <c r="M4220" s="6">
        <v>711</v>
      </c>
    </row>
    <row r="4221" spans="1:13" x14ac:dyDescent="0.3">
      <c r="A4221" s="2">
        <v>45876</v>
      </c>
      <c r="B4221" s="3">
        <f t="shared" si="195"/>
        <v>2026</v>
      </c>
      <c r="C4221" t="str">
        <f t="shared" si="196"/>
        <v>2025-2026</v>
      </c>
      <c r="D4221" t="s">
        <v>120</v>
      </c>
      <c r="E4221" t="s">
        <v>85</v>
      </c>
      <c r="F4221" t="str">
        <f t="shared" si="197"/>
        <v>Western Australia</v>
      </c>
      <c r="G4221" t="s">
        <v>28</v>
      </c>
      <c r="H4221">
        <v>6725</v>
      </c>
      <c r="I4221" t="s">
        <v>11</v>
      </c>
      <c r="J4221" t="s">
        <v>141</v>
      </c>
      <c r="K4221" t="s">
        <v>145</v>
      </c>
      <c r="L4221" t="s">
        <v>156</v>
      </c>
      <c r="M4221" s="6">
        <v>398</v>
      </c>
    </row>
    <row r="4222" spans="1:13" x14ac:dyDescent="0.3">
      <c r="A4222" s="2">
        <v>45713</v>
      </c>
      <c r="B4222" s="3">
        <f t="shared" si="195"/>
        <v>2025</v>
      </c>
      <c r="C4222" t="str">
        <f t="shared" si="196"/>
        <v>2024-2025</v>
      </c>
      <c r="D4222" t="s">
        <v>119</v>
      </c>
      <c r="E4222" t="s">
        <v>77</v>
      </c>
      <c r="F4222" t="str">
        <f t="shared" si="197"/>
        <v>Victoria</v>
      </c>
      <c r="G4222" t="s">
        <v>26</v>
      </c>
      <c r="H4222">
        <v>3018</v>
      </c>
      <c r="I4222" t="s">
        <v>11</v>
      </c>
      <c r="J4222" t="s">
        <v>128</v>
      </c>
      <c r="K4222" t="s">
        <v>145</v>
      </c>
      <c r="L4222" t="s">
        <v>156</v>
      </c>
      <c r="M4222" s="6">
        <v>782</v>
      </c>
    </row>
    <row r="4223" spans="1:13" x14ac:dyDescent="0.3">
      <c r="A4223" s="2">
        <v>45707</v>
      </c>
      <c r="B4223" s="3">
        <f t="shared" si="195"/>
        <v>2025</v>
      </c>
      <c r="C4223" t="str">
        <f t="shared" si="196"/>
        <v>2024-2025</v>
      </c>
      <c r="D4223" t="s">
        <v>120</v>
      </c>
      <c r="E4223" t="s">
        <v>23</v>
      </c>
      <c r="F4223" t="str">
        <f t="shared" si="197"/>
        <v>New South Wales</v>
      </c>
      <c r="G4223" t="s">
        <v>10</v>
      </c>
      <c r="H4223">
        <v>2830</v>
      </c>
      <c r="I4223" t="s">
        <v>11</v>
      </c>
      <c r="J4223" t="s">
        <v>132</v>
      </c>
      <c r="K4223" t="s">
        <v>148</v>
      </c>
      <c r="L4223" t="s">
        <v>159</v>
      </c>
      <c r="M4223" s="6">
        <v>191</v>
      </c>
    </row>
    <row r="4224" spans="1:13" x14ac:dyDescent="0.3">
      <c r="A4224" s="2">
        <v>45419</v>
      </c>
      <c r="B4224" s="3">
        <f t="shared" si="195"/>
        <v>2024</v>
      </c>
      <c r="C4224" t="str">
        <f t="shared" si="196"/>
        <v>2023-2024</v>
      </c>
      <c r="D4224" t="s">
        <v>119</v>
      </c>
      <c r="E4224" t="s">
        <v>92</v>
      </c>
      <c r="F4224" t="str">
        <f t="shared" si="197"/>
        <v>New South Wales</v>
      </c>
      <c r="G4224" t="s">
        <v>10</v>
      </c>
      <c r="H4224">
        <v>2015</v>
      </c>
      <c r="I4224" t="s">
        <v>11</v>
      </c>
      <c r="J4224" t="s">
        <v>126</v>
      </c>
      <c r="K4224" t="s">
        <v>149</v>
      </c>
      <c r="L4224" t="s">
        <v>160</v>
      </c>
      <c r="M4224" s="6">
        <v>96</v>
      </c>
    </row>
    <row r="4225" spans="1:13" x14ac:dyDescent="0.3">
      <c r="A4225" s="2">
        <v>45625</v>
      </c>
      <c r="B4225" s="3">
        <f t="shared" si="195"/>
        <v>2025</v>
      </c>
      <c r="C4225" t="str">
        <f t="shared" si="196"/>
        <v>2024-2025</v>
      </c>
      <c r="D4225" t="s">
        <v>119</v>
      </c>
      <c r="E4225" t="s">
        <v>66</v>
      </c>
      <c r="F4225" t="str">
        <f t="shared" si="197"/>
        <v>Western Australia</v>
      </c>
      <c r="G4225" t="s">
        <v>28</v>
      </c>
      <c r="H4225">
        <v>6330</v>
      </c>
      <c r="I4225" t="s">
        <v>11</v>
      </c>
      <c r="J4225" t="s">
        <v>135</v>
      </c>
      <c r="K4225" t="s">
        <v>150</v>
      </c>
      <c r="L4225" t="s">
        <v>161</v>
      </c>
      <c r="M4225" s="6">
        <v>387</v>
      </c>
    </row>
    <row r="4226" spans="1:13" x14ac:dyDescent="0.3">
      <c r="A4226" s="2">
        <v>45421</v>
      </c>
      <c r="B4226" s="3">
        <f t="shared" ref="B4226:B4289" si="198">IF(MONTH(A4226)&gt;=7,YEAR(A4226)+1,YEAR(A4226))</f>
        <v>2024</v>
      </c>
      <c r="C4226" t="str">
        <f t="shared" ref="C4226:C4289" si="199">IF(MONTH(A4226) &gt;= 7, YEAR(A4226) &amp; "-" &amp; YEAR(A4226) + 1, YEAR(A4226) - 1 &amp; "-" &amp; YEAR(A4226))</f>
        <v>2023-2024</v>
      </c>
      <c r="D4226" t="s">
        <v>120</v>
      </c>
      <c r="E4226" t="s">
        <v>109</v>
      </c>
      <c r="F4226" t="str">
        <f t="shared" ref="F4226:F4289" si="200">IF(G4226="WA","Western Australia",
IF(G4226="NSW","New South Wales",
IF(G4226="QLD","Queensland",
IF(G4226="VIC","Victoria",
IF(G4226="TAS","Tasmania",
IF(G4226="SA","South Australia",
IF(G4226="NT","Northern Territory",
IF(G4226="ACT","Australian Capital Territory",G4226))))))))</f>
        <v>Western Australia</v>
      </c>
      <c r="G4226" t="s">
        <v>28</v>
      </c>
      <c r="H4226">
        <v>6052</v>
      </c>
      <c r="I4226" t="s">
        <v>11</v>
      </c>
      <c r="J4226" t="s">
        <v>121</v>
      </c>
      <c r="K4226" t="s">
        <v>145</v>
      </c>
      <c r="L4226" t="s">
        <v>156</v>
      </c>
      <c r="M4226" s="6">
        <v>480</v>
      </c>
    </row>
    <row r="4227" spans="1:13" x14ac:dyDescent="0.3">
      <c r="A4227" s="2">
        <v>45908</v>
      </c>
      <c r="B4227" s="3">
        <f t="shared" si="198"/>
        <v>2026</v>
      </c>
      <c r="C4227" t="str">
        <f t="shared" si="199"/>
        <v>2025-2026</v>
      </c>
      <c r="D4227" t="s">
        <v>120</v>
      </c>
      <c r="E4227" t="s">
        <v>24</v>
      </c>
      <c r="F4227" t="str">
        <f t="shared" si="200"/>
        <v>Queensland</v>
      </c>
      <c r="G4227" t="s">
        <v>19</v>
      </c>
      <c r="H4227">
        <v>4053</v>
      </c>
      <c r="I4227" t="s">
        <v>11</v>
      </c>
      <c r="J4227" t="s">
        <v>131</v>
      </c>
      <c r="K4227" t="s">
        <v>151</v>
      </c>
      <c r="L4227" t="s">
        <v>152</v>
      </c>
      <c r="M4227" s="6">
        <v>451</v>
      </c>
    </row>
    <row r="4228" spans="1:13" x14ac:dyDescent="0.3">
      <c r="A4228" s="2">
        <v>45774</v>
      </c>
      <c r="B4228" s="3">
        <f t="shared" si="198"/>
        <v>2025</v>
      </c>
      <c r="C4228" t="str">
        <f t="shared" si="199"/>
        <v>2024-2025</v>
      </c>
      <c r="D4228" t="s">
        <v>119</v>
      </c>
      <c r="E4228" t="s">
        <v>77</v>
      </c>
      <c r="F4228" t="str">
        <f t="shared" si="200"/>
        <v>Victoria</v>
      </c>
      <c r="G4228" t="s">
        <v>26</v>
      </c>
      <c r="H4228">
        <v>3018</v>
      </c>
      <c r="I4228" t="s">
        <v>11</v>
      </c>
      <c r="J4228" t="s">
        <v>128</v>
      </c>
      <c r="K4228" t="s">
        <v>148</v>
      </c>
      <c r="L4228" t="s">
        <v>159</v>
      </c>
      <c r="M4228" s="6">
        <v>462</v>
      </c>
    </row>
    <row r="4229" spans="1:13" x14ac:dyDescent="0.3">
      <c r="A4229" s="2">
        <v>45427</v>
      </c>
      <c r="B4229" s="3">
        <f t="shared" si="198"/>
        <v>2024</v>
      </c>
      <c r="C4229" t="str">
        <f t="shared" si="199"/>
        <v>2023-2024</v>
      </c>
      <c r="D4229" t="s">
        <v>120</v>
      </c>
      <c r="E4229" t="s">
        <v>63</v>
      </c>
      <c r="F4229" t="str">
        <f t="shared" si="200"/>
        <v>Queensland</v>
      </c>
      <c r="G4229" t="s">
        <v>19</v>
      </c>
      <c r="H4229">
        <v>4068</v>
      </c>
      <c r="I4229" t="s">
        <v>11</v>
      </c>
      <c r="J4229" t="s">
        <v>131</v>
      </c>
      <c r="K4229" t="s">
        <v>145</v>
      </c>
      <c r="L4229" t="s">
        <v>156</v>
      </c>
      <c r="M4229" s="6">
        <v>623</v>
      </c>
    </row>
    <row r="4230" spans="1:13" x14ac:dyDescent="0.3">
      <c r="A4230" s="2">
        <v>45956</v>
      </c>
      <c r="B4230" s="3">
        <f t="shared" si="198"/>
        <v>2026</v>
      </c>
      <c r="C4230" t="str">
        <f t="shared" si="199"/>
        <v>2025-2026</v>
      </c>
      <c r="D4230" t="s">
        <v>120</v>
      </c>
      <c r="E4230" t="s">
        <v>34</v>
      </c>
      <c r="F4230" t="str">
        <f t="shared" si="200"/>
        <v>New South Wales</v>
      </c>
      <c r="G4230" t="s">
        <v>10</v>
      </c>
      <c r="H4230">
        <v>2560</v>
      </c>
      <c r="I4230" t="s">
        <v>11</v>
      </c>
      <c r="J4230" t="s">
        <v>123</v>
      </c>
      <c r="K4230" t="s">
        <v>145</v>
      </c>
      <c r="L4230" t="s">
        <v>156</v>
      </c>
      <c r="M4230" s="6">
        <v>314</v>
      </c>
    </row>
    <row r="4231" spans="1:13" x14ac:dyDescent="0.3">
      <c r="A4231" s="2">
        <v>45765</v>
      </c>
      <c r="B4231" s="3">
        <f t="shared" si="198"/>
        <v>2025</v>
      </c>
      <c r="C4231" t="str">
        <f t="shared" si="199"/>
        <v>2024-2025</v>
      </c>
      <c r="D4231" t="s">
        <v>119</v>
      </c>
      <c r="E4231" t="s">
        <v>92</v>
      </c>
      <c r="F4231" t="str">
        <f t="shared" si="200"/>
        <v>New South Wales</v>
      </c>
      <c r="G4231" t="s">
        <v>10</v>
      </c>
      <c r="H4231">
        <v>2015</v>
      </c>
      <c r="I4231" t="s">
        <v>11</v>
      </c>
      <c r="J4231" t="s">
        <v>126</v>
      </c>
      <c r="K4231" t="s">
        <v>145</v>
      </c>
      <c r="L4231" t="s">
        <v>156</v>
      </c>
      <c r="M4231" s="6">
        <v>794</v>
      </c>
    </row>
    <row r="4232" spans="1:13" x14ac:dyDescent="0.3">
      <c r="A4232" s="2">
        <v>45834</v>
      </c>
      <c r="B4232" s="3">
        <f t="shared" si="198"/>
        <v>2025</v>
      </c>
      <c r="C4232" t="str">
        <f t="shared" si="199"/>
        <v>2024-2025</v>
      </c>
      <c r="D4232" t="s">
        <v>120</v>
      </c>
      <c r="E4232" t="s">
        <v>50</v>
      </c>
      <c r="F4232" t="str">
        <f t="shared" si="200"/>
        <v>Australian Capital Territory</v>
      </c>
      <c r="G4232" t="s">
        <v>51</v>
      </c>
      <c r="H4232">
        <v>2617</v>
      </c>
      <c r="I4232" t="s">
        <v>11</v>
      </c>
      <c r="J4232" t="s">
        <v>123</v>
      </c>
      <c r="K4232" t="s">
        <v>142</v>
      </c>
      <c r="L4232" t="s">
        <v>153</v>
      </c>
      <c r="M4232" s="6">
        <v>728</v>
      </c>
    </row>
    <row r="4233" spans="1:13" x14ac:dyDescent="0.3">
      <c r="A4233" s="2">
        <v>45330</v>
      </c>
      <c r="B4233" s="3">
        <f t="shared" si="198"/>
        <v>2024</v>
      </c>
      <c r="C4233" t="str">
        <f t="shared" si="199"/>
        <v>2023-2024</v>
      </c>
      <c r="D4233" t="s">
        <v>120</v>
      </c>
      <c r="E4233" t="s">
        <v>39</v>
      </c>
      <c r="F4233" t="str">
        <f t="shared" si="200"/>
        <v>New South Wales</v>
      </c>
      <c r="G4233" t="s">
        <v>10</v>
      </c>
      <c r="H4233">
        <v>2541</v>
      </c>
      <c r="I4233" t="s">
        <v>11</v>
      </c>
      <c r="J4233" t="s">
        <v>123</v>
      </c>
      <c r="K4233" t="s">
        <v>149</v>
      </c>
      <c r="L4233" t="s">
        <v>160</v>
      </c>
      <c r="M4233" s="6">
        <v>685</v>
      </c>
    </row>
    <row r="4234" spans="1:13" x14ac:dyDescent="0.3">
      <c r="A4234" s="2">
        <v>45378</v>
      </c>
      <c r="B4234" s="3">
        <f t="shared" si="198"/>
        <v>2024</v>
      </c>
      <c r="C4234" t="str">
        <f t="shared" si="199"/>
        <v>2023-2024</v>
      </c>
      <c r="D4234" t="s">
        <v>120</v>
      </c>
      <c r="E4234" t="s">
        <v>25</v>
      </c>
      <c r="F4234" t="str">
        <f t="shared" si="200"/>
        <v>Victoria</v>
      </c>
      <c r="G4234" t="s">
        <v>26</v>
      </c>
      <c r="H4234">
        <v>3066</v>
      </c>
      <c r="I4234" t="s">
        <v>11</v>
      </c>
      <c r="J4234" t="s">
        <v>128</v>
      </c>
      <c r="K4234" t="s">
        <v>150</v>
      </c>
      <c r="L4234" t="s">
        <v>161</v>
      </c>
      <c r="M4234" s="6">
        <v>52</v>
      </c>
    </row>
    <row r="4235" spans="1:13" x14ac:dyDescent="0.3">
      <c r="A4235" s="2">
        <v>45770</v>
      </c>
      <c r="B4235" s="3">
        <f t="shared" si="198"/>
        <v>2025</v>
      </c>
      <c r="C4235" t="str">
        <f t="shared" si="199"/>
        <v>2024-2025</v>
      </c>
      <c r="D4235" t="s">
        <v>120</v>
      </c>
      <c r="E4235" t="s">
        <v>86</v>
      </c>
      <c r="F4235" t="str">
        <f t="shared" si="200"/>
        <v>Queensland</v>
      </c>
      <c r="G4235" t="s">
        <v>19</v>
      </c>
      <c r="H4235">
        <v>4119</v>
      </c>
      <c r="I4235" t="s">
        <v>11</v>
      </c>
      <c r="J4235" t="s">
        <v>131</v>
      </c>
      <c r="K4235" t="s">
        <v>151</v>
      </c>
      <c r="L4235" t="s">
        <v>152</v>
      </c>
      <c r="M4235" s="6">
        <v>43</v>
      </c>
    </row>
    <row r="4236" spans="1:13" x14ac:dyDescent="0.3">
      <c r="A4236" s="2">
        <v>45990</v>
      </c>
      <c r="B4236" s="3">
        <f t="shared" si="198"/>
        <v>2026</v>
      </c>
      <c r="C4236" t="str">
        <f t="shared" si="199"/>
        <v>2025-2026</v>
      </c>
      <c r="D4236" t="s">
        <v>120</v>
      </c>
      <c r="E4236" t="s">
        <v>9</v>
      </c>
      <c r="F4236" t="str">
        <f t="shared" si="200"/>
        <v>New South Wales</v>
      </c>
      <c r="G4236" t="s">
        <v>10</v>
      </c>
      <c r="H4236">
        <v>2067</v>
      </c>
      <c r="I4236" t="s">
        <v>11</v>
      </c>
      <c r="J4236" t="s">
        <v>126</v>
      </c>
      <c r="K4236" t="s">
        <v>148</v>
      </c>
      <c r="L4236" t="s">
        <v>159</v>
      </c>
      <c r="M4236" s="6">
        <v>196</v>
      </c>
    </row>
    <row r="4237" spans="1:13" x14ac:dyDescent="0.3">
      <c r="A4237" s="2">
        <v>45616</v>
      </c>
      <c r="B4237" s="3">
        <f t="shared" si="198"/>
        <v>2025</v>
      </c>
      <c r="C4237" t="str">
        <f t="shared" si="199"/>
        <v>2024-2025</v>
      </c>
      <c r="D4237" t="s">
        <v>120</v>
      </c>
      <c r="E4237" t="s">
        <v>100</v>
      </c>
      <c r="F4237" t="str">
        <f t="shared" si="200"/>
        <v>New South Wales</v>
      </c>
      <c r="G4237" t="s">
        <v>10</v>
      </c>
      <c r="H4237">
        <v>2800</v>
      </c>
      <c r="I4237" t="s">
        <v>11</v>
      </c>
      <c r="J4237" t="s">
        <v>132</v>
      </c>
      <c r="K4237" t="s">
        <v>145</v>
      </c>
      <c r="L4237" t="s">
        <v>156</v>
      </c>
      <c r="M4237" s="6">
        <v>271</v>
      </c>
    </row>
    <row r="4238" spans="1:13" x14ac:dyDescent="0.3">
      <c r="A4238" s="2">
        <v>45666</v>
      </c>
      <c r="B4238" s="3">
        <f t="shared" si="198"/>
        <v>2025</v>
      </c>
      <c r="C4238" t="str">
        <f t="shared" si="199"/>
        <v>2024-2025</v>
      </c>
      <c r="D4238" t="s">
        <v>120</v>
      </c>
      <c r="E4238" t="s">
        <v>12</v>
      </c>
      <c r="F4238" t="str">
        <f t="shared" si="200"/>
        <v>New South Wales</v>
      </c>
      <c r="G4238" t="s">
        <v>10</v>
      </c>
      <c r="H4238">
        <v>2795</v>
      </c>
      <c r="I4238" t="s">
        <v>11</v>
      </c>
      <c r="J4238" t="s">
        <v>132</v>
      </c>
      <c r="K4238" t="s">
        <v>151</v>
      </c>
      <c r="L4238" t="s">
        <v>152</v>
      </c>
      <c r="M4238" s="6">
        <v>462</v>
      </c>
    </row>
    <row r="4239" spans="1:13" x14ac:dyDescent="0.3">
      <c r="A4239" s="2">
        <v>45660</v>
      </c>
      <c r="B4239" s="3">
        <f t="shared" si="198"/>
        <v>2025</v>
      </c>
      <c r="C4239" t="str">
        <f t="shared" si="199"/>
        <v>2024-2025</v>
      </c>
      <c r="D4239" t="s">
        <v>120</v>
      </c>
      <c r="E4239" t="s">
        <v>111</v>
      </c>
      <c r="F4239" t="str">
        <f t="shared" si="200"/>
        <v>New South Wales</v>
      </c>
      <c r="G4239" t="s">
        <v>10</v>
      </c>
      <c r="H4239">
        <v>2154</v>
      </c>
      <c r="I4239" t="s">
        <v>11</v>
      </c>
      <c r="J4239" t="s">
        <v>125</v>
      </c>
      <c r="K4239" t="s">
        <v>145</v>
      </c>
      <c r="L4239" t="s">
        <v>156</v>
      </c>
      <c r="M4239" s="6">
        <v>280</v>
      </c>
    </row>
    <row r="4240" spans="1:13" x14ac:dyDescent="0.3">
      <c r="A4240" s="2">
        <v>45408</v>
      </c>
      <c r="B4240" s="3">
        <f t="shared" si="198"/>
        <v>2024</v>
      </c>
      <c r="C4240" t="str">
        <f t="shared" si="199"/>
        <v>2023-2024</v>
      </c>
      <c r="D4240" t="s">
        <v>120</v>
      </c>
      <c r="E4240" t="s">
        <v>23</v>
      </c>
      <c r="F4240" t="str">
        <f t="shared" si="200"/>
        <v>New South Wales</v>
      </c>
      <c r="G4240" t="s">
        <v>10</v>
      </c>
      <c r="H4240">
        <v>2830</v>
      </c>
      <c r="I4240" t="s">
        <v>11</v>
      </c>
      <c r="J4240" t="s">
        <v>132</v>
      </c>
      <c r="K4240" t="s">
        <v>145</v>
      </c>
      <c r="L4240" t="s">
        <v>156</v>
      </c>
      <c r="M4240" s="6">
        <v>654</v>
      </c>
    </row>
    <row r="4241" spans="1:13" x14ac:dyDescent="0.3">
      <c r="A4241" s="2">
        <v>45864</v>
      </c>
      <c r="B4241" s="3">
        <f t="shared" si="198"/>
        <v>2026</v>
      </c>
      <c r="C4241" t="str">
        <f t="shared" si="199"/>
        <v>2025-2026</v>
      </c>
      <c r="D4241" t="s">
        <v>119</v>
      </c>
      <c r="E4241" t="s">
        <v>66</v>
      </c>
      <c r="F4241" t="str">
        <f t="shared" si="200"/>
        <v>Western Australia</v>
      </c>
      <c r="G4241" t="s">
        <v>28</v>
      </c>
      <c r="H4241">
        <v>6330</v>
      </c>
      <c r="I4241" t="s">
        <v>11</v>
      </c>
      <c r="J4241" t="s">
        <v>135</v>
      </c>
      <c r="K4241" t="s">
        <v>146</v>
      </c>
      <c r="L4241" t="s">
        <v>157</v>
      </c>
      <c r="M4241" s="6">
        <v>273</v>
      </c>
    </row>
    <row r="4242" spans="1:13" x14ac:dyDescent="0.3">
      <c r="A4242" s="2">
        <v>45378</v>
      </c>
      <c r="B4242" s="3">
        <f t="shared" si="198"/>
        <v>2024</v>
      </c>
      <c r="C4242" t="str">
        <f t="shared" si="199"/>
        <v>2023-2024</v>
      </c>
      <c r="D4242" t="s">
        <v>120</v>
      </c>
      <c r="E4242" t="s">
        <v>105</v>
      </c>
      <c r="F4242" t="str">
        <f t="shared" si="200"/>
        <v>New South Wales</v>
      </c>
      <c r="G4242" t="s">
        <v>10</v>
      </c>
      <c r="H4242">
        <v>2031</v>
      </c>
      <c r="I4242" t="s">
        <v>11</v>
      </c>
      <c r="J4242" t="s">
        <v>126</v>
      </c>
      <c r="K4242" t="s">
        <v>151</v>
      </c>
      <c r="L4242" t="s">
        <v>152</v>
      </c>
      <c r="M4242" s="6">
        <v>702</v>
      </c>
    </row>
    <row r="4243" spans="1:13" x14ac:dyDescent="0.3">
      <c r="A4243" s="2">
        <v>45967</v>
      </c>
      <c r="B4243" s="3">
        <f t="shared" si="198"/>
        <v>2026</v>
      </c>
      <c r="C4243" t="str">
        <f t="shared" si="199"/>
        <v>2025-2026</v>
      </c>
      <c r="D4243" t="s">
        <v>120</v>
      </c>
      <c r="E4243" t="s">
        <v>21</v>
      </c>
      <c r="F4243" t="str">
        <f t="shared" si="200"/>
        <v>South Australia</v>
      </c>
      <c r="G4243" t="s">
        <v>17</v>
      </c>
      <c r="H4243">
        <v>5343</v>
      </c>
      <c r="I4243" t="s">
        <v>11</v>
      </c>
      <c r="J4243" t="s">
        <v>139</v>
      </c>
      <c r="K4243" t="s">
        <v>145</v>
      </c>
      <c r="L4243" t="s">
        <v>156</v>
      </c>
      <c r="M4243" s="6">
        <v>480</v>
      </c>
    </row>
    <row r="4244" spans="1:13" x14ac:dyDescent="0.3">
      <c r="A4244" s="2">
        <v>45447</v>
      </c>
      <c r="B4244" s="3">
        <f t="shared" si="198"/>
        <v>2024</v>
      </c>
      <c r="C4244" t="str">
        <f t="shared" si="199"/>
        <v>2023-2024</v>
      </c>
      <c r="D4244" t="s">
        <v>120</v>
      </c>
      <c r="E4244" t="s">
        <v>107</v>
      </c>
      <c r="F4244" t="str">
        <f t="shared" si="200"/>
        <v>New South Wales</v>
      </c>
      <c r="G4244" t="s">
        <v>10</v>
      </c>
      <c r="H4244">
        <v>2020</v>
      </c>
      <c r="I4244" t="s">
        <v>11</v>
      </c>
      <c r="J4244" t="s">
        <v>126</v>
      </c>
      <c r="K4244" t="s">
        <v>150</v>
      </c>
      <c r="L4244" t="s">
        <v>161</v>
      </c>
      <c r="M4244" s="6">
        <v>542</v>
      </c>
    </row>
    <row r="4245" spans="1:13" x14ac:dyDescent="0.3">
      <c r="A4245" s="2">
        <v>45983</v>
      </c>
      <c r="B4245" s="3">
        <f t="shared" si="198"/>
        <v>2026</v>
      </c>
      <c r="C4245" t="str">
        <f t="shared" si="199"/>
        <v>2025-2026</v>
      </c>
      <c r="D4245" t="s">
        <v>120</v>
      </c>
      <c r="E4245" t="s">
        <v>113</v>
      </c>
      <c r="F4245" t="str">
        <f t="shared" si="200"/>
        <v>New South Wales</v>
      </c>
      <c r="G4245" t="s">
        <v>10</v>
      </c>
      <c r="H4245">
        <v>2101</v>
      </c>
      <c r="I4245" t="s">
        <v>11</v>
      </c>
      <c r="J4245" t="s">
        <v>125</v>
      </c>
      <c r="K4245" t="s">
        <v>148</v>
      </c>
      <c r="L4245" t="s">
        <v>159</v>
      </c>
      <c r="M4245" s="6">
        <v>525</v>
      </c>
    </row>
    <row r="4246" spans="1:13" x14ac:dyDescent="0.3">
      <c r="A4246" s="2">
        <v>45730</v>
      </c>
      <c r="B4246" s="3">
        <f t="shared" si="198"/>
        <v>2025</v>
      </c>
      <c r="C4246" t="str">
        <f t="shared" si="199"/>
        <v>2024-2025</v>
      </c>
      <c r="D4246" t="s">
        <v>120</v>
      </c>
      <c r="E4246" t="s">
        <v>94</v>
      </c>
      <c r="F4246" t="str">
        <f t="shared" si="200"/>
        <v>Queensland</v>
      </c>
      <c r="G4246" t="s">
        <v>19</v>
      </c>
      <c r="H4246">
        <v>4551</v>
      </c>
      <c r="I4246" t="s">
        <v>11</v>
      </c>
      <c r="J4246" t="s">
        <v>136</v>
      </c>
      <c r="K4246" t="s">
        <v>148</v>
      </c>
      <c r="L4246" t="s">
        <v>159</v>
      </c>
      <c r="M4246" s="6">
        <v>751</v>
      </c>
    </row>
    <row r="4247" spans="1:13" x14ac:dyDescent="0.3">
      <c r="A4247" s="2">
        <v>45854</v>
      </c>
      <c r="B4247" s="3">
        <f t="shared" si="198"/>
        <v>2026</v>
      </c>
      <c r="C4247" t="str">
        <f t="shared" si="199"/>
        <v>2025-2026</v>
      </c>
      <c r="D4247" t="s">
        <v>120</v>
      </c>
      <c r="E4247" t="s">
        <v>14</v>
      </c>
      <c r="F4247" t="str">
        <f t="shared" si="200"/>
        <v>Northern Territory</v>
      </c>
      <c r="G4247" t="s">
        <v>15</v>
      </c>
      <c r="H4247">
        <v>800</v>
      </c>
      <c r="I4247" t="s">
        <v>11</v>
      </c>
      <c r="J4247" t="s">
        <v>140</v>
      </c>
      <c r="K4247" t="s">
        <v>145</v>
      </c>
      <c r="L4247" t="s">
        <v>156</v>
      </c>
      <c r="M4247" s="6">
        <v>768</v>
      </c>
    </row>
    <row r="4248" spans="1:13" x14ac:dyDescent="0.3">
      <c r="A4248" s="2">
        <v>45420</v>
      </c>
      <c r="B4248" s="3">
        <f t="shared" si="198"/>
        <v>2024</v>
      </c>
      <c r="C4248" t="str">
        <f t="shared" si="199"/>
        <v>2023-2024</v>
      </c>
      <c r="D4248" t="s">
        <v>120</v>
      </c>
      <c r="E4248" t="s">
        <v>9</v>
      </c>
      <c r="F4248" t="str">
        <f t="shared" si="200"/>
        <v>New South Wales</v>
      </c>
      <c r="G4248" t="s">
        <v>10</v>
      </c>
      <c r="H4248">
        <v>2067</v>
      </c>
      <c r="I4248" t="s">
        <v>11</v>
      </c>
      <c r="J4248" t="s">
        <v>126</v>
      </c>
      <c r="K4248" t="s">
        <v>150</v>
      </c>
      <c r="L4248" t="s">
        <v>161</v>
      </c>
      <c r="M4248" s="6">
        <v>322</v>
      </c>
    </row>
    <row r="4249" spans="1:13" x14ac:dyDescent="0.3">
      <c r="A4249" s="2">
        <v>45873</v>
      </c>
      <c r="B4249" s="3">
        <f t="shared" si="198"/>
        <v>2026</v>
      </c>
      <c r="C4249" t="str">
        <f t="shared" si="199"/>
        <v>2025-2026</v>
      </c>
      <c r="D4249" t="s">
        <v>119</v>
      </c>
      <c r="E4249" t="s">
        <v>49</v>
      </c>
      <c r="F4249" t="str">
        <f t="shared" si="200"/>
        <v>New South Wales</v>
      </c>
      <c r="G4249" t="s">
        <v>10</v>
      </c>
      <c r="H4249">
        <v>2350</v>
      </c>
      <c r="I4249" t="s">
        <v>11</v>
      </c>
      <c r="J4249" t="s">
        <v>122</v>
      </c>
      <c r="K4249" t="s">
        <v>146</v>
      </c>
      <c r="L4249" t="s">
        <v>157</v>
      </c>
      <c r="M4249" s="6">
        <v>645</v>
      </c>
    </row>
    <row r="4250" spans="1:13" x14ac:dyDescent="0.3">
      <c r="A4250" s="2">
        <v>45553</v>
      </c>
      <c r="B4250" s="3">
        <f t="shared" si="198"/>
        <v>2025</v>
      </c>
      <c r="C4250" t="str">
        <f t="shared" si="199"/>
        <v>2024-2025</v>
      </c>
      <c r="D4250" t="s">
        <v>120</v>
      </c>
      <c r="E4250" t="s">
        <v>105</v>
      </c>
      <c r="F4250" t="str">
        <f t="shared" si="200"/>
        <v>New South Wales</v>
      </c>
      <c r="G4250" t="s">
        <v>10</v>
      </c>
      <c r="H4250">
        <v>2031</v>
      </c>
      <c r="I4250" t="s">
        <v>11</v>
      </c>
      <c r="J4250" t="s">
        <v>126</v>
      </c>
      <c r="K4250" t="s">
        <v>148</v>
      </c>
      <c r="L4250" t="s">
        <v>159</v>
      </c>
      <c r="M4250" s="6">
        <v>500</v>
      </c>
    </row>
    <row r="4251" spans="1:13" x14ac:dyDescent="0.3">
      <c r="A4251" s="2">
        <v>45536</v>
      </c>
      <c r="B4251" s="3">
        <f t="shared" si="198"/>
        <v>2025</v>
      </c>
      <c r="C4251" t="str">
        <f t="shared" si="199"/>
        <v>2024-2025</v>
      </c>
      <c r="D4251" t="s">
        <v>120</v>
      </c>
      <c r="E4251" t="s">
        <v>73</v>
      </c>
      <c r="F4251" t="str">
        <f t="shared" si="200"/>
        <v>Queensland</v>
      </c>
      <c r="G4251" t="s">
        <v>19</v>
      </c>
      <c r="H4251">
        <v>4509</v>
      </c>
      <c r="I4251" t="s">
        <v>11</v>
      </c>
      <c r="J4251" t="s">
        <v>124</v>
      </c>
      <c r="K4251" t="s">
        <v>148</v>
      </c>
      <c r="L4251" t="s">
        <v>159</v>
      </c>
      <c r="M4251" s="6">
        <v>423</v>
      </c>
    </row>
    <row r="4252" spans="1:13" x14ac:dyDescent="0.3">
      <c r="A4252" s="2">
        <v>46001</v>
      </c>
      <c r="B4252" s="3">
        <f t="shared" si="198"/>
        <v>2026</v>
      </c>
      <c r="C4252" t="str">
        <f t="shared" si="199"/>
        <v>2025-2026</v>
      </c>
      <c r="D4252" t="s">
        <v>120</v>
      </c>
      <c r="E4252" t="s">
        <v>84</v>
      </c>
      <c r="F4252" t="str">
        <f t="shared" si="200"/>
        <v>Western Australia</v>
      </c>
      <c r="G4252" t="s">
        <v>28</v>
      </c>
      <c r="H4252">
        <v>6280</v>
      </c>
      <c r="I4252" t="s">
        <v>11</v>
      </c>
      <c r="J4252" t="s">
        <v>135</v>
      </c>
      <c r="K4252" t="s">
        <v>142</v>
      </c>
      <c r="L4252" t="s">
        <v>153</v>
      </c>
      <c r="M4252" s="6">
        <v>208</v>
      </c>
    </row>
    <row r="4253" spans="1:13" x14ac:dyDescent="0.3">
      <c r="A4253" s="2">
        <v>45897</v>
      </c>
      <c r="B4253" s="3">
        <f t="shared" si="198"/>
        <v>2026</v>
      </c>
      <c r="C4253" t="str">
        <f t="shared" si="199"/>
        <v>2025-2026</v>
      </c>
      <c r="D4253" t="s">
        <v>120</v>
      </c>
      <c r="E4253" t="s">
        <v>103</v>
      </c>
      <c r="F4253" t="str">
        <f t="shared" si="200"/>
        <v>Victoria</v>
      </c>
      <c r="G4253" t="s">
        <v>26</v>
      </c>
      <c r="H4253">
        <v>3550</v>
      </c>
      <c r="I4253" t="s">
        <v>11</v>
      </c>
      <c r="J4253" t="s">
        <v>129</v>
      </c>
      <c r="K4253" t="s">
        <v>150</v>
      </c>
      <c r="L4253" t="s">
        <v>161</v>
      </c>
      <c r="M4253" s="6">
        <v>50</v>
      </c>
    </row>
    <row r="4254" spans="1:13" x14ac:dyDescent="0.3">
      <c r="A4254" s="2">
        <v>45325</v>
      </c>
      <c r="B4254" s="3">
        <f t="shared" si="198"/>
        <v>2024</v>
      </c>
      <c r="C4254" t="str">
        <f t="shared" si="199"/>
        <v>2023-2024</v>
      </c>
      <c r="D4254" t="s">
        <v>120</v>
      </c>
      <c r="E4254" t="s">
        <v>111</v>
      </c>
      <c r="F4254" t="str">
        <f t="shared" si="200"/>
        <v>New South Wales</v>
      </c>
      <c r="G4254" t="s">
        <v>10</v>
      </c>
      <c r="H4254">
        <v>2154</v>
      </c>
      <c r="I4254" t="s">
        <v>11</v>
      </c>
      <c r="J4254" t="s">
        <v>125</v>
      </c>
      <c r="K4254" t="s">
        <v>146</v>
      </c>
      <c r="L4254" t="s">
        <v>157</v>
      </c>
      <c r="M4254" s="6">
        <v>709</v>
      </c>
    </row>
    <row r="4255" spans="1:13" x14ac:dyDescent="0.3">
      <c r="A4255" s="2">
        <v>45784</v>
      </c>
      <c r="B4255" s="3">
        <f t="shared" si="198"/>
        <v>2025</v>
      </c>
      <c r="C4255" t="str">
        <f t="shared" si="199"/>
        <v>2024-2025</v>
      </c>
      <c r="D4255" t="s">
        <v>120</v>
      </c>
      <c r="E4255" t="s">
        <v>114</v>
      </c>
      <c r="F4255" t="str">
        <f t="shared" si="200"/>
        <v>Victoria</v>
      </c>
      <c r="G4255" t="s">
        <v>26</v>
      </c>
      <c r="H4255">
        <v>3353</v>
      </c>
      <c r="I4255" t="s">
        <v>11</v>
      </c>
      <c r="J4255" t="s">
        <v>129</v>
      </c>
      <c r="K4255" t="s">
        <v>150</v>
      </c>
      <c r="L4255" t="s">
        <v>161</v>
      </c>
      <c r="M4255" s="6">
        <v>115</v>
      </c>
    </row>
    <row r="4256" spans="1:13" x14ac:dyDescent="0.3">
      <c r="A4256" s="2">
        <v>45482</v>
      </c>
      <c r="B4256" s="3">
        <f t="shared" si="198"/>
        <v>2025</v>
      </c>
      <c r="C4256" t="str">
        <f t="shared" si="199"/>
        <v>2024-2025</v>
      </c>
      <c r="D4256" t="s">
        <v>120</v>
      </c>
      <c r="E4256" t="s">
        <v>78</v>
      </c>
      <c r="F4256" t="str">
        <f t="shared" si="200"/>
        <v>New South Wales</v>
      </c>
      <c r="G4256" t="s">
        <v>10</v>
      </c>
      <c r="H4256">
        <v>2480</v>
      </c>
      <c r="I4256" t="s">
        <v>11</v>
      </c>
      <c r="J4256" t="s">
        <v>122</v>
      </c>
      <c r="K4256" t="s">
        <v>145</v>
      </c>
      <c r="L4256" t="s">
        <v>156</v>
      </c>
      <c r="M4256" s="6">
        <v>622</v>
      </c>
    </row>
    <row r="4257" spans="1:13" x14ac:dyDescent="0.3">
      <c r="A4257" s="2">
        <v>45358</v>
      </c>
      <c r="B4257" s="3">
        <f t="shared" si="198"/>
        <v>2024</v>
      </c>
      <c r="C4257" t="str">
        <f t="shared" si="199"/>
        <v>2023-2024</v>
      </c>
      <c r="D4257" t="s">
        <v>119</v>
      </c>
      <c r="E4257" t="s">
        <v>77</v>
      </c>
      <c r="F4257" t="str">
        <f t="shared" si="200"/>
        <v>Victoria</v>
      </c>
      <c r="G4257" t="s">
        <v>26</v>
      </c>
      <c r="H4257">
        <v>3018</v>
      </c>
      <c r="I4257" t="s">
        <v>11</v>
      </c>
      <c r="J4257" t="s">
        <v>128</v>
      </c>
      <c r="K4257" t="s">
        <v>151</v>
      </c>
      <c r="L4257" t="s">
        <v>152</v>
      </c>
      <c r="M4257" s="6">
        <v>608</v>
      </c>
    </row>
    <row r="4258" spans="1:13" x14ac:dyDescent="0.3">
      <c r="A4258" s="2">
        <v>45902</v>
      </c>
      <c r="B4258" s="3">
        <f t="shared" si="198"/>
        <v>2026</v>
      </c>
      <c r="C4258" t="str">
        <f t="shared" si="199"/>
        <v>2025-2026</v>
      </c>
      <c r="D4258" t="s">
        <v>120</v>
      </c>
      <c r="E4258" t="s">
        <v>42</v>
      </c>
      <c r="F4258" t="str">
        <f t="shared" si="200"/>
        <v>Tasmania</v>
      </c>
      <c r="G4258" t="s">
        <v>43</v>
      </c>
      <c r="H4258">
        <v>7018</v>
      </c>
      <c r="I4258" t="s">
        <v>11</v>
      </c>
      <c r="J4258" t="s">
        <v>130</v>
      </c>
      <c r="K4258" t="s">
        <v>145</v>
      </c>
      <c r="L4258" t="s">
        <v>156</v>
      </c>
      <c r="M4258" s="6">
        <v>479</v>
      </c>
    </row>
    <row r="4259" spans="1:13" x14ac:dyDescent="0.3">
      <c r="A4259" s="2">
        <v>45547</v>
      </c>
      <c r="B4259" s="3">
        <f t="shared" si="198"/>
        <v>2025</v>
      </c>
      <c r="C4259" t="str">
        <f t="shared" si="199"/>
        <v>2024-2025</v>
      </c>
      <c r="D4259" t="s">
        <v>119</v>
      </c>
      <c r="E4259" t="s">
        <v>77</v>
      </c>
      <c r="F4259" t="str">
        <f t="shared" si="200"/>
        <v>Victoria</v>
      </c>
      <c r="G4259" t="s">
        <v>26</v>
      </c>
      <c r="H4259">
        <v>3018</v>
      </c>
      <c r="I4259" t="s">
        <v>11</v>
      </c>
      <c r="J4259" t="s">
        <v>128</v>
      </c>
      <c r="K4259" t="s">
        <v>148</v>
      </c>
      <c r="L4259" t="s">
        <v>159</v>
      </c>
      <c r="M4259" s="6">
        <v>609</v>
      </c>
    </row>
    <row r="4260" spans="1:13" x14ac:dyDescent="0.3">
      <c r="A4260" s="2">
        <v>45847</v>
      </c>
      <c r="B4260" s="3">
        <f t="shared" si="198"/>
        <v>2026</v>
      </c>
      <c r="C4260" t="str">
        <f t="shared" si="199"/>
        <v>2025-2026</v>
      </c>
      <c r="D4260" t="s">
        <v>120</v>
      </c>
      <c r="E4260" t="s">
        <v>45</v>
      </c>
      <c r="F4260" t="str">
        <f t="shared" si="200"/>
        <v>Victoria</v>
      </c>
      <c r="G4260" t="s">
        <v>26</v>
      </c>
      <c r="H4260">
        <v>3136</v>
      </c>
      <c r="I4260" t="s">
        <v>11</v>
      </c>
      <c r="J4260" t="s">
        <v>127</v>
      </c>
      <c r="K4260" t="s">
        <v>150</v>
      </c>
      <c r="L4260" t="s">
        <v>161</v>
      </c>
      <c r="M4260" s="6">
        <v>281</v>
      </c>
    </row>
    <row r="4261" spans="1:13" x14ac:dyDescent="0.3">
      <c r="A4261" s="2">
        <v>45915</v>
      </c>
      <c r="B4261" s="3">
        <f t="shared" si="198"/>
        <v>2026</v>
      </c>
      <c r="C4261" t="str">
        <f t="shared" si="199"/>
        <v>2025-2026</v>
      </c>
      <c r="D4261" t="s">
        <v>120</v>
      </c>
      <c r="E4261" t="s">
        <v>99</v>
      </c>
      <c r="F4261" t="str">
        <f t="shared" si="200"/>
        <v>Western Australia</v>
      </c>
      <c r="G4261" t="s">
        <v>28</v>
      </c>
      <c r="H4261">
        <v>6530</v>
      </c>
      <c r="I4261" t="s">
        <v>11</v>
      </c>
      <c r="J4261" t="s">
        <v>141</v>
      </c>
      <c r="K4261" t="s">
        <v>148</v>
      </c>
      <c r="L4261" t="s">
        <v>159</v>
      </c>
      <c r="M4261" s="6">
        <v>706</v>
      </c>
    </row>
    <row r="4262" spans="1:13" x14ac:dyDescent="0.3">
      <c r="A4262" s="2">
        <v>46015</v>
      </c>
      <c r="B4262" s="3">
        <f t="shared" si="198"/>
        <v>2026</v>
      </c>
      <c r="C4262" t="str">
        <f t="shared" si="199"/>
        <v>2025-2026</v>
      </c>
      <c r="D4262" t="s">
        <v>120</v>
      </c>
      <c r="E4262" t="s">
        <v>39</v>
      </c>
      <c r="F4262" t="str">
        <f t="shared" si="200"/>
        <v>New South Wales</v>
      </c>
      <c r="G4262" t="s">
        <v>10</v>
      </c>
      <c r="H4262">
        <v>2541</v>
      </c>
      <c r="I4262" t="s">
        <v>11</v>
      </c>
      <c r="J4262" t="s">
        <v>123</v>
      </c>
      <c r="K4262" t="s">
        <v>148</v>
      </c>
      <c r="L4262" t="s">
        <v>159</v>
      </c>
      <c r="M4262" s="6">
        <v>203</v>
      </c>
    </row>
    <row r="4263" spans="1:13" x14ac:dyDescent="0.3">
      <c r="A4263" s="2">
        <v>45357</v>
      </c>
      <c r="B4263" s="3">
        <f t="shared" si="198"/>
        <v>2024</v>
      </c>
      <c r="C4263" t="str">
        <f t="shared" si="199"/>
        <v>2023-2024</v>
      </c>
      <c r="D4263" t="s">
        <v>120</v>
      </c>
      <c r="E4263" t="s">
        <v>82</v>
      </c>
      <c r="F4263" t="str">
        <f t="shared" si="200"/>
        <v>Queensland</v>
      </c>
      <c r="G4263" t="s">
        <v>19</v>
      </c>
      <c r="H4263">
        <v>4215</v>
      </c>
      <c r="I4263" t="s">
        <v>11</v>
      </c>
      <c r="J4263" t="s">
        <v>124</v>
      </c>
      <c r="K4263" t="s">
        <v>150</v>
      </c>
      <c r="L4263" t="s">
        <v>161</v>
      </c>
      <c r="M4263" s="6">
        <v>317</v>
      </c>
    </row>
    <row r="4264" spans="1:13" x14ac:dyDescent="0.3">
      <c r="A4264" s="2">
        <v>45448</v>
      </c>
      <c r="B4264" s="3">
        <f t="shared" si="198"/>
        <v>2024</v>
      </c>
      <c r="C4264" t="str">
        <f t="shared" si="199"/>
        <v>2023-2024</v>
      </c>
      <c r="D4264" t="s">
        <v>119</v>
      </c>
      <c r="E4264" t="s">
        <v>92</v>
      </c>
      <c r="F4264" t="str">
        <f t="shared" si="200"/>
        <v>New South Wales</v>
      </c>
      <c r="G4264" t="s">
        <v>10</v>
      </c>
      <c r="H4264">
        <v>2015</v>
      </c>
      <c r="I4264" t="s">
        <v>11</v>
      </c>
      <c r="J4264" t="s">
        <v>126</v>
      </c>
      <c r="K4264" t="s">
        <v>148</v>
      </c>
      <c r="L4264" t="s">
        <v>159</v>
      </c>
      <c r="M4264" s="6">
        <v>655</v>
      </c>
    </row>
    <row r="4265" spans="1:13" x14ac:dyDescent="0.3">
      <c r="A4265" s="2">
        <v>45447</v>
      </c>
      <c r="B4265" s="3">
        <f t="shared" si="198"/>
        <v>2024</v>
      </c>
      <c r="C4265" t="str">
        <f t="shared" si="199"/>
        <v>2023-2024</v>
      </c>
      <c r="D4265" t="s">
        <v>120</v>
      </c>
      <c r="E4265" t="s">
        <v>12</v>
      </c>
      <c r="F4265" t="str">
        <f t="shared" si="200"/>
        <v>New South Wales</v>
      </c>
      <c r="G4265" t="s">
        <v>10</v>
      </c>
      <c r="H4265">
        <v>2795</v>
      </c>
      <c r="I4265" t="s">
        <v>11</v>
      </c>
      <c r="J4265" t="s">
        <v>132</v>
      </c>
      <c r="K4265" t="s">
        <v>150</v>
      </c>
      <c r="L4265" t="s">
        <v>161</v>
      </c>
      <c r="M4265" s="6">
        <v>494</v>
      </c>
    </row>
    <row r="4266" spans="1:13" x14ac:dyDescent="0.3">
      <c r="A4266" s="2">
        <v>45550</v>
      </c>
      <c r="B4266" s="3">
        <f t="shared" si="198"/>
        <v>2025</v>
      </c>
      <c r="C4266" t="str">
        <f t="shared" si="199"/>
        <v>2024-2025</v>
      </c>
      <c r="D4266" t="s">
        <v>120</v>
      </c>
      <c r="E4266" t="s">
        <v>24</v>
      </c>
      <c r="F4266" t="str">
        <f t="shared" si="200"/>
        <v>Queensland</v>
      </c>
      <c r="G4266" t="s">
        <v>19</v>
      </c>
      <c r="H4266">
        <v>4053</v>
      </c>
      <c r="I4266" t="s">
        <v>11</v>
      </c>
      <c r="J4266" t="s">
        <v>131</v>
      </c>
      <c r="K4266" t="s">
        <v>148</v>
      </c>
      <c r="L4266" t="s">
        <v>159</v>
      </c>
      <c r="M4266" s="6">
        <v>24</v>
      </c>
    </row>
    <row r="4267" spans="1:13" x14ac:dyDescent="0.3">
      <c r="A4267" s="2">
        <v>45848</v>
      </c>
      <c r="B4267" s="3">
        <f t="shared" si="198"/>
        <v>2026</v>
      </c>
      <c r="C4267" t="str">
        <f t="shared" si="199"/>
        <v>2025-2026</v>
      </c>
      <c r="D4267" t="s">
        <v>120</v>
      </c>
      <c r="E4267" t="s">
        <v>113</v>
      </c>
      <c r="F4267" t="str">
        <f t="shared" si="200"/>
        <v>New South Wales</v>
      </c>
      <c r="G4267" t="s">
        <v>10</v>
      </c>
      <c r="H4267">
        <v>2101</v>
      </c>
      <c r="I4267" t="s">
        <v>11</v>
      </c>
      <c r="J4267" t="s">
        <v>125</v>
      </c>
      <c r="K4267" t="s">
        <v>146</v>
      </c>
      <c r="L4267" t="s">
        <v>157</v>
      </c>
      <c r="M4267" s="6">
        <v>212</v>
      </c>
    </row>
    <row r="4268" spans="1:13" x14ac:dyDescent="0.3">
      <c r="A4268" s="2">
        <v>45711</v>
      </c>
      <c r="B4268" s="3">
        <f t="shared" si="198"/>
        <v>2025</v>
      </c>
      <c r="C4268" t="str">
        <f t="shared" si="199"/>
        <v>2024-2025</v>
      </c>
      <c r="D4268" t="s">
        <v>120</v>
      </c>
      <c r="E4268" t="s">
        <v>84</v>
      </c>
      <c r="F4268" t="str">
        <f t="shared" si="200"/>
        <v>Western Australia</v>
      </c>
      <c r="G4268" t="s">
        <v>28</v>
      </c>
      <c r="H4268">
        <v>6280</v>
      </c>
      <c r="I4268" t="s">
        <v>11</v>
      </c>
      <c r="J4268" t="s">
        <v>135</v>
      </c>
      <c r="K4268" t="s">
        <v>145</v>
      </c>
      <c r="L4268" t="s">
        <v>156</v>
      </c>
      <c r="M4268" s="6">
        <v>775</v>
      </c>
    </row>
    <row r="4269" spans="1:13" x14ac:dyDescent="0.3">
      <c r="A4269" s="2">
        <v>45950</v>
      </c>
      <c r="B4269" s="3">
        <f t="shared" si="198"/>
        <v>2026</v>
      </c>
      <c r="C4269" t="str">
        <f t="shared" si="199"/>
        <v>2025-2026</v>
      </c>
      <c r="D4269" t="s">
        <v>120</v>
      </c>
      <c r="E4269" t="s">
        <v>12</v>
      </c>
      <c r="F4269" t="str">
        <f t="shared" si="200"/>
        <v>New South Wales</v>
      </c>
      <c r="G4269" t="s">
        <v>10</v>
      </c>
      <c r="H4269">
        <v>2795</v>
      </c>
      <c r="I4269" t="s">
        <v>11</v>
      </c>
      <c r="J4269" t="s">
        <v>132</v>
      </c>
      <c r="K4269" t="s">
        <v>148</v>
      </c>
      <c r="L4269" t="s">
        <v>159</v>
      </c>
      <c r="M4269" s="6">
        <v>395</v>
      </c>
    </row>
    <row r="4270" spans="1:13" x14ac:dyDescent="0.3">
      <c r="A4270" s="2">
        <v>45816</v>
      </c>
      <c r="B4270" s="3">
        <f t="shared" si="198"/>
        <v>2025</v>
      </c>
      <c r="C4270" t="str">
        <f t="shared" si="199"/>
        <v>2024-2025</v>
      </c>
      <c r="D4270" t="s">
        <v>120</v>
      </c>
      <c r="E4270" t="s">
        <v>83</v>
      </c>
      <c r="F4270" t="str">
        <f t="shared" si="200"/>
        <v>Victoria</v>
      </c>
      <c r="G4270" t="s">
        <v>26</v>
      </c>
      <c r="H4270">
        <v>3551</v>
      </c>
      <c r="I4270" t="s">
        <v>11</v>
      </c>
      <c r="J4270" t="s">
        <v>129</v>
      </c>
      <c r="K4270" t="s">
        <v>148</v>
      </c>
      <c r="L4270" t="s">
        <v>159</v>
      </c>
      <c r="M4270" s="6">
        <v>724</v>
      </c>
    </row>
    <row r="4271" spans="1:13" x14ac:dyDescent="0.3">
      <c r="A4271" s="2">
        <v>45728</v>
      </c>
      <c r="B4271" s="3">
        <f t="shared" si="198"/>
        <v>2025</v>
      </c>
      <c r="C4271" t="str">
        <f t="shared" si="199"/>
        <v>2024-2025</v>
      </c>
      <c r="D4271" t="s">
        <v>120</v>
      </c>
      <c r="E4271" t="s">
        <v>97</v>
      </c>
      <c r="F4271" t="str">
        <f t="shared" si="200"/>
        <v>Tasmania</v>
      </c>
      <c r="G4271" t="s">
        <v>43</v>
      </c>
      <c r="H4271">
        <v>7010</v>
      </c>
      <c r="I4271" t="s">
        <v>11</v>
      </c>
      <c r="J4271" t="s">
        <v>130</v>
      </c>
      <c r="K4271" t="s">
        <v>145</v>
      </c>
      <c r="L4271" t="s">
        <v>156</v>
      </c>
      <c r="M4271" s="6">
        <v>767</v>
      </c>
    </row>
    <row r="4272" spans="1:13" x14ac:dyDescent="0.3">
      <c r="A4272" s="2">
        <v>45970</v>
      </c>
      <c r="B4272" s="3">
        <f t="shared" si="198"/>
        <v>2026</v>
      </c>
      <c r="C4272" t="str">
        <f t="shared" si="199"/>
        <v>2025-2026</v>
      </c>
      <c r="D4272" t="s">
        <v>120</v>
      </c>
      <c r="E4272" t="s">
        <v>76</v>
      </c>
      <c r="F4272" t="str">
        <f t="shared" si="200"/>
        <v>Queensland</v>
      </c>
      <c r="G4272" t="s">
        <v>19</v>
      </c>
      <c r="H4272">
        <v>4220</v>
      </c>
      <c r="I4272" t="s">
        <v>11</v>
      </c>
      <c r="J4272" t="s">
        <v>124</v>
      </c>
      <c r="K4272" t="s">
        <v>145</v>
      </c>
      <c r="L4272" t="s">
        <v>156</v>
      </c>
      <c r="M4272" s="6">
        <v>270</v>
      </c>
    </row>
    <row r="4273" spans="1:13" x14ac:dyDescent="0.3">
      <c r="A4273" s="2">
        <v>45759</v>
      </c>
      <c r="B4273" s="3">
        <f t="shared" si="198"/>
        <v>2025</v>
      </c>
      <c r="C4273" t="str">
        <f t="shared" si="199"/>
        <v>2024-2025</v>
      </c>
      <c r="D4273" t="s">
        <v>120</v>
      </c>
      <c r="E4273" t="s">
        <v>103</v>
      </c>
      <c r="F4273" t="str">
        <f t="shared" si="200"/>
        <v>Victoria</v>
      </c>
      <c r="G4273" t="s">
        <v>26</v>
      </c>
      <c r="H4273">
        <v>3550</v>
      </c>
      <c r="I4273" t="s">
        <v>11</v>
      </c>
      <c r="J4273" t="s">
        <v>129</v>
      </c>
      <c r="K4273" t="s">
        <v>148</v>
      </c>
      <c r="L4273" t="s">
        <v>159</v>
      </c>
      <c r="M4273" s="6">
        <v>310</v>
      </c>
    </row>
    <row r="4274" spans="1:13" x14ac:dyDescent="0.3">
      <c r="A4274" s="2">
        <v>45497</v>
      </c>
      <c r="B4274" s="3">
        <f t="shared" si="198"/>
        <v>2025</v>
      </c>
      <c r="C4274" t="str">
        <f t="shared" si="199"/>
        <v>2024-2025</v>
      </c>
      <c r="D4274" t="s">
        <v>120</v>
      </c>
      <c r="E4274" t="s">
        <v>38</v>
      </c>
      <c r="F4274" t="str">
        <f t="shared" si="200"/>
        <v>Victoria</v>
      </c>
      <c r="G4274" t="s">
        <v>26</v>
      </c>
      <c r="H4274">
        <v>3199</v>
      </c>
      <c r="I4274" t="s">
        <v>11</v>
      </c>
      <c r="J4274" t="s">
        <v>127</v>
      </c>
      <c r="K4274" t="s">
        <v>145</v>
      </c>
      <c r="L4274" t="s">
        <v>156</v>
      </c>
      <c r="M4274" s="6">
        <v>228</v>
      </c>
    </row>
    <row r="4275" spans="1:13" x14ac:dyDescent="0.3">
      <c r="A4275" s="2">
        <v>45547</v>
      </c>
      <c r="B4275" s="3">
        <f t="shared" si="198"/>
        <v>2025</v>
      </c>
      <c r="C4275" t="str">
        <f t="shared" si="199"/>
        <v>2024-2025</v>
      </c>
      <c r="D4275" t="s">
        <v>120</v>
      </c>
      <c r="E4275" t="s">
        <v>68</v>
      </c>
      <c r="F4275" t="str">
        <f t="shared" si="200"/>
        <v>Victoria</v>
      </c>
      <c r="G4275" t="s">
        <v>26</v>
      </c>
      <c r="H4275">
        <v>3429</v>
      </c>
      <c r="I4275" t="s">
        <v>11</v>
      </c>
      <c r="J4275" t="s">
        <v>129</v>
      </c>
      <c r="K4275" t="s">
        <v>145</v>
      </c>
      <c r="L4275" t="s">
        <v>156</v>
      </c>
      <c r="M4275" s="6">
        <v>54</v>
      </c>
    </row>
    <row r="4276" spans="1:13" x14ac:dyDescent="0.3">
      <c r="A4276" s="2">
        <v>45370</v>
      </c>
      <c r="B4276" s="3">
        <f t="shared" si="198"/>
        <v>2024</v>
      </c>
      <c r="C4276" t="str">
        <f t="shared" si="199"/>
        <v>2023-2024</v>
      </c>
      <c r="D4276" t="s">
        <v>120</v>
      </c>
      <c r="E4276" t="s">
        <v>78</v>
      </c>
      <c r="F4276" t="str">
        <f t="shared" si="200"/>
        <v>New South Wales</v>
      </c>
      <c r="G4276" t="s">
        <v>10</v>
      </c>
      <c r="H4276">
        <v>2480</v>
      </c>
      <c r="I4276" t="s">
        <v>11</v>
      </c>
      <c r="J4276" t="s">
        <v>122</v>
      </c>
      <c r="K4276" t="s">
        <v>150</v>
      </c>
      <c r="L4276" t="s">
        <v>161</v>
      </c>
      <c r="M4276" s="6">
        <v>608</v>
      </c>
    </row>
    <row r="4277" spans="1:13" x14ac:dyDescent="0.3">
      <c r="A4277" s="2">
        <v>45672</v>
      </c>
      <c r="B4277" s="3">
        <f t="shared" si="198"/>
        <v>2025</v>
      </c>
      <c r="C4277" t="str">
        <f t="shared" si="199"/>
        <v>2024-2025</v>
      </c>
      <c r="D4277" t="s">
        <v>119</v>
      </c>
      <c r="E4277" t="s">
        <v>22</v>
      </c>
      <c r="F4277" t="str">
        <f t="shared" si="200"/>
        <v>New South Wales</v>
      </c>
      <c r="G4277" t="s">
        <v>10</v>
      </c>
      <c r="H4277">
        <v>2116</v>
      </c>
      <c r="I4277" t="s">
        <v>11</v>
      </c>
      <c r="J4277" t="s">
        <v>125</v>
      </c>
      <c r="K4277" t="s">
        <v>150</v>
      </c>
      <c r="L4277" t="s">
        <v>161</v>
      </c>
      <c r="M4277" s="6">
        <v>363</v>
      </c>
    </row>
    <row r="4278" spans="1:13" x14ac:dyDescent="0.3">
      <c r="A4278" s="2">
        <v>45745</v>
      </c>
      <c r="B4278" s="3">
        <f t="shared" si="198"/>
        <v>2025</v>
      </c>
      <c r="C4278" t="str">
        <f t="shared" si="199"/>
        <v>2024-2025</v>
      </c>
      <c r="D4278" t="s">
        <v>120</v>
      </c>
      <c r="E4278" t="s">
        <v>78</v>
      </c>
      <c r="F4278" t="str">
        <f t="shared" si="200"/>
        <v>New South Wales</v>
      </c>
      <c r="G4278" t="s">
        <v>10</v>
      </c>
      <c r="H4278">
        <v>2480</v>
      </c>
      <c r="I4278" t="s">
        <v>11</v>
      </c>
      <c r="J4278" t="s">
        <v>122</v>
      </c>
      <c r="K4278" t="s">
        <v>142</v>
      </c>
      <c r="L4278" t="s">
        <v>153</v>
      </c>
      <c r="M4278" s="6">
        <v>82</v>
      </c>
    </row>
    <row r="4279" spans="1:13" x14ac:dyDescent="0.3">
      <c r="A4279" s="2">
        <v>45576</v>
      </c>
      <c r="B4279" s="3">
        <f t="shared" si="198"/>
        <v>2025</v>
      </c>
      <c r="C4279" t="str">
        <f t="shared" si="199"/>
        <v>2024-2025</v>
      </c>
      <c r="D4279" t="s">
        <v>120</v>
      </c>
      <c r="E4279" t="s">
        <v>83</v>
      </c>
      <c r="F4279" t="str">
        <f t="shared" si="200"/>
        <v>Victoria</v>
      </c>
      <c r="G4279" t="s">
        <v>26</v>
      </c>
      <c r="H4279">
        <v>3551</v>
      </c>
      <c r="I4279" t="s">
        <v>11</v>
      </c>
      <c r="J4279" t="s">
        <v>129</v>
      </c>
      <c r="K4279" t="s">
        <v>142</v>
      </c>
      <c r="L4279" t="s">
        <v>153</v>
      </c>
      <c r="M4279" s="6">
        <v>597</v>
      </c>
    </row>
    <row r="4280" spans="1:13" x14ac:dyDescent="0.3">
      <c r="A4280" s="2">
        <v>45947</v>
      </c>
      <c r="B4280" s="3">
        <f t="shared" si="198"/>
        <v>2026</v>
      </c>
      <c r="C4280" t="str">
        <f t="shared" si="199"/>
        <v>2025-2026</v>
      </c>
      <c r="D4280" t="s">
        <v>120</v>
      </c>
      <c r="E4280" t="s">
        <v>99</v>
      </c>
      <c r="F4280" t="str">
        <f t="shared" si="200"/>
        <v>Western Australia</v>
      </c>
      <c r="G4280" t="s">
        <v>28</v>
      </c>
      <c r="H4280">
        <v>6530</v>
      </c>
      <c r="I4280" t="s">
        <v>11</v>
      </c>
      <c r="J4280" t="s">
        <v>141</v>
      </c>
      <c r="K4280" t="s">
        <v>145</v>
      </c>
      <c r="L4280" t="s">
        <v>156</v>
      </c>
      <c r="M4280" s="6">
        <v>739</v>
      </c>
    </row>
    <row r="4281" spans="1:13" x14ac:dyDescent="0.3">
      <c r="A4281" s="2">
        <v>45738</v>
      </c>
      <c r="B4281" s="3">
        <f t="shared" si="198"/>
        <v>2025</v>
      </c>
      <c r="C4281" t="str">
        <f t="shared" si="199"/>
        <v>2024-2025</v>
      </c>
      <c r="D4281" t="s">
        <v>120</v>
      </c>
      <c r="E4281" t="s">
        <v>9</v>
      </c>
      <c r="F4281" t="str">
        <f t="shared" si="200"/>
        <v>New South Wales</v>
      </c>
      <c r="G4281" t="s">
        <v>10</v>
      </c>
      <c r="H4281">
        <v>2067</v>
      </c>
      <c r="I4281" t="s">
        <v>11</v>
      </c>
      <c r="J4281" t="s">
        <v>126</v>
      </c>
      <c r="K4281" t="s">
        <v>146</v>
      </c>
      <c r="L4281" t="s">
        <v>157</v>
      </c>
      <c r="M4281" s="6">
        <v>152</v>
      </c>
    </row>
    <row r="4282" spans="1:13" x14ac:dyDescent="0.3">
      <c r="A4282" s="2">
        <v>45888</v>
      </c>
      <c r="B4282" s="3">
        <f t="shared" si="198"/>
        <v>2026</v>
      </c>
      <c r="C4282" t="str">
        <f t="shared" si="199"/>
        <v>2025-2026</v>
      </c>
      <c r="D4282" t="s">
        <v>120</v>
      </c>
      <c r="E4282" t="s">
        <v>40</v>
      </c>
      <c r="F4282" t="str">
        <f t="shared" si="200"/>
        <v>South Australia</v>
      </c>
      <c r="G4282" t="s">
        <v>17</v>
      </c>
      <c r="H4282">
        <v>5169</v>
      </c>
      <c r="I4282" t="s">
        <v>11</v>
      </c>
      <c r="J4282" t="s">
        <v>134</v>
      </c>
      <c r="K4282" t="s">
        <v>145</v>
      </c>
      <c r="L4282" t="s">
        <v>156</v>
      </c>
      <c r="M4282" s="6">
        <v>229</v>
      </c>
    </row>
    <row r="4283" spans="1:13" x14ac:dyDescent="0.3">
      <c r="A4283" s="2">
        <v>45452</v>
      </c>
      <c r="B4283" s="3">
        <f t="shared" si="198"/>
        <v>2024</v>
      </c>
      <c r="C4283" t="str">
        <f t="shared" si="199"/>
        <v>2023-2024</v>
      </c>
      <c r="D4283" t="s">
        <v>120</v>
      </c>
      <c r="E4283" t="s">
        <v>100</v>
      </c>
      <c r="F4283" t="str">
        <f t="shared" si="200"/>
        <v>New South Wales</v>
      </c>
      <c r="G4283" t="s">
        <v>10</v>
      </c>
      <c r="H4283">
        <v>2800</v>
      </c>
      <c r="I4283" t="s">
        <v>11</v>
      </c>
      <c r="J4283" t="s">
        <v>132</v>
      </c>
      <c r="K4283" t="s">
        <v>150</v>
      </c>
      <c r="L4283" t="s">
        <v>161</v>
      </c>
      <c r="M4283" s="6">
        <v>517</v>
      </c>
    </row>
    <row r="4284" spans="1:13" x14ac:dyDescent="0.3">
      <c r="A4284" s="2">
        <v>45369</v>
      </c>
      <c r="B4284" s="3">
        <f t="shared" si="198"/>
        <v>2024</v>
      </c>
      <c r="C4284" t="str">
        <f t="shared" si="199"/>
        <v>2023-2024</v>
      </c>
      <c r="D4284" t="s">
        <v>120</v>
      </c>
      <c r="E4284" t="s">
        <v>81</v>
      </c>
      <c r="F4284" t="str">
        <f t="shared" si="200"/>
        <v>Victoria</v>
      </c>
      <c r="G4284" t="s">
        <v>26</v>
      </c>
      <c r="H4284">
        <v>3076</v>
      </c>
      <c r="I4284" t="s">
        <v>11</v>
      </c>
      <c r="J4284" t="s">
        <v>128</v>
      </c>
      <c r="K4284" t="s">
        <v>145</v>
      </c>
      <c r="L4284" t="s">
        <v>156</v>
      </c>
      <c r="M4284" s="6">
        <v>342</v>
      </c>
    </row>
    <row r="4285" spans="1:13" x14ac:dyDescent="0.3">
      <c r="A4285" s="2">
        <v>45599</v>
      </c>
      <c r="B4285" s="3">
        <f t="shared" si="198"/>
        <v>2025</v>
      </c>
      <c r="C4285" t="str">
        <f t="shared" si="199"/>
        <v>2024-2025</v>
      </c>
      <c r="D4285" t="s">
        <v>120</v>
      </c>
      <c r="E4285" t="s">
        <v>106</v>
      </c>
      <c r="F4285" t="str">
        <f t="shared" si="200"/>
        <v>Queensland</v>
      </c>
      <c r="G4285" t="s">
        <v>19</v>
      </c>
      <c r="H4285">
        <v>4558</v>
      </c>
      <c r="I4285" t="s">
        <v>11</v>
      </c>
      <c r="J4285" t="s">
        <v>136</v>
      </c>
      <c r="K4285" t="s">
        <v>148</v>
      </c>
      <c r="L4285" t="s">
        <v>159</v>
      </c>
      <c r="M4285" s="6">
        <v>469</v>
      </c>
    </row>
    <row r="4286" spans="1:13" x14ac:dyDescent="0.3">
      <c r="A4286" s="2">
        <v>45830</v>
      </c>
      <c r="B4286" s="3">
        <f t="shared" si="198"/>
        <v>2025</v>
      </c>
      <c r="C4286" t="str">
        <f t="shared" si="199"/>
        <v>2024-2025</v>
      </c>
      <c r="D4286" t="s">
        <v>120</v>
      </c>
      <c r="E4286" t="s">
        <v>86</v>
      </c>
      <c r="F4286" t="str">
        <f t="shared" si="200"/>
        <v>Queensland</v>
      </c>
      <c r="G4286" t="s">
        <v>19</v>
      </c>
      <c r="H4286">
        <v>4119</v>
      </c>
      <c r="I4286" t="s">
        <v>11</v>
      </c>
      <c r="J4286" t="s">
        <v>131</v>
      </c>
      <c r="K4286" t="s">
        <v>145</v>
      </c>
      <c r="L4286" t="s">
        <v>156</v>
      </c>
      <c r="M4286" s="6">
        <v>56</v>
      </c>
    </row>
    <row r="4287" spans="1:13" x14ac:dyDescent="0.3">
      <c r="A4287" s="2">
        <v>46002</v>
      </c>
      <c r="B4287" s="3">
        <f t="shared" si="198"/>
        <v>2026</v>
      </c>
      <c r="C4287" t="str">
        <f t="shared" si="199"/>
        <v>2025-2026</v>
      </c>
      <c r="D4287" t="s">
        <v>120</v>
      </c>
      <c r="E4287" t="s">
        <v>24</v>
      </c>
      <c r="F4287" t="str">
        <f t="shared" si="200"/>
        <v>Queensland</v>
      </c>
      <c r="G4287" t="s">
        <v>19</v>
      </c>
      <c r="H4287">
        <v>4053</v>
      </c>
      <c r="I4287" t="s">
        <v>11</v>
      </c>
      <c r="J4287" t="s">
        <v>131</v>
      </c>
      <c r="K4287" t="s">
        <v>142</v>
      </c>
      <c r="L4287" t="s">
        <v>153</v>
      </c>
      <c r="M4287" s="6">
        <v>785</v>
      </c>
    </row>
    <row r="4288" spans="1:13" x14ac:dyDescent="0.3">
      <c r="A4288" s="2">
        <v>45719</v>
      </c>
      <c r="B4288" s="3">
        <f t="shared" si="198"/>
        <v>2025</v>
      </c>
      <c r="C4288" t="str">
        <f t="shared" si="199"/>
        <v>2024-2025</v>
      </c>
      <c r="D4288" t="s">
        <v>120</v>
      </c>
      <c r="E4288" t="s">
        <v>24</v>
      </c>
      <c r="F4288" t="str">
        <f t="shared" si="200"/>
        <v>Queensland</v>
      </c>
      <c r="G4288" t="s">
        <v>19</v>
      </c>
      <c r="H4288">
        <v>4053</v>
      </c>
      <c r="I4288" t="s">
        <v>11</v>
      </c>
      <c r="J4288" t="s">
        <v>131</v>
      </c>
      <c r="K4288" t="s">
        <v>150</v>
      </c>
      <c r="L4288" t="s">
        <v>161</v>
      </c>
      <c r="M4288" s="6">
        <v>97</v>
      </c>
    </row>
    <row r="4289" spans="1:13" x14ac:dyDescent="0.3">
      <c r="A4289" s="2">
        <v>45732</v>
      </c>
      <c r="B4289" s="3">
        <f t="shared" si="198"/>
        <v>2025</v>
      </c>
      <c r="C4289" t="str">
        <f t="shared" si="199"/>
        <v>2024-2025</v>
      </c>
      <c r="D4289" t="s">
        <v>120</v>
      </c>
      <c r="E4289" t="s">
        <v>113</v>
      </c>
      <c r="F4289" t="str">
        <f t="shared" si="200"/>
        <v>New South Wales</v>
      </c>
      <c r="G4289" t="s">
        <v>10</v>
      </c>
      <c r="H4289">
        <v>2101</v>
      </c>
      <c r="I4289" t="s">
        <v>11</v>
      </c>
      <c r="J4289" t="s">
        <v>125</v>
      </c>
      <c r="K4289" t="s">
        <v>144</v>
      </c>
      <c r="L4289" t="s">
        <v>155</v>
      </c>
      <c r="M4289" s="6">
        <v>488</v>
      </c>
    </row>
    <row r="4290" spans="1:13" x14ac:dyDescent="0.3">
      <c r="A4290" s="2">
        <v>45973</v>
      </c>
      <c r="B4290" s="3">
        <f t="shared" ref="B4290:B4353" si="201">IF(MONTH(A4290)&gt;=7,YEAR(A4290)+1,YEAR(A4290))</f>
        <v>2026</v>
      </c>
      <c r="C4290" t="str">
        <f t="shared" ref="C4290:C4353" si="202">IF(MONTH(A4290) &gt;= 7, YEAR(A4290) &amp; "-" &amp; YEAR(A4290) + 1, YEAR(A4290) - 1 &amp; "-" &amp; YEAR(A4290))</f>
        <v>2025-2026</v>
      </c>
      <c r="D4290" t="s">
        <v>120</v>
      </c>
      <c r="E4290" t="s">
        <v>12</v>
      </c>
      <c r="F4290" t="str">
        <f t="shared" ref="F4290:F4353" si="203">IF(G4290="WA","Western Australia",
IF(G4290="NSW","New South Wales",
IF(G4290="QLD","Queensland",
IF(G4290="VIC","Victoria",
IF(G4290="TAS","Tasmania",
IF(G4290="SA","South Australia",
IF(G4290="NT","Northern Territory",
IF(G4290="ACT","Australian Capital Territory",G4290))))))))</f>
        <v>New South Wales</v>
      </c>
      <c r="G4290" t="s">
        <v>10</v>
      </c>
      <c r="H4290">
        <v>2795</v>
      </c>
      <c r="I4290" t="s">
        <v>11</v>
      </c>
      <c r="J4290" t="s">
        <v>132</v>
      </c>
      <c r="K4290" t="s">
        <v>145</v>
      </c>
      <c r="L4290" t="s">
        <v>156</v>
      </c>
      <c r="M4290" s="6">
        <v>85</v>
      </c>
    </row>
    <row r="4291" spans="1:13" x14ac:dyDescent="0.3">
      <c r="A4291" s="2">
        <v>45532</v>
      </c>
      <c r="B4291" s="3">
        <f t="shared" si="201"/>
        <v>2025</v>
      </c>
      <c r="C4291" t="str">
        <f t="shared" si="202"/>
        <v>2024-2025</v>
      </c>
      <c r="D4291" t="s">
        <v>120</v>
      </c>
      <c r="E4291" t="s">
        <v>82</v>
      </c>
      <c r="F4291" t="str">
        <f t="shared" si="203"/>
        <v>Queensland</v>
      </c>
      <c r="G4291" t="s">
        <v>19</v>
      </c>
      <c r="H4291">
        <v>4215</v>
      </c>
      <c r="I4291" t="s">
        <v>11</v>
      </c>
      <c r="J4291" t="s">
        <v>124</v>
      </c>
      <c r="K4291" t="s">
        <v>142</v>
      </c>
      <c r="L4291" t="s">
        <v>153</v>
      </c>
      <c r="M4291" s="6">
        <v>771</v>
      </c>
    </row>
    <row r="4292" spans="1:13" x14ac:dyDescent="0.3">
      <c r="A4292" s="2">
        <v>45671</v>
      </c>
      <c r="B4292" s="3">
        <f t="shared" si="201"/>
        <v>2025</v>
      </c>
      <c r="C4292" t="str">
        <f t="shared" si="202"/>
        <v>2024-2025</v>
      </c>
      <c r="D4292" t="s">
        <v>119</v>
      </c>
      <c r="E4292" t="s">
        <v>49</v>
      </c>
      <c r="F4292" t="str">
        <f t="shared" si="203"/>
        <v>New South Wales</v>
      </c>
      <c r="G4292" t="s">
        <v>10</v>
      </c>
      <c r="H4292">
        <v>2350</v>
      </c>
      <c r="I4292" t="s">
        <v>11</v>
      </c>
      <c r="J4292" t="s">
        <v>122</v>
      </c>
      <c r="K4292" t="s">
        <v>145</v>
      </c>
      <c r="L4292" t="s">
        <v>156</v>
      </c>
      <c r="M4292" s="6">
        <v>50</v>
      </c>
    </row>
    <row r="4293" spans="1:13" x14ac:dyDescent="0.3">
      <c r="A4293" s="2">
        <v>45875</v>
      </c>
      <c r="B4293" s="3">
        <f t="shared" si="201"/>
        <v>2026</v>
      </c>
      <c r="C4293" t="str">
        <f t="shared" si="202"/>
        <v>2025-2026</v>
      </c>
      <c r="D4293" t="s">
        <v>119</v>
      </c>
      <c r="E4293" t="s">
        <v>49</v>
      </c>
      <c r="F4293" t="str">
        <f t="shared" si="203"/>
        <v>New South Wales</v>
      </c>
      <c r="G4293" t="s">
        <v>10</v>
      </c>
      <c r="H4293">
        <v>2350</v>
      </c>
      <c r="I4293" t="s">
        <v>11</v>
      </c>
      <c r="J4293" t="s">
        <v>122</v>
      </c>
      <c r="K4293" t="s">
        <v>148</v>
      </c>
      <c r="L4293" t="s">
        <v>159</v>
      </c>
      <c r="M4293" s="6">
        <v>786</v>
      </c>
    </row>
    <row r="4294" spans="1:13" x14ac:dyDescent="0.3">
      <c r="A4294" s="2">
        <v>45537</v>
      </c>
      <c r="B4294" s="3">
        <f t="shared" si="201"/>
        <v>2025</v>
      </c>
      <c r="C4294" t="str">
        <f t="shared" si="202"/>
        <v>2024-2025</v>
      </c>
      <c r="D4294" t="s">
        <v>120</v>
      </c>
      <c r="E4294" t="s">
        <v>36</v>
      </c>
      <c r="F4294" t="str">
        <f t="shared" si="203"/>
        <v>New South Wales</v>
      </c>
      <c r="G4294" t="s">
        <v>10</v>
      </c>
      <c r="H4294">
        <v>2539</v>
      </c>
      <c r="I4294" t="s">
        <v>11</v>
      </c>
      <c r="J4294" t="s">
        <v>123</v>
      </c>
      <c r="K4294" t="s">
        <v>145</v>
      </c>
      <c r="L4294" t="s">
        <v>156</v>
      </c>
      <c r="M4294" s="6">
        <v>45</v>
      </c>
    </row>
    <row r="4295" spans="1:13" x14ac:dyDescent="0.3">
      <c r="A4295" s="2">
        <v>45798</v>
      </c>
      <c r="B4295" s="3">
        <f t="shared" si="201"/>
        <v>2025</v>
      </c>
      <c r="C4295" t="str">
        <f t="shared" si="202"/>
        <v>2024-2025</v>
      </c>
      <c r="D4295" t="s">
        <v>120</v>
      </c>
      <c r="E4295" t="s">
        <v>78</v>
      </c>
      <c r="F4295" t="str">
        <f t="shared" si="203"/>
        <v>New South Wales</v>
      </c>
      <c r="G4295" t="s">
        <v>10</v>
      </c>
      <c r="H4295">
        <v>2480</v>
      </c>
      <c r="I4295" t="s">
        <v>11</v>
      </c>
      <c r="J4295" t="s">
        <v>122</v>
      </c>
      <c r="K4295" t="s">
        <v>148</v>
      </c>
      <c r="L4295" t="s">
        <v>159</v>
      </c>
      <c r="M4295" s="6">
        <v>292</v>
      </c>
    </row>
    <row r="4296" spans="1:13" x14ac:dyDescent="0.3">
      <c r="A4296" s="2">
        <v>45474</v>
      </c>
      <c r="B4296" s="3">
        <f t="shared" si="201"/>
        <v>2025</v>
      </c>
      <c r="C4296" t="str">
        <f t="shared" si="202"/>
        <v>2024-2025</v>
      </c>
      <c r="D4296" t="s">
        <v>120</v>
      </c>
      <c r="E4296" t="s">
        <v>94</v>
      </c>
      <c r="F4296" t="str">
        <f t="shared" si="203"/>
        <v>Queensland</v>
      </c>
      <c r="G4296" t="s">
        <v>19</v>
      </c>
      <c r="H4296">
        <v>4551</v>
      </c>
      <c r="I4296" t="s">
        <v>11</v>
      </c>
      <c r="J4296" t="s">
        <v>136</v>
      </c>
      <c r="K4296" t="s">
        <v>145</v>
      </c>
      <c r="L4296" t="s">
        <v>156</v>
      </c>
      <c r="M4296" s="6">
        <v>731</v>
      </c>
    </row>
    <row r="4297" spans="1:13" x14ac:dyDescent="0.3">
      <c r="A4297" s="2">
        <v>45338</v>
      </c>
      <c r="B4297" s="3">
        <f t="shared" si="201"/>
        <v>2024</v>
      </c>
      <c r="C4297" t="str">
        <f t="shared" si="202"/>
        <v>2023-2024</v>
      </c>
      <c r="D4297" t="s">
        <v>120</v>
      </c>
      <c r="E4297" t="s">
        <v>69</v>
      </c>
      <c r="F4297" t="str">
        <f t="shared" si="203"/>
        <v>Victoria</v>
      </c>
      <c r="G4297" t="s">
        <v>26</v>
      </c>
      <c r="H4297">
        <v>3148</v>
      </c>
      <c r="I4297" t="s">
        <v>11</v>
      </c>
      <c r="J4297" t="s">
        <v>127</v>
      </c>
      <c r="K4297" t="s">
        <v>150</v>
      </c>
      <c r="L4297" t="s">
        <v>161</v>
      </c>
      <c r="M4297" s="6">
        <v>742</v>
      </c>
    </row>
    <row r="4298" spans="1:13" x14ac:dyDescent="0.3">
      <c r="A4298" s="2">
        <v>45711</v>
      </c>
      <c r="B4298" s="3">
        <f t="shared" si="201"/>
        <v>2025</v>
      </c>
      <c r="C4298" t="str">
        <f t="shared" si="202"/>
        <v>2024-2025</v>
      </c>
      <c r="D4298" t="s">
        <v>120</v>
      </c>
      <c r="E4298" t="s">
        <v>63</v>
      </c>
      <c r="F4298" t="str">
        <f t="shared" si="203"/>
        <v>Queensland</v>
      </c>
      <c r="G4298" t="s">
        <v>19</v>
      </c>
      <c r="H4298">
        <v>4068</v>
      </c>
      <c r="I4298" t="s">
        <v>11</v>
      </c>
      <c r="J4298" t="s">
        <v>131</v>
      </c>
      <c r="K4298" t="s">
        <v>148</v>
      </c>
      <c r="L4298" t="s">
        <v>159</v>
      </c>
      <c r="M4298" s="6">
        <v>414</v>
      </c>
    </row>
    <row r="4299" spans="1:13" x14ac:dyDescent="0.3">
      <c r="A4299" s="2">
        <v>45490</v>
      </c>
      <c r="B4299" s="3">
        <f t="shared" si="201"/>
        <v>2025</v>
      </c>
      <c r="C4299" t="str">
        <f t="shared" si="202"/>
        <v>2024-2025</v>
      </c>
      <c r="D4299" t="s">
        <v>120</v>
      </c>
      <c r="E4299" t="s">
        <v>111</v>
      </c>
      <c r="F4299" t="str">
        <f t="shared" si="203"/>
        <v>New South Wales</v>
      </c>
      <c r="G4299" t="s">
        <v>10</v>
      </c>
      <c r="H4299">
        <v>2154</v>
      </c>
      <c r="I4299" t="s">
        <v>11</v>
      </c>
      <c r="J4299" t="s">
        <v>125</v>
      </c>
      <c r="K4299" t="s">
        <v>148</v>
      </c>
      <c r="L4299" t="s">
        <v>159</v>
      </c>
      <c r="M4299" s="6">
        <v>753</v>
      </c>
    </row>
    <row r="4300" spans="1:13" x14ac:dyDescent="0.3">
      <c r="A4300" s="2">
        <v>45673</v>
      </c>
      <c r="B4300" s="3">
        <f t="shared" si="201"/>
        <v>2025</v>
      </c>
      <c r="C4300" t="str">
        <f t="shared" si="202"/>
        <v>2024-2025</v>
      </c>
      <c r="D4300" t="s">
        <v>120</v>
      </c>
      <c r="E4300" t="s">
        <v>106</v>
      </c>
      <c r="F4300" t="str">
        <f t="shared" si="203"/>
        <v>Queensland</v>
      </c>
      <c r="G4300" t="s">
        <v>19</v>
      </c>
      <c r="H4300">
        <v>4558</v>
      </c>
      <c r="I4300" t="s">
        <v>11</v>
      </c>
      <c r="J4300" t="s">
        <v>136</v>
      </c>
      <c r="K4300" t="s">
        <v>150</v>
      </c>
      <c r="L4300" t="s">
        <v>161</v>
      </c>
      <c r="M4300" s="6">
        <v>601</v>
      </c>
    </row>
    <row r="4301" spans="1:13" x14ac:dyDescent="0.3">
      <c r="A4301" s="2">
        <v>45669</v>
      </c>
      <c r="B4301" s="3">
        <f t="shared" si="201"/>
        <v>2025</v>
      </c>
      <c r="C4301" t="str">
        <f t="shared" si="202"/>
        <v>2024-2025</v>
      </c>
      <c r="D4301" t="s">
        <v>120</v>
      </c>
      <c r="E4301" t="s">
        <v>100</v>
      </c>
      <c r="F4301" t="str">
        <f t="shared" si="203"/>
        <v>New South Wales</v>
      </c>
      <c r="G4301" t="s">
        <v>10</v>
      </c>
      <c r="H4301">
        <v>2800</v>
      </c>
      <c r="I4301" t="s">
        <v>11</v>
      </c>
      <c r="J4301" t="s">
        <v>132</v>
      </c>
      <c r="K4301" t="s">
        <v>150</v>
      </c>
      <c r="L4301" t="s">
        <v>161</v>
      </c>
      <c r="M4301" s="6">
        <v>526</v>
      </c>
    </row>
    <row r="4302" spans="1:13" x14ac:dyDescent="0.3">
      <c r="A4302" s="2">
        <v>45457</v>
      </c>
      <c r="B4302" s="3">
        <f t="shared" si="201"/>
        <v>2024</v>
      </c>
      <c r="C4302" t="str">
        <f t="shared" si="202"/>
        <v>2023-2024</v>
      </c>
      <c r="D4302" t="s">
        <v>120</v>
      </c>
      <c r="E4302" t="s">
        <v>34</v>
      </c>
      <c r="F4302" t="str">
        <f t="shared" si="203"/>
        <v>New South Wales</v>
      </c>
      <c r="G4302" t="s">
        <v>10</v>
      </c>
      <c r="H4302">
        <v>2560</v>
      </c>
      <c r="I4302" t="s">
        <v>11</v>
      </c>
      <c r="J4302" t="s">
        <v>123</v>
      </c>
      <c r="K4302" t="s">
        <v>146</v>
      </c>
      <c r="L4302" t="s">
        <v>157</v>
      </c>
      <c r="M4302" s="6">
        <v>190</v>
      </c>
    </row>
    <row r="4303" spans="1:13" x14ac:dyDescent="0.3">
      <c r="A4303" s="2">
        <v>46007</v>
      </c>
      <c r="B4303" s="3">
        <f t="shared" si="201"/>
        <v>2026</v>
      </c>
      <c r="C4303" t="str">
        <f t="shared" si="202"/>
        <v>2025-2026</v>
      </c>
      <c r="D4303" t="s">
        <v>120</v>
      </c>
      <c r="E4303" t="s">
        <v>91</v>
      </c>
      <c r="F4303" t="str">
        <f t="shared" si="203"/>
        <v>Western Australia</v>
      </c>
      <c r="G4303" t="s">
        <v>28</v>
      </c>
      <c r="H4303">
        <v>6109</v>
      </c>
      <c r="I4303" t="s">
        <v>11</v>
      </c>
      <c r="J4303" t="s">
        <v>135</v>
      </c>
      <c r="K4303" t="s">
        <v>145</v>
      </c>
      <c r="L4303" t="s">
        <v>156</v>
      </c>
      <c r="M4303" s="6">
        <v>172</v>
      </c>
    </row>
    <row r="4304" spans="1:13" x14ac:dyDescent="0.3">
      <c r="A4304" s="2">
        <v>45767</v>
      </c>
      <c r="B4304" s="3">
        <f t="shared" si="201"/>
        <v>2025</v>
      </c>
      <c r="C4304" t="str">
        <f t="shared" si="202"/>
        <v>2024-2025</v>
      </c>
      <c r="D4304" t="s">
        <v>120</v>
      </c>
      <c r="E4304" t="s">
        <v>16</v>
      </c>
      <c r="F4304" t="str">
        <f t="shared" si="203"/>
        <v>South Australia</v>
      </c>
      <c r="G4304" t="s">
        <v>17</v>
      </c>
      <c r="H4304">
        <v>5168</v>
      </c>
      <c r="I4304" t="s">
        <v>11</v>
      </c>
      <c r="J4304" t="s">
        <v>134</v>
      </c>
      <c r="K4304" t="s">
        <v>145</v>
      </c>
      <c r="L4304" t="s">
        <v>156</v>
      </c>
      <c r="M4304" s="6">
        <v>367</v>
      </c>
    </row>
    <row r="4305" spans="1:13" x14ac:dyDescent="0.3">
      <c r="A4305" s="2">
        <v>45875</v>
      </c>
      <c r="B4305" s="3">
        <f t="shared" si="201"/>
        <v>2026</v>
      </c>
      <c r="C4305" t="str">
        <f t="shared" si="202"/>
        <v>2025-2026</v>
      </c>
      <c r="D4305" t="s">
        <v>119</v>
      </c>
      <c r="E4305" t="s">
        <v>25</v>
      </c>
      <c r="F4305" t="str">
        <f t="shared" si="203"/>
        <v>Victoria</v>
      </c>
      <c r="G4305" t="s">
        <v>26</v>
      </c>
      <c r="H4305">
        <v>3066</v>
      </c>
      <c r="I4305" t="s">
        <v>11</v>
      </c>
      <c r="J4305" t="s">
        <v>128</v>
      </c>
      <c r="K4305" t="s">
        <v>145</v>
      </c>
      <c r="L4305" t="s">
        <v>156</v>
      </c>
      <c r="M4305" s="6">
        <v>744</v>
      </c>
    </row>
    <row r="4306" spans="1:13" x14ac:dyDescent="0.3">
      <c r="A4306" s="2">
        <v>45521</v>
      </c>
      <c r="B4306" s="3">
        <f t="shared" si="201"/>
        <v>2025</v>
      </c>
      <c r="C4306" t="str">
        <f t="shared" si="202"/>
        <v>2024-2025</v>
      </c>
      <c r="D4306" t="s">
        <v>119</v>
      </c>
      <c r="E4306" t="s">
        <v>22</v>
      </c>
      <c r="F4306" t="str">
        <f t="shared" si="203"/>
        <v>New South Wales</v>
      </c>
      <c r="G4306" t="s">
        <v>10</v>
      </c>
      <c r="H4306">
        <v>2116</v>
      </c>
      <c r="I4306" t="s">
        <v>11</v>
      </c>
      <c r="J4306" t="s">
        <v>125</v>
      </c>
      <c r="K4306" t="s">
        <v>150</v>
      </c>
      <c r="L4306" t="s">
        <v>161</v>
      </c>
      <c r="M4306" s="6">
        <v>61</v>
      </c>
    </row>
    <row r="4307" spans="1:13" x14ac:dyDescent="0.3">
      <c r="A4307" s="2">
        <v>45638</v>
      </c>
      <c r="B4307" s="3">
        <f t="shared" si="201"/>
        <v>2025</v>
      </c>
      <c r="C4307" t="str">
        <f t="shared" si="202"/>
        <v>2024-2025</v>
      </c>
      <c r="D4307" t="s">
        <v>120</v>
      </c>
      <c r="E4307" t="s">
        <v>94</v>
      </c>
      <c r="F4307" t="str">
        <f t="shared" si="203"/>
        <v>Queensland</v>
      </c>
      <c r="G4307" t="s">
        <v>19</v>
      </c>
      <c r="H4307">
        <v>4551</v>
      </c>
      <c r="I4307" t="s">
        <v>11</v>
      </c>
      <c r="J4307" t="s">
        <v>136</v>
      </c>
      <c r="K4307" t="s">
        <v>150</v>
      </c>
      <c r="L4307" t="s">
        <v>161</v>
      </c>
      <c r="M4307" s="6">
        <v>503</v>
      </c>
    </row>
    <row r="4308" spans="1:13" x14ac:dyDescent="0.3">
      <c r="A4308" s="2">
        <v>45656</v>
      </c>
      <c r="B4308" s="3">
        <f t="shared" si="201"/>
        <v>2025</v>
      </c>
      <c r="C4308" t="str">
        <f t="shared" si="202"/>
        <v>2024-2025</v>
      </c>
      <c r="D4308" t="s">
        <v>120</v>
      </c>
      <c r="E4308" t="s">
        <v>12</v>
      </c>
      <c r="F4308" t="str">
        <f t="shared" si="203"/>
        <v>New South Wales</v>
      </c>
      <c r="G4308" t="s">
        <v>10</v>
      </c>
      <c r="H4308">
        <v>2795</v>
      </c>
      <c r="I4308" t="s">
        <v>11</v>
      </c>
      <c r="J4308" t="s">
        <v>132</v>
      </c>
      <c r="K4308" t="s">
        <v>142</v>
      </c>
      <c r="L4308" t="s">
        <v>153</v>
      </c>
      <c r="M4308" s="6">
        <v>121</v>
      </c>
    </row>
    <row r="4309" spans="1:13" x14ac:dyDescent="0.3">
      <c r="A4309" s="2">
        <v>45425</v>
      </c>
      <c r="B4309" s="3">
        <f t="shared" si="201"/>
        <v>2024</v>
      </c>
      <c r="C4309" t="str">
        <f t="shared" si="202"/>
        <v>2023-2024</v>
      </c>
      <c r="D4309" t="s">
        <v>120</v>
      </c>
      <c r="E4309" t="s">
        <v>69</v>
      </c>
      <c r="F4309" t="str">
        <f t="shared" si="203"/>
        <v>Victoria</v>
      </c>
      <c r="G4309" t="s">
        <v>26</v>
      </c>
      <c r="H4309">
        <v>3148</v>
      </c>
      <c r="I4309" t="s">
        <v>11</v>
      </c>
      <c r="J4309" t="s">
        <v>127</v>
      </c>
      <c r="K4309" t="s">
        <v>148</v>
      </c>
      <c r="L4309" t="s">
        <v>159</v>
      </c>
      <c r="M4309" s="6">
        <v>484</v>
      </c>
    </row>
    <row r="4310" spans="1:13" x14ac:dyDescent="0.3">
      <c r="A4310" s="2">
        <v>45873</v>
      </c>
      <c r="B4310" s="3">
        <f t="shared" si="201"/>
        <v>2026</v>
      </c>
      <c r="C4310" t="str">
        <f t="shared" si="202"/>
        <v>2025-2026</v>
      </c>
      <c r="D4310" t="s">
        <v>120</v>
      </c>
      <c r="E4310" t="s">
        <v>107</v>
      </c>
      <c r="F4310" t="str">
        <f t="shared" si="203"/>
        <v>New South Wales</v>
      </c>
      <c r="G4310" t="s">
        <v>10</v>
      </c>
      <c r="H4310">
        <v>2020</v>
      </c>
      <c r="I4310" t="s">
        <v>11</v>
      </c>
      <c r="J4310" t="s">
        <v>126</v>
      </c>
      <c r="K4310" t="s">
        <v>142</v>
      </c>
      <c r="L4310" t="s">
        <v>153</v>
      </c>
      <c r="M4310" s="6">
        <v>544</v>
      </c>
    </row>
    <row r="4311" spans="1:13" x14ac:dyDescent="0.3">
      <c r="A4311" s="2">
        <v>45751</v>
      </c>
      <c r="B4311" s="3">
        <f t="shared" si="201"/>
        <v>2025</v>
      </c>
      <c r="C4311" t="str">
        <f t="shared" si="202"/>
        <v>2024-2025</v>
      </c>
      <c r="D4311" t="s">
        <v>120</v>
      </c>
      <c r="E4311" t="s">
        <v>52</v>
      </c>
      <c r="F4311" t="str">
        <f t="shared" si="203"/>
        <v>New South Wales</v>
      </c>
      <c r="G4311" t="s">
        <v>10</v>
      </c>
      <c r="H4311">
        <v>2485</v>
      </c>
      <c r="I4311" t="s">
        <v>11</v>
      </c>
      <c r="J4311" t="s">
        <v>122</v>
      </c>
      <c r="K4311" t="s">
        <v>145</v>
      </c>
      <c r="L4311" t="s">
        <v>156</v>
      </c>
      <c r="M4311" s="6">
        <v>721</v>
      </c>
    </row>
    <row r="4312" spans="1:13" x14ac:dyDescent="0.3">
      <c r="A4312" s="2">
        <v>45317</v>
      </c>
      <c r="B4312" s="3">
        <f t="shared" si="201"/>
        <v>2024</v>
      </c>
      <c r="C4312" t="str">
        <f t="shared" si="202"/>
        <v>2023-2024</v>
      </c>
      <c r="D4312" t="s">
        <v>120</v>
      </c>
      <c r="E4312" t="s">
        <v>84</v>
      </c>
      <c r="F4312" t="str">
        <f t="shared" si="203"/>
        <v>Western Australia</v>
      </c>
      <c r="G4312" t="s">
        <v>28</v>
      </c>
      <c r="H4312">
        <v>6280</v>
      </c>
      <c r="I4312" t="s">
        <v>11</v>
      </c>
      <c r="J4312" t="s">
        <v>135</v>
      </c>
      <c r="K4312" t="s">
        <v>150</v>
      </c>
      <c r="L4312" t="s">
        <v>161</v>
      </c>
      <c r="M4312" s="6">
        <v>30</v>
      </c>
    </row>
    <row r="4313" spans="1:13" x14ac:dyDescent="0.3">
      <c r="A4313" s="2">
        <v>45558</v>
      </c>
      <c r="B4313" s="3">
        <f t="shared" si="201"/>
        <v>2025</v>
      </c>
      <c r="C4313" t="str">
        <f t="shared" si="202"/>
        <v>2024-2025</v>
      </c>
      <c r="D4313" t="s">
        <v>120</v>
      </c>
      <c r="E4313" t="s">
        <v>114</v>
      </c>
      <c r="F4313" t="str">
        <f t="shared" si="203"/>
        <v>Victoria</v>
      </c>
      <c r="G4313" t="s">
        <v>26</v>
      </c>
      <c r="H4313">
        <v>3353</v>
      </c>
      <c r="I4313" t="s">
        <v>11</v>
      </c>
      <c r="J4313" t="s">
        <v>129</v>
      </c>
      <c r="K4313" t="s">
        <v>148</v>
      </c>
      <c r="L4313" t="s">
        <v>159</v>
      </c>
      <c r="M4313" s="6">
        <v>595</v>
      </c>
    </row>
    <row r="4314" spans="1:13" x14ac:dyDescent="0.3">
      <c r="A4314" s="2">
        <v>45645</v>
      </c>
      <c r="B4314" s="3">
        <f t="shared" si="201"/>
        <v>2025</v>
      </c>
      <c r="C4314" t="str">
        <f t="shared" si="202"/>
        <v>2024-2025</v>
      </c>
      <c r="D4314" t="s">
        <v>120</v>
      </c>
      <c r="E4314" t="s">
        <v>103</v>
      </c>
      <c r="F4314" t="str">
        <f t="shared" si="203"/>
        <v>Victoria</v>
      </c>
      <c r="G4314" t="s">
        <v>26</v>
      </c>
      <c r="H4314">
        <v>3550</v>
      </c>
      <c r="I4314" t="s">
        <v>11</v>
      </c>
      <c r="J4314" t="s">
        <v>129</v>
      </c>
      <c r="K4314" t="s">
        <v>151</v>
      </c>
      <c r="L4314" t="s">
        <v>152</v>
      </c>
      <c r="M4314" s="6">
        <v>414</v>
      </c>
    </row>
    <row r="4315" spans="1:13" x14ac:dyDescent="0.3">
      <c r="A4315" s="2">
        <v>45533</v>
      </c>
      <c r="B4315" s="3">
        <f t="shared" si="201"/>
        <v>2025</v>
      </c>
      <c r="C4315" t="str">
        <f t="shared" si="202"/>
        <v>2024-2025</v>
      </c>
      <c r="D4315" t="s">
        <v>120</v>
      </c>
      <c r="E4315" t="s">
        <v>62</v>
      </c>
      <c r="F4315" t="str">
        <f t="shared" si="203"/>
        <v>Victoria</v>
      </c>
      <c r="G4315" t="s">
        <v>26</v>
      </c>
      <c r="H4315">
        <v>3690</v>
      </c>
      <c r="I4315" t="s">
        <v>11</v>
      </c>
      <c r="J4315" t="s">
        <v>137</v>
      </c>
      <c r="K4315" t="s">
        <v>145</v>
      </c>
      <c r="L4315" t="s">
        <v>156</v>
      </c>
      <c r="M4315" s="6">
        <v>82</v>
      </c>
    </row>
    <row r="4316" spans="1:13" x14ac:dyDescent="0.3">
      <c r="A4316" s="2">
        <v>45672</v>
      </c>
      <c r="B4316" s="3">
        <f t="shared" si="201"/>
        <v>2025</v>
      </c>
      <c r="C4316" t="str">
        <f t="shared" si="202"/>
        <v>2024-2025</v>
      </c>
      <c r="D4316" t="s">
        <v>120</v>
      </c>
      <c r="E4316" t="s">
        <v>84</v>
      </c>
      <c r="F4316" t="str">
        <f t="shared" si="203"/>
        <v>Western Australia</v>
      </c>
      <c r="G4316" t="s">
        <v>28</v>
      </c>
      <c r="H4316">
        <v>6280</v>
      </c>
      <c r="I4316" t="s">
        <v>11</v>
      </c>
      <c r="J4316" t="s">
        <v>135</v>
      </c>
      <c r="K4316" t="s">
        <v>148</v>
      </c>
      <c r="L4316" t="s">
        <v>159</v>
      </c>
      <c r="M4316" s="6">
        <v>521</v>
      </c>
    </row>
    <row r="4317" spans="1:13" x14ac:dyDescent="0.3">
      <c r="A4317" s="2">
        <v>45354</v>
      </c>
      <c r="B4317" s="3">
        <f t="shared" si="201"/>
        <v>2024</v>
      </c>
      <c r="C4317" t="str">
        <f t="shared" si="202"/>
        <v>2023-2024</v>
      </c>
      <c r="D4317" t="s">
        <v>120</v>
      </c>
      <c r="E4317" t="s">
        <v>105</v>
      </c>
      <c r="F4317" t="str">
        <f t="shared" si="203"/>
        <v>New South Wales</v>
      </c>
      <c r="G4317" t="s">
        <v>10</v>
      </c>
      <c r="H4317">
        <v>2031</v>
      </c>
      <c r="I4317" t="s">
        <v>11</v>
      </c>
      <c r="J4317" t="s">
        <v>126</v>
      </c>
      <c r="K4317" t="s">
        <v>145</v>
      </c>
      <c r="L4317" t="s">
        <v>156</v>
      </c>
      <c r="M4317" s="6">
        <v>339</v>
      </c>
    </row>
    <row r="4318" spans="1:13" x14ac:dyDescent="0.3">
      <c r="A4318" s="2">
        <v>45985</v>
      </c>
      <c r="B4318" s="3">
        <f t="shared" si="201"/>
        <v>2026</v>
      </c>
      <c r="C4318" t="str">
        <f t="shared" si="202"/>
        <v>2025-2026</v>
      </c>
      <c r="D4318" t="s">
        <v>119</v>
      </c>
      <c r="E4318" t="s">
        <v>22</v>
      </c>
      <c r="F4318" t="str">
        <f t="shared" si="203"/>
        <v>New South Wales</v>
      </c>
      <c r="G4318" t="s">
        <v>10</v>
      </c>
      <c r="H4318">
        <v>2116</v>
      </c>
      <c r="I4318" t="s">
        <v>11</v>
      </c>
      <c r="J4318" t="s">
        <v>125</v>
      </c>
      <c r="K4318" t="s">
        <v>142</v>
      </c>
      <c r="L4318" t="s">
        <v>153</v>
      </c>
      <c r="M4318" s="6">
        <v>165</v>
      </c>
    </row>
    <row r="4319" spans="1:13" x14ac:dyDescent="0.3">
      <c r="A4319" s="2">
        <v>45452</v>
      </c>
      <c r="B4319" s="3">
        <f t="shared" si="201"/>
        <v>2024</v>
      </c>
      <c r="C4319" t="str">
        <f t="shared" si="202"/>
        <v>2023-2024</v>
      </c>
      <c r="D4319" t="s">
        <v>120</v>
      </c>
      <c r="E4319" t="s">
        <v>58</v>
      </c>
      <c r="F4319" t="str">
        <f t="shared" si="203"/>
        <v>New South Wales</v>
      </c>
      <c r="G4319" t="s">
        <v>10</v>
      </c>
      <c r="H4319">
        <v>2790</v>
      </c>
      <c r="I4319" t="s">
        <v>11</v>
      </c>
      <c r="J4319" t="s">
        <v>132</v>
      </c>
      <c r="K4319" t="s">
        <v>145</v>
      </c>
      <c r="L4319" t="s">
        <v>156</v>
      </c>
      <c r="M4319" s="6">
        <v>360</v>
      </c>
    </row>
    <row r="4320" spans="1:13" x14ac:dyDescent="0.3">
      <c r="A4320" s="2">
        <v>46009</v>
      </c>
      <c r="B4320" s="3">
        <f t="shared" si="201"/>
        <v>2026</v>
      </c>
      <c r="C4320" t="str">
        <f t="shared" si="202"/>
        <v>2025-2026</v>
      </c>
      <c r="D4320" t="s">
        <v>119</v>
      </c>
      <c r="E4320" t="s">
        <v>25</v>
      </c>
      <c r="F4320" t="str">
        <f t="shared" si="203"/>
        <v>Victoria</v>
      </c>
      <c r="G4320" t="s">
        <v>26</v>
      </c>
      <c r="H4320">
        <v>3066</v>
      </c>
      <c r="I4320" t="s">
        <v>11</v>
      </c>
      <c r="J4320" t="s">
        <v>128</v>
      </c>
      <c r="K4320" t="s">
        <v>148</v>
      </c>
      <c r="L4320" t="s">
        <v>159</v>
      </c>
      <c r="M4320" s="6">
        <v>45</v>
      </c>
    </row>
    <row r="4321" spans="1:13" x14ac:dyDescent="0.3">
      <c r="A4321" s="2">
        <v>45363</v>
      </c>
      <c r="B4321" s="3">
        <f t="shared" si="201"/>
        <v>2024</v>
      </c>
      <c r="C4321" t="str">
        <f t="shared" si="202"/>
        <v>2023-2024</v>
      </c>
      <c r="D4321" t="s">
        <v>120</v>
      </c>
      <c r="E4321" t="s">
        <v>104</v>
      </c>
      <c r="F4321" t="str">
        <f t="shared" si="203"/>
        <v>Victoria</v>
      </c>
      <c r="G4321" t="s">
        <v>26</v>
      </c>
      <c r="H4321">
        <v>3175</v>
      </c>
      <c r="I4321" t="s">
        <v>11</v>
      </c>
      <c r="J4321" t="s">
        <v>127</v>
      </c>
      <c r="K4321" t="s">
        <v>148</v>
      </c>
      <c r="L4321" t="s">
        <v>159</v>
      </c>
      <c r="M4321" s="6">
        <v>150</v>
      </c>
    </row>
    <row r="4322" spans="1:13" x14ac:dyDescent="0.3">
      <c r="A4322" s="2">
        <v>45394</v>
      </c>
      <c r="B4322" s="3">
        <f t="shared" si="201"/>
        <v>2024</v>
      </c>
      <c r="C4322" t="str">
        <f t="shared" si="202"/>
        <v>2023-2024</v>
      </c>
      <c r="D4322" t="s">
        <v>120</v>
      </c>
      <c r="E4322" t="s">
        <v>69</v>
      </c>
      <c r="F4322" t="str">
        <f t="shared" si="203"/>
        <v>Victoria</v>
      </c>
      <c r="G4322" t="s">
        <v>26</v>
      </c>
      <c r="H4322">
        <v>3148</v>
      </c>
      <c r="I4322" t="s">
        <v>11</v>
      </c>
      <c r="J4322" t="s">
        <v>127</v>
      </c>
      <c r="K4322" t="s">
        <v>148</v>
      </c>
      <c r="L4322" t="s">
        <v>159</v>
      </c>
      <c r="M4322" s="6">
        <v>233</v>
      </c>
    </row>
    <row r="4323" spans="1:13" x14ac:dyDescent="0.3">
      <c r="A4323" s="2">
        <v>45992</v>
      </c>
      <c r="B4323" s="3">
        <f t="shared" si="201"/>
        <v>2026</v>
      </c>
      <c r="C4323" t="str">
        <f t="shared" si="202"/>
        <v>2025-2026</v>
      </c>
      <c r="D4323" t="s">
        <v>119</v>
      </c>
      <c r="E4323" t="s">
        <v>49</v>
      </c>
      <c r="F4323" t="str">
        <f t="shared" si="203"/>
        <v>New South Wales</v>
      </c>
      <c r="G4323" t="s">
        <v>10</v>
      </c>
      <c r="H4323">
        <v>2350</v>
      </c>
      <c r="I4323" t="s">
        <v>11</v>
      </c>
      <c r="J4323" t="s">
        <v>122</v>
      </c>
      <c r="K4323" t="s">
        <v>150</v>
      </c>
      <c r="L4323" t="s">
        <v>161</v>
      </c>
      <c r="M4323" s="6">
        <v>415</v>
      </c>
    </row>
    <row r="4324" spans="1:13" x14ac:dyDescent="0.3">
      <c r="A4324" s="2">
        <v>46011</v>
      </c>
      <c r="B4324" s="3">
        <f t="shared" si="201"/>
        <v>2026</v>
      </c>
      <c r="C4324" t="str">
        <f t="shared" si="202"/>
        <v>2025-2026</v>
      </c>
      <c r="D4324" t="s">
        <v>120</v>
      </c>
      <c r="E4324" t="s">
        <v>78</v>
      </c>
      <c r="F4324" t="str">
        <f t="shared" si="203"/>
        <v>New South Wales</v>
      </c>
      <c r="G4324" t="s">
        <v>10</v>
      </c>
      <c r="H4324">
        <v>2480</v>
      </c>
      <c r="I4324" t="s">
        <v>11</v>
      </c>
      <c r="J4324" t="s">
        <v>122</v>
      </c>
      <c r="K4324" t="s">
        <v>148</v>
      </c>
      <c r="L4324" t="s">
        <v>159</v>
      </c>
      <c r="M4324" s="6">
        <v>428</v>
      </c>
    </row>
    <row r="4325" spans="1:13" x14ac:dyDescent="0.3">
      <c r="A4325" s="2">
        <v>45534</v>
      </c>
      <c r="B4325" s="3">
        <f t="shared" si="201"/>
        <v>2025</v>
      </c>
      <c r="C4325" t="str">
        <f t="shared" si="202"/>
        <v>2024-2025</v>
      </c>
      <c r="D4325" t="s">
        <v>120</v>
      </c>
      <c r="E4325" t="s">
        <v>81</v>
      </c>
      <c r="F4325" t="str">
        <f t="shared" si="203"/>
        <v>Victoria</v>
      </c>
      <c r="G4325" t="s">
        <v>26</v>
      </c>
      <c r="H4325">
        <v>3076</v>
      </c>
      <c r="I4325" t="s">
        <v>11</v>
      </c>
      <c r="J4325" t="s">
        <v>128</v>
      </c>
      <c r="K4325" t="s">
        <v>150</v>
      </c>
      <c r="L4325" t="s">
        <v>161</v>
      </c>
      <c r="M4325" s="6">
        <v>263</v>
      </c>
    </row>
    <row r="4326" spans="1:13" x14ac:dyDescent="0.3">
      <c r="A4326" s="2">
        <v>45467</v>
      </c>
      <c r="B4326" s="3">
        <f t="shared" si="201"/>
        <v>2024</v>
      </c>
      <c r="C4326" t="str">
        <f t="shared" si="202"/>
        <v>2023-2024</v>
      </c>
      <c r="D4326" t="s">
        <v>120</v>
      </c>
      <c r="E4326" t="s">
        <v>63</v>
      </c>
      <c r="F4326" t="str">
        <f t="shared" si="203"/>
        <v>Queensland</v>
      </c>
      <c r="G4326" t="s">
        <v>19</v>
      </c>
      <c r="H4326">
        <v>4068</v>
      </c>
      <c r="I4326" t="s">
        <v>11</v>
      </c>
      <c r="J4326" t="s">
        <v>131</v>
      </c>
      <c r="K4326" t="s">
        <v>148</v>
      </c>
      <c r="L4326" t="s">
        <v>159</v>
      </c>
      <c r="M4326" s="6">
        <v>733</v>
      </c>
    </row>
    <row r="4327" spans="1:13" x14ac:dyDescent="0.3">
      <c r="A4327" s="2">
        <v>45762</v>
      </c>
      <c r="B4327" s="3">
        <f t="shared" si="201"/>
        <v>2025</v>
      </c>
      <c r="C4327" t="str">
        <f t="shared" si="202"/>
        <v>2024-2025</v>
      </c>
      <c r="D4327" t="s">
        <v>120</v>
      </c>
      <c r="E4327" t="s">
        <v>90</v>
      </c>
      <c r="F4327" t="str">
        <f t="shared" si="203"/>
        <v>New South Wales</v>
      </c>
      <c r="G4327" t="s">
        <v>10</v>
      </c>
      <c r="H4327">
        <v>2650</v>
      </c>
      <c r="I4327" t="s">
        <v>11</v>
      </c>
      <c r="J4327" t="s">
        <v>132</v>
      </c>
      <c r="K4327" t="s">
        <v>145</v>
      </c>
      <c r="L4327" t="s">
        <v>156</v>
      </c>
      <c r="M4327" s="6">
        <v>37</v>
      </c>
    </row>
    <row r="4328" spans="1:13" x14ac:dyDescent="0.3">
      <c r="A4328" s="2">
        <v>45505</v>
      </c>
      <c r="B4328" s="3">
        <f t="shared" si="201"/>
        <v>2025</v>
      </c>
      <c r="C4328" t="str">
        <f t="shared" si="202"/>
        <v>2024-2025</v>
      </c>
      <c r="D4328" t="s">
        <v>120</v>
      </c>
      <c r="E4328" t="s">
        <v>113</v>
      </c>
      <c r="F4328" t="str">
        <f t="shared" si="203"/>
        <v>New South Wales</v>
      </c>
      <c r="G4328" t="s">
        <v>10</v>
      </c>
      <c r="H4328">
        <v>2101</v>
      </c>
      <c r="I4328" t="s">
        <v>11</v>
      </c>
      <c r="J4328" t="s">
        <v>125</v>
      </c>
      <c r="K4328" t="s">
        <v>148</v>
      </c>
      <c r="L4328" t="s">
        <v>159</v>
      </c>
      <c r="M4328" s="6">
        <v>614</v>
      </c>
    </row>
    <row r="4329" spans="1:13" x14ac:dyDescent="0.3">
      <c r="A4329" s="2">
        <v>45883</v>
      </c>
      <c r="B4329" s="3">
        <f t="shared" si="201"/>
        <v>2026</v>
      </c>
      <c r="C4329" t="str">
        <f t="shared" si="202"/>
        <v>2025-2026</v>
      </c>
      <c r="D4329" t="s">
        <v>120</v>
      </c>
      <c r="E4329" t="s">
        <v>9</v>
      </c>
      <c r="F4329" t="str">
        <f t="shared" si="203"/>
        <v>New South Wales</v>
      </c>
      <c r="G4329" t="s">
        <v>10</v>
      </c>
      <c r="H4329">
        <v>2067</v>
      </c>
      <c r="I4329" t="s">
        <v>11</v>
      </c>
      <c r="J4329" t="s">
        <v>126</v>
      </c>
      <c r="K4329" t="s">
        <v>144</v>
      </c>
      <c r="L4329" t="s">
        <v>155</v>
      </c>
      <c r="M4329" s="6">
        <v>649</v>
      </c>
    </row>
    <row r="4330" spans="1:13" x14ac:dyDescent="0.3">
      <c r="A4330" s="2">
        <v>45382</v>
      </c>
      <c r="B4330" s="3">
        <f t="shared" si="201"/>
        <v>2024</v>
      </c>
      <c r="C4330" t="str">
        <f t="shared" si="202"/>
        <v>2023-2024</v>
      </c>
      <c r="D4330" t="s">
        <v>120</v>
      </c>
      <c r="E4330" t="s">
        <v>23</v>
      </c>
      <c r="F4330" t="str">
        <f t="shared" si="203"/>
        <v>New South Wales</v>
      </c>
      <c r="G4330" t="s">
        <v>10</v>
      </c>
      <c r="H4330">
        <v>2830</v>
      </c>
      <c r="I4330" t="s">
        <v>11</v>
      </c>
      <c r="J4330" t="s">
        <v>132</v>
      </c>
      <c r="K4330" t="s">
        <v>150</v>
      </c>
      <c r="L4330" t="s">
        <v>161</v>
      </c>
      <c r="M4330" s="6">
        <v>428</v>
      </c>
    </row>
    <row r="4331" spans="1:13" x14ac:dyDescent="0.3">
      <c r="A4331" s="2">
        <v>46017</v>
      </c>
      <c r="B4331" s="3">
        <f t="shared" si="201"/>
        <v>2026</v>
      </c>
      <c r="C4331" t="str">
        <f t="shared" si="202"/>
        <v>2025-2026</v>
      </c>
      <c r="D4331" t="s">
        <v>120</v>
      </c>
      <c r="E4331" t="s">
        <v>38</v>
      </c>
      <c r="F4331" t="str">
        <f t="shared" si="203"/>
        <v>Victoria</v>
      </c>
      <c r="G4331" t="s">
        <v>26</v>
      </c>
      <c r="H4331">
        <v>3199</v>
      </c>
      <c r="I4331" t="s">
        <v>11</v>
      </c>
      <c r="J4331" t="s">
        <v>127</v>
      </c>
      <c r="K4331" t="s">
        <v>145</v>
      </c>
      <c r="L4331" t="s">
        <v>156</v>
      </c>
      <c r="M4331" s="6">
        <v>349</v>
      </c>
    </row>
    <row r="4332" spans="1:13" x14ac:dyDescent="0.3">
      <c r="A4332" s="2">
        <v>45551</v>
      </c>
      <c r="B4332" s="3">
        <f t="shared" si="201"/>
        <v>2025</v>
      </c>
      <c r="C4332" t="str">
        <f t="shared" si="202"/>
        <v>2024-2025</v>
      </c>
      <c r="D4332" t="s">
        <v>120</v>
      </c>
      <c r="E4332" t="s">
        <v>94</v>
      </c>
      <c r="F4332" t="str">
        <f t="shared" si="203"/>
        <v>Queensland</v>
      </c>
      <c r="G4332" t="s">
        <v>19</v>
      </c>
      <c r="H4332">
        <v>4551</v>
      </c>
      <c r="I4332" t="s">
        <v>11</v>
      </c>
      <c r="J4332" t="s">
        <v>136</v>
      </c>
      <c r="K4332" t="s">
        <v>150</v>
      </c>
      <c r="L4332" t="s">
        <v>161</v>
      </c>
      <c r="M4332" s="6">
        <v>645</v>
      </c>
    </row>
    <row r="4333" spans="1:13" x14ac:dyDescent="0.3">
      <c r="A4333" s="2">
        <v>45709</v>
      </c>
      <c r="B4333" s="3">
        <f t="shared" si="201"/>
        <v>2025</v>
      </c>
      <c r="C4333" t="str">
        <f t="shared" si="202"/>
        <v>2024-2025</v>
      </c>
      <c r="D4333" t="s">
        <v>120</v>
      </c>
      <c r="E4333" t="s">
        <v>82</v>
      </c>
      <c r="F4333" t="str">
        <f t="shared" si="203"/>
        <v>Queensland</v>
      </c>
      <c r="G4333" t="s">
        <v>19</v>
      </c>
      <c r="H4333">
        <v>4215</v>
      </c>
      <c r="I4333" t="s">
        <v>11</v>
      </c>
      <c r="J4333" t="s">
        <v>124</v>
      </c>
      <c r="K4333" t="s">
        <v>142</v>
      </c>
      <c r="L4333" t="s">
        <v>153</v>
      </c>
      <c r="M4333" s="6">
        <v>393</v>
      </c>
    </row>
    <row r="4334" spans="1:13" x14ac:dyDescent="0.3">
      <c r="A4334" s="2">
        <v>45799</v>
      </c>
      <c r="B4334" s="3">
        <f t="shared" si="201"/>
        <v>2025</v>
      </c>
      <c r="C4334" t="str">
        <f t="shared" si="202"/>
        <v>2024-2025</v>
      </c>
      <c r="D4334" t="s">
        <v>120</v>
      </c>
      <c r="E4334" t="s">
        <v>94</v>
      </c>
      <c r="F4334" t="str">
        <f t="shared" si="203"/>
        <v>Queensland</v>
      </c>
      <c r="G4334" t="s">
        <v>19</v>
      </c>
      <c r="H4334">
        <v>4551</v>
      </c>
      <c r="I4334" t="s">
        <v>11</v>
      </c>
      <c r="J4334" t="s">
        <v>136</v>
      </c>
      <c r="K4334" t="s">
        <v>151</v>
      </c>
      <c r="L4334" t="s">
        <v>152</v>
      </c>
      <c r="M4334" s="6">
        <v>499</v>
      </c>
    </row>
    <row r="4335" spans="1:13" x14ac:dyDescent="0.3">
      <c r="A4335" s="2">
        <v>45757</v>
      </c>
      <c r="B4335" s="3">
        <f t="shared" si="201"/>
        <v>2025</v>
      </c>
      <c r="C4335" t="str">
        <f t="shared" si="202"/>
        <v>2024-2025</v>
      </c>
      <c r="D4335" t="s">
        <v>119</v>
      </c>
      <c r="E4335" t="s">
        <v>92</v>
      </c>
      <c r="F4335" t="str">
        <f t="shared" si="203"/>
        <v>New South Wales</v>
      </c>
      <c r="G4335" t="s">
        <v>10</v>
      </c>
      <c r="H4335">
        <v>2015</v>
      </c>
      <c r="I4335" t="s">
        <v>11</v>
      </c>
      <c r="J4335" t="s">
        <v>126</v>
      </c>
      <c r="K4335" t="s">
        <v>145</v>
      </c>
      <c r="L4335" t="s">
        <v>156</v>
      </c>
      <c r="M4335" s="6">
        <v>375</v>
      </c>
    </row>
    <row r="4336" spans="1:13" x14ac:dyDescent="0.3">
      <c r="A4336" s="2">
        <v>45578</v>
      </c>
      <c r="B4336" s="3">
        <f t="shared" si="201"/>
        <v>2025</v>
      </c>
      <c r="C4336" t="str">
        <f t="shared" si="202"/>
        <v>2024-2025</v>
      </c>
      <c r="D4336" t="s">
        <v>120</v>
      </c>
      <c r="E4336" t="s">
        <v>14</v>
      </c>
      <c r="F4336" t="str">
        <f t="shared" si="203"/>
        <v>Northern Territory</v>
      </c>
      <c r="G4336" t="s">
        <v>15</v>
      </c>
      <c r="H4336">
        <v>800</v>
      </c>
      <c r="I4336" t="s">
        <v>11</v>
      </c>
      <c r="J4336" t="s">
        <v>140</v>
      </c>
      <c r="K4336" t="s">
        <v>151</v>
      </c>
      <c r="L4336" t="s">
        <v>152</v>
      </c>
      <c r="M4336" s="6">
        <v>141</v>
      </c>
    </row>
    <row r="4337" spans="1:13" x14ac:dyDescent="0.3">
      <c r="A4337" s="2">
        <v>45664</v>
      </c>
      <c r="B4337" s="3">
        <f t="shared" si="201"/>
        <v>2025</v>
      </c>
      <c r="C4337" t="str">
        <f t="shared" si="202"/>
        <v>2024-2025</v>
      </c>
      <c r="D4337" t="s">
        <v>120</v>
      </c>
      <c r="E4337" t="s">
        <v>9</v>
      </c>
      <c r="F4337" t="str">
        <f t="shared" si="203"/>
        <v>New South Wales</v>
      </c>
      <c r="G4337" t="s">
        <v>10</v>
      </c>
      <c r="H4337">
        <v>2067</v>
      </c>
      <c r="I4337" t="s">
        <v>11</v>
      </c>
      <c r="J4337" t="s">
        <v>126</v>
      </c>
      <c r="K4337" t="s">
        <v>148</v>
      </c>
      <c r="L4337" t="s">
        <v>159</v>
      </c>
      <c r="M4337" s="6">
        <v>69</v>
      </c>
    </row>
    <row r="4338" spans="1:13" x14ac:dyDescent="0.3">
      <c r="A4338" s="2">
        <v>45339</v>
      </c>
      <c r="B4338" s="3">
        <f t="shared" si="201"/>
        <v>2024</v>
      </c>
      <c r="C4338" t="str">
        <f t="shared" si="202"/>
        <v>2023-2024</v>
      </c>
      <c r="D4338" t="s">
        <v>120</v>
      </c>
      <c r="E4338" t="s">
        <v>63</v>
      </c>
      <c r="F4338" t="str">
        <f t="shared" si="203"/>
        <v>Queensland</v>
      </c>
      <c r="G4338" t="s">
        <v>19</v>
      </c>
      <c r="H4338">
        <v>4068</v>
      </c>
      <c r="I4338" t="s">
        <v>11</v>
      </c>
      <c r="J4338" t="s">
        <v>131</v>
      </c>
      <c r="K4338" t="s">
        <v>142</v>
      </c>
      <c r="L4338" t="s">
        <v>153</v>
      </c>
      <c r="M4338" s="6">
        <v>721</v>
      </c>
    </row>
    <row r="4339" spans="1:13" x14ac:dyDescent="0.3">
      <c r="A4339" s="2">
        <v>45387</v>
      </c>
      <c r="B4339" s="3">
        <f t="shared" si="201"/>
        <v>2024</v>
      </c>
      <c r="C4339" t="str">
        <f t="shared" si="202"/>
        <v>2023-2024</v>
      </c>
      <c r="D4339" t="s">
        <v>120</v>
      </c>
      <c r="E4339" t="s">
        <v>94</v>
      </c>
      <c r="F4339" t="str">
        <f t="shared" si="203"/>
        <v>Queensland</v>
      </c>
      <c r="G4339" t="s">
        <v>19</v>
      </c>
      <c r="H4339">
        <v>4551</v>
      </c>
      <c r="I4339" t="s">
        <v>11</v>
      </c>
      <c r="J4339" t="s">
        <v>136</v>
      </c>
      <c r="K4339" t="s">
        <v>148</v>
      </c>
      <c r="L4339" t="s">
        <v>159</v>
      </c>
      <c r="M4339" s="6">
        <v>186</v>
      </c>
    </row>
    <row r="4340" spans="1:13" x14ac:dyDescent="0.3">
      <c r="A4340" s="2">
        <v>45531</v>
      </c>
      <c r="B4340" s="3">
        <f t="shared" si="201"/>
        <v>2025</v>
      </c>
      <c r="C4340" t="str">
        <f t="shared" si="202"/>
        <v>2024-2025</v>
      </c>
      <c r="D4340" t="s">
        <v>119</v>
      </c>
      <c r="E4340" t="s">
        <v>22</v>
      </c>
      <c r="F4340" t="str">
        <f t="shared" si="203"/>
        <v>New South Wales</v>
      </c>
      <c r="G4340" t="s">
        <v>10</v>
      </c>
      <c r="H4340">
        <v>2116</v>
      </c>
      <c r="I4340" t="s">
        <v>11</v>
      </c>
      <c r="J4340" t="s">
        <v>125</v>
      </c>
      <c r="K4340" t="s">
        <v>145</v>
      </c>
      <c r="L4340" t="s">
        <v>156</v>
      </c>
      <c r="M4340" s="6">
        <v>705</v>
      </c>
    </row>
    <row r="4341" spans="1:13" x14ac:dyDescent="0.3">
      <c r="A4341" s="2">
        <v>45860</v>
      </c>
      <c r="B4341" s="3">
        <f t="shared" si="201"/>
        <v>2026</v>
      </c>
      <c r="C4341" t="str">
        <f t="shared" si="202"/>
        <v>2025-2026</v>
      </c>
      <c r="D4341" t="s">
        <v>120</v>
      </c>
      <c r="E4341" t="s">
        <v>81</v>
      </c>
      <c r="F4341" t="str">
        <f t="shared" si="203"/>
        <v>Victoria</v>
      </c>
      <c r="G4341" t="s">
        <v>26</v>
      </c>
      <c r="H4341">
        <v>3076</v>
      </c>
      <c r="I4341" t="s">
        <v>11</v>
      </c>
      <c r="J4341" t="s">
        <v>128</v>
      </c>
      <c r="K4341" t="s">
        <v>150</v>
      </c>
      <c r="L4341" t="s">
        <v>161</v>
      </c>
      <c r="M4341" s="6">
        <v>595</v>
      </c>
    </row>
    <row r="4342" spans="1:13" x14ac:dyDescent="0.3">
      <c r="A4342" s="2">
        <v>45691</v>
      </c>
      <c r="B4342" s="3">
        <f t="shared" si="201"/>
        <v>2025</v>
      </c>
      <c r="C4342" t="str">
        <f t="shared" si="202"/>
        <v>2024-2025</v>
      </c>
      <c r="D4342" t="s">
        <v>120</v>
      </c>
      <c r="E4342" t="s">
        <v>106</v>
      </c>
      <c r="F4342" t="str">
        <f t="shared" si="203"/>
        <v>Queensland</v>
      </c>
      <c r="G4342" t="s">
        <v>19</v>
      </c>
      <c r="H4342">
        <v>4558</v>
      </c>
      <c r="I4342" t="s">
        <v>11</v>
      </c>
      <c r="J4342" t="s">
        <v>136</v>
      </c>
      <c r="K4342" t="s">
        <v>145</v>
      </c>
      <c r="L4342" t="s">
        <v>156</v>
      </c>
      <c r="M4342" s="6">
        <v>773</v>
      </c>
    </row>
    <row r="4343" spans="1:13" x14ac:dyDescent="0.3">
      <c r="A4343" s="2">
        <v>45753</v>
      </c>
      <c r="B4343" s="3">
        <f t="shared" si="201"/>
        <v>2025</v>
      </c>
      <c r="C4343" t="str">
        <f t="shared" si="202"/>
        <v>2024-2025</v>
      </c>
      <c r="D4343" t="s">
        <v>120</v>
      </c>
      <c r="E4343" t="s">
        <v>22</v>
      </c>
      <c r="F4343" t="str">
        <f t="shared" si="203"/>
        <v>New South Wales</v>
      </c>
      <c r="G4343" t="s">
        <v>10</v>
      </c>
      <c r="H4343">
        <v>2116</v>
      </c>
      <c r="I4343" t="s">
        <v>11</v>
      </c>
      <c r="J4343" t="s">
        <v>125</v>
      </c>
      <c r="K4343" t="s">
        <v>151</v>
      </c>
      <c r="L4343" t="s">
        <v>152</v>
      </c>
      <c r="M4343" s="6">
        <v>352</v>
      </c>
    </row>
    <row r="4344" spans="1:13" x14ac:dyDescent="0.3">
      <c r="A4344" s="2">
        <v>45875</v>
      </c>
      <c r="B4344" s="3">
        <f t="shared" si="201"/>
        <v>2026</v>
      </c>
      <c r="C4344" t="str">
        <f t="shared" si="202"/>
        <v>2025-2026</v>
      </c>
      <c r="D4344" t="s">
        <v>120</v>
      </c>
      <c r="E4344" t="s">
        <v>83</v>
      </c>
      <c r="F4344" t="str">
        <f t="shared" si="203"/>
        <v>Victoria</v>
      </c>
      <c r="G4344" t="s">
        <v>26</v>
      </c>
      <c r="H4344">
        <v>3551</v>
      </c>
      <c r="I4344" t="s">
        <v>11</v>
      </c>
      <c r="J4344" t="s">
        <v>129</v>
      </c>
      <c r="K4344" t="s">
        <v>150</v>
      </c>
      <c r="L4344" t="s">
        <v>161</v>
      </c>
      <c r="M4344" s="6">
        <v>731</v>
      </c>
    </row>
    <row r="4345" spans="1:13" x14ac:dyDescent="0.3">
      <c r="A4345" s="2">
        <v>45514</v>
      </c>
      <c r="B4345" s="3">
        <f t="shared" si="201"/>
        <v>2025</v>
      </c>
      <c r="C4345" t="str">
        <f t="shared" si="202"/>
        <v>2024-2025</v>
      </c>
      <c r="D4345" t="s">
        <v>120</v>
      </c>
      <c r="E4345" t="s">
        <v>90</v>
      </c>
      <c r="F4345" t="str">
        <f t="shared" si="203"/>
        <v>New South Wales</v>
      </c>
      <c r="G4345" t="s">
        <v>10</v>
      </c>
      <c r="H4345">
        <v>2650</v>
      </c>
      <c r="I4345" t="s">
        <v>11</v>
      </c>
      <c r="J4345" t="s">
        <v>132</v>
      </c>
      <c r="K4345" t="s">
        <v>142</v>
      </c>
      <c r="L4345" t="s">
        <v>153</v>
      </c>
      <c r="M4345" s="6">
        <v>786</v>
      </c>
    </row>
    <row r="4346" spans="1:13" x14ac:dyDescent="0.3">
      <c r="A4346" s="2">
        <v>45297</v>
      </c>
      <c r="B4346" s="3">
        <f t="shared" si="201"/>
        <v>2024</v>
      </c>
      <c r="C4346" t="str">
        <f t="shared" si="202"/>
        <v>2023-2024</v>
      </c>
      <c r="D4346" t="s">
        <v>120</v>
      </c>
      <c r="E4346" t="s">
        <v>59</v>
      </c>
      <c r="F4346" t="str">
        <f t="shared" si="203"/>
        <v>South Australia</v>
      </c>
      <c r="G4346" t="s">
        <v>17</v>
      </c>
      <c r="H4346">
        <v>5011</v>
      </c>
      <c r="I4346" t="s">
        <v>11</v>
      </c>
      <c r="J4346" t="s">
        <v>134</v>
      </c>
      <c r="K4346" t="s">
        <v>145</v>
      </c>
      <c r="L4346" t="s">
        <v>156</v>
      </c>
      <c r="M4346" s="6">
        <v>646</v>
      </c>
    </row>
    <row r="4347" spans="1:13" x14ac:dyDescent="0.3">
      <c r="A4347" s="2">
        <v>46001</v>
      </c>
      <c r="B4347" s="3">
        <f t="shared" si="201"/>
        <v>2026</v>
      </c>
      <c r="C4347" t="str">
        <f t="shared" si="202"/>
        <v>2025-2026</v>
      </c>
      <c r="D4347" t="s">
        <v>120</v>
      </c>
      <c r="E4347" t="s">
        <v>83</v>
      </c>
      <c r="F4347" t="str">
        <f t="shared" si="203"/>
        <v>Victoria</v>
      </c>
      <c r="G4347" t="s">
        <v>26</v>
      </c>
      <c r="H4347">
        <v>3551</v>
      </c>
      <c r="I4347" t="s">
        <v>11</v>
      </c>
      <c r="J4347" t="s">
        <v>129</v>
      </c>
      <c r="K4347" t="s">
        <v>142</v>
      </c>
      <c r="L4347" t="s">
        <v>153</v>
      </c>
      <c r="M4347" s="6">
        <v>465</v>
      </c>
    </row>
    <row r="4348" spans="1:13" x14ac:dyDescent="0.3">
      <c r="A4348" s="2">
        <v>45299</v>
      </c>
      <c r="B4348" s="3">
        <f t="shared" si="201"/>
        <v>2024</v>
      </c>
      <c r="C4348" t="str">
        <f t="shared" si="202"/>
        <v>2023-2024</v>
      </c>
      <c r="D4348" t="s">
        <v>120</v>
      </c>
      <c r="E4348" t="s">
        <v>41</v>
      </c>
      <c r="F4348" t="str">
        <f t="shared" si="203"/>
        <v>New South Wales</v>
      </c>
      <c r="G4348" t="s">
        <v>10</v>
      </c>
      <c r="H4348">
        <v>2478</v>
      </c>
      <c r="I4348" t="s">
        <v>11</v>
      </c>
      <c r="J4348" t="s">
        <v>122</v>
      </c>
      <c r="K4348" t="s">
        <v>145</v>
      </c>
      <c r="L4348" t="s">
        <v>156</v>
      </c>
      <c r="M4348" s="6">
        <v>272</v>
      </c>
    </row>
    <row r="4349" spans="1:13" x14ac:dyDescent="0.3">
      <c r="A4349" s="2">
        <v>45388</v>
      </c>
      <c r="B4349" s="3">
        <f t="shared" si="201"/>
        <v>2024</v>
      </c>
      <c r="C4349" t="str">
        <f t="shared" si="202"/>
        <v>2023-2024</v>
      </c>
      <c r="D4349" t="s">
        <v>120</v>
      </c>
      <c r="E4349" t="s">
        <v>34</v>
      </c>
      <c r="F4349" t="str">
        <f t="shared" si="203"/>
        <v>New South Wales</v>
      </c>
      <c r="G4349" t="s">
        <v>10</v>
      </c>
      <c r="H4349">
        <v>2560</v>
      </c>
      <c r="I4349" t="s">
        <v>11</v>
      </c>
      <c r="J4349" t="s">
        <v>123</v>
      </c>
      <c r="K4349" t="s">
        <v>148</v>
      </c>
      <c r="L4349" t="s">
        <v>159</v>
      </c>
      <c r="M4349" s="6">
        <v>175</v>
      </c>
    </row>
    <row r="4350" spans="1:13" x14ac:dyDescent="0.3">
      <c r="A4350" s="2">
        <v>45976</v>
      </c>
      <c r="B4350" s="3">
        <f t="shared" si="201"/>
        <v>2026</v>
      </c>
      <c r="C4350" t="str">
        <f t="shared" si="202"/>
        <v>2025-2026</v>
      </c>
      <c r="D4350" t="s">
        <v>120</v>
      </c>
      <c r="E4350" t="s">
        <v>14</v>
      </c>
      <c r="F4350" t="str">
        <f t="shared" si="203"/>
        <v>Northern Territory</v>
      </c>
      <c r="G4350" t="s">
        <v>15</v>
      </c>
      <c r="H4350">
        <v>800</v>
      </c>
      <c r="I4350" t="s">
        <v>11</v>
      </c>
      <c r="J4350" t="s">
        <v>140</v>
      </c>
      <c r="K4350" t="s">
        <v>148</v>
      </c>
      <c r="L4350" t="s">
        <v>159</v>
      </c>
      <c r="M4350" s="6">
        <v>282</v>
      </c>
    </row>
    <row r="4351" spans="1:13" x14ac:dyDescent="0.3">
      <c r="A4351" s="2">
        <v>45527</v>
      </c>
      <c r="B4351" s="3">
        <f t="shared" si="201"/>
        <v>2025</v>
      </c>
      <c r="C4351" t="str">
        <f t="shared" si="202"/>
        <v>2024-2025</v>
      </c>
      <c r="D4351" t="s">
        <v>119</v>
      </c>
      <c r="E4351" t="s">
        <v>66</v>
      </c>
      <c r="F4351" t="str">
        <f t="shared" si="203"/>
        <v>Western Australia</v>
      </c>
      <c r="G4351" t="s">
        <v>28</v>
      </c>
      <c r="H4351">
        <v>6330</v>
      </c>
      <c r="I4351" t="s">
        <v>11</v>
      </c>
      <c r="J4351" t="s">
        <v>135</v>
      </c>
      <c r="K4351" t="s">
        <v>148</v>
      </c>
      <c r="L4351" t="s">
        <v>159</v>
      </c>
      <c r="M4351" s="6">
        <v>604</v>
      </c>
    </row>
    <row r="4352" spans="1:13" x14ac:dyDescent="0.3">
      <c r="A4352" s="2">
        <v>45701</v>
      </c>
      <c r="B4352" s="3">
        <f t="shared" si="201"/>
        <v>2025</v>
      </c>
      <c r="C4352" t="str">
        <f t="shared" si="202"/>
        <v>2024-2025</v>
      </c>
      <c r="D4352" t="s">
        <v>119</v>
      </c>
      <c r="E4352" t="s">
        <v>77</v>
      </c>
      <c r="F4352" t="str">
        <f t="shared" si="203"/>
        <v>Victoria</v>
      </c>
      <c r="G4352" t="s">
        <v>26</v>
      </c>
      <c r="H4352">
        <v>3018</v>
      </c>
      <c r="I4352" t="s">
        <v>11</v>
      </c>
      <c r="J4352" t="s">
        <v>128</v>
      </c>
      <c r="K4352" t="s">
        <v>145</v>
      </c>
      <c r="L4352" t="s">
        <v>156</v>
      </c>
      <c r="M4352" s="6">
        <v>259</v>
      </c>
    </row>
    <row r="4353" spans="1:13" x14ac:dyDescent="0.3">
      <c r="A4353" s="2">
        <v>45334</v>
      </c>
      <c r="B4353" s="3">
        <f t="shared" si="201"/>
        <v>2024</v>
      </c>
      <c r="C4353" t="str">
        <f t="shared" si="202"/>
        <v>2023-2024</v>
      </c>
      <c r="D4353" t="s">
        <v>120</v>
      </c>
      <c r="E4353" t="s">
        <v>14</v>
      </c>
      <c r="F4353" t="str">
        <f t="shared" si="203"/>
        <v>Northern Territory</v>
      </c>
      <c r="G4353" t="s">
        <v>15</v>
      </c>
      <c r="H4353">
        <v>800</v>
      </c>
      <c r="I4353" t="s">
        <v>11</v>
      </c>
      <c r="J4353" t="s">
        <v>140</v>
      </c>
      <c r="K4353" t="s">
        <v>150</v>
      </c>
      <c r="L4353" t="s">
        <v>161</v>
      </c>
      <c r="M4353" s="6">
        <v>303</v>
      </c>
    </row>
    <row r="4354" spans="1:13" x14ac:dyDescent="0.3">
      <c r="A4354" s="2">
        <v>45898</v>
      </c>
      <c r="B4354" s="3">
        <f t="shared" ref="B4354:B4417" si="204">IF(MONTH(A4354)&gt;=7,YEAR(A4354)+1,YEAR(A4354))</f>
        <v>2026</v>
      </c>
      <c r="C4354" t="str">
        <f t="shared" ref="C4354:C4417" si="205">IF(MONTH(A4354) &gt;= 7, YEAR(A4354) &amp; "-" &amp; YEAR(A4354) + 1, YEAR(A4354) - 1 &amp; "-" &amp; YEAR(A4354))</f>
        <v>2025-2026</v>
      </c>
      <c r="D4354" t="s">
        <v>120</v>
      </c>
      <c r="E4354" t="s">
        <v>38</v>
      </c>
      <c r="F4354" t="str">
        <f t="shared" ref="F4354:F4417" si="206">IF(G4354="WA","Western Australia",
IF(G4354="NSW","New South Wales",
IF(G4354="QLD","Queensland",
IF(G4354="VIC","Victoria",
IF(G4354="TAS","Tasmania",
IF(G4354="SA","South Australia",
IF(G4354="NT","Northern Territory",
IF(G4354="ACT","Australian Capital Territory",G4354))))))))</f>
        <v>Victoria</v>
      </c>
      <c r="G4354" t="s">
        <v>26</v>
      </c>
      <c r="H4354">
        <v>3199</v>
      </c>
      <c r="I4354" t="s">
        <v>11</v>
      </c>
      <c r="J4354" t="s">
        <v>127</v>
      </c>
      <c r="K4354" t="s">
        <v>146</v>
      </c>
      <c r="L4354" t="s">
        <v>157</v>
      </c>
      <c r="M4354" s="6">
        <v>647</v>
      </c>
    </row>
    <row r="4355" spans="1:13" x14ac:dyDescent="0.3">
      <c r="A4355" s="2">
        <v>45473</v>
      </c>
      <c r="B4355" s="3">
        <f t="shared" si="204"/>
        <v>2024</v>
      </c>
      <c r="C4355" t="str">
        <f t="shared" si="205"/>
        <v>2023-2024</v>
      </c>
      <c r="D4355" t="s">
        <v>120</v>
      </c>
      <c r="E4355" t="s">
        <v>78</v>
      </c>
      <c r="F4355" t="str">
        <f t="shared" si="206"/>
        <v>New South Wales</v>
      </c>
      <c r="G4355" t="s">
        <v>10</v>
      </c>
      <c r="H4355">
        <v>2480</v>
      </c>
      <c r="I4355" t="s">
        <v>11</v>
      </c>
      <c r="J4355" t="s">
        <v>122</v>
      </c>
      <c r="K4355" t="s">
        <v>151</v>
      </c>
      <c r="L4355" t="s">
        <v>152</v>
      </c>
      <c r="M4355" s="6">
        <v>512</v>
      </c>
    </row>
    <row r="4356" spans="1:13" x14ac:dyDescent="0.3">
      <c r="A4356" s="2">
        <v>45636</v>
      </c>
      <c r="B4356" s="3">
        <f t="shared" si="204"/>
        <v>2025</v>
      </c>
      <c r="C4356" t="str">
        <f t="shared" si="205"/>
        <v>2024-2025</v>
      </c>
      <c r="D4356" t="s">
        <v>120</v>
      </c>
      <c r="E4356" t="s">
        <v>103</v>
      </c>
      <c r="F4356" t="str">
        <f t="shared" si="206"/>
        <v>Victoria</v>
      </c>
      <c r="G4356" t="s">
        <v>26</v>
      </c>
      <c r="H4356">
        <v>3550</v>
      </c>
      <c r="I4356" t="s">
        <v>11</v>
      </c>
      <c r="J4356" t="s">
        <v>129</v>
      </c>
      <c r="K4356" t="s">
        <v>145</v>
      </c>
      <c r="L4356" t="s">
        <v>156</v>
      </c>
      <c r="M4356" s="6">
        <v>759</v>
      </c>
    </row>
    <row r="4357" spans="1:13" x14ac:dyDescent="0.3">
      <c r="A4357" s="2">
        <v>45538</v>
      </c>
      <c r="B4357" s="3">
        <f t="shared" si="204"/>
        <v>2025</v>
      </c>
      <c r="C4357" t="str">
        <f t="shared" si="205"/>
        <v>2024-2025</v>
      </c>
      <c r="D4357" t="s">
        <v>120</v>
      </c>
      <c r="E4357" t="s">
        <v>103</v>
      </c>
      <c r="F4357" t="str">
        <f t="shared" si="206"/>
        <v>Victoria</v>
      </c>
      <c r="G4357" t="s">
        <v>26</v>
      </c>
      <c r="H4357">
        <v>3550</v>
      </c>
      <c r="I4357" t="s">
        <v>11</v>
      </c>
      <c r="J4357" t="s">
        <v>129</v>
      </c>
      <c r="K4357" t="s">
        <v>150</v>
      </c>
      <c r="L4357" t="s">
        <v>161</v>
      </c>
      <c r="M4357" s="6">
        <v>121</v>
      </c>
    </row>
    <row r="4358" spans="1:13" x14ac:dyDescent="0.3">
      <c r="A4358" s="2">
        <v>45356</v>
      </c>
      <c r="B4358" s="3">
        <f t="shared" si="204"/>
        <v>2024</v>
      </c>
      <c r="C4358" t="str">
        <f t="shared" si="205"/>
        <v>2023-2024</v>
      </c>
      <c r="D4358" t="s">
        <v>120</v>
      </c>
      <c r="E4358" t="s">
        <v>104</v>
      </c>
      <c r="F4358" t="str">
        <f t="shared" si="206"/>
        <v>Victoria</v>
      </c>
      <c r="G4358" t="s">
        <v>26</v>
      </c>
      <c r="H4358">
        <v>3175</v>
      </c>
      <c r="I4358" t="s">
        <v>11</v>
      </c>
      <c r="J4358" t="s">
        <v>127</v>
      </c>
      <c r="K4358" t="s">
        <v>151</v>
      </c>
      <c r="L4358" t="s">
        <v>152</v>
      </c>
      <c r="M4358" s="6">
        <v>150</v>
      </c>
    </row>
    <row r="4359" spans="1:13" x14ac:dyDescent="0.3">
      <c r="A4359" s="2">
        <v>46002</v>
      </c>
      <c r="B4359" s="3">
        <f t="shared" si="204"/>
        <v>2026</v>
      </c>
      <c r="C4359" t="str">
        <f t="shared" si="205"/>
        <v>2025-2026</v>
      </c>
      <c r="D4359" t="s">
        <v>120</v>
      </c>
      <c r="E4359" t="s">
        <v>114</v>
      </c>
      <c r="F4359" t="str">
        <f t="shared" si="206"/>
        <v>Victoria</v>
      </c>
      <c r="G4359" t="s">
        <v>26</v>
      </c>
      <c r="H4359">
        <v>3353</v>
      </c>
      <c r="I4359" t="s">
        <v>11</v>
      </c>
      <c r="J4359" t="s">
        <v>129</v>
      </c>
      <c r="K4359" t="s">
        <v>148</v>
      </c>
      <c r="L4359" t="s">
        <v>159</v>
      </c>
      <c r="M4359" s="6">
        <v>100</v>
      </c>
    </row>
    <row r="4360" spans="1:13" x14ac:dyDescent="0.3">
      <c r="A4360" s="2">
        <v>45453</v>
      </c>
      <c r="B4360" s="3">
        <f t="shared" si="204"/>
        <v>2024</v>
      </c>
      <c r="C4360" t="str">
        <f t="shared" si="205"/>
        <v>2023-2024</v>
      </c>
      <c r="D4360" t="s">
        <v>120</v>
      </c>
      <c r="E4360" t="s">
        <v>80</v>
      </c>
      <c r="F4360" t="str">
        <f t="shared" si="206"/>
        <v>New South Wales</v>
      </c>
      <c r="G4360" t="s">
        <v>10</v>
      </c>
      <c r="H4360">
        <v>2120</v>
      </c>
      <c r="I4360" t="s">
        <v>11</v>
      </c>
      <c r="J4360" t="s">
        <v>125</v>
      </c>
      <c r="K4360" t="s">
        <v>145</v>
      </c>
      <c r="L4360" t="s">
        <v>156</v>
      </c>
      <c r="M4360" s="6">
        <v>89</v>
      </c>
    </row>
    <row r="4361" spans="1:13" x14ac:dyDescent="0.3">
      <c r="A4361" s="2">
        <v>45886</v>
      </c>
      <c r="B4361" s="3">
        <f t="shared" si="204"/>
        <v>2026</v>
      </c>
      <c r="C4361" t="str">
        <f t="shared" si="205"/>
        <v>2025-2026</v>
      </c>
      <c r="D4361" t="s">
        <v>120</v>
      </c>
      <c r="E4361" t="s">
        <v>12</v>
      </c>
      <c r="F4361" t="str">
        <f t="shared" si="206"/>
        <v>New South Wales</v>
      </c>
      <c r="G4361" t="s">
        <v>10</v>
      </c>
      <c r="H4361">
        <v>2795</v>
      </c>
      <c r="I4361" t="s">
        <v>11</v>
      </c>
      <c r="J4361" t="s">
        <v>132</v>
      </c>
      <c r="K4361" t="s">
        <v>142</v>
      </c>
      <c r="L4361" t="s">
        <v>153</v>
      </c>
      <c r="M4361" s="6">
        <v>221</v>
      </c>
    </row>
    <row r="4362" spans="1:13" x14ac:dyDescent="0.3">
      <c r="A4362" s="2">
        <v>45524</v>
      </c>
      <c r="B4362" s="3">
        <f t="shared" si="204"/>
        <v>2025</v>
      </c>
      <c r="C4362" t="str">
        <f t="shared" si="205"/>
        <v>2024-2025</v>
      </c>
      <c r="D4362" t="s">
        <v>120</v>
      </c>
      <c r="E4362" t="s">
        <v>103</v>
      </c>
      <c r="F4362" t="str">
        <f t="shared" si="206"/>
        <v>Victoria</v>
      </c>
      <c r="G4362" t="s">
        <v>26</v>
      </c>
      <c r="H4362">
        <v>3550</v>
      </c>
      <c r="I4362" t="s">
        <v>11</v>
      </c>
      <c r="J4362" t="s">
        <v>129</v>
      </c>
      <c r="K4362" t="s">
        <v>148</v>
      </c>
      <c r="L4362" t="s">
        <v>159</v>
      </c>
      <c r="M4362" s="6">
        <v>296</v>
      </c>
    </row>
    <row r="4363" spans="1:13" x14ac:dyDescent="0.3">
      <c r="A4363" s="2">
        <v>45400</v>
      </c>
      <c r="B4363" s="3">
        <f t="shared" si="204"/>
        <v>2024</v>
      </c>
      <c r="C4363" t="str">
        <f t="shared" si="205"/>
        <v>2023-2024</v>
      </c>
      <c r="D4363" t="s">
        <v>119</v>
      </c>
      <c r="E4363" t="s">
        <v>77</v>
      </c>
      <c r="F4363" t="str">
        <f t="shared" si="206"/>
        <v>Victoria</v>
      </c>
      <c r="G4363" t="s">
        <v>26</v>
      </c>
      <c r="H4363">
        <v>3018</v>
      </c>
      <c r="I4363" t="s">
        <v>11</v>
      </c>
      <c r="J4363" t="s">
        <v>128</v>
      </c>
      <c r="K4363" t="s">
        <v>142</v>
      </c>
      <c r="L4363" t="s">
        <v>153</v>
      </c>
      <c r="M4363" s="6">
        <v>797</v>
      </c>
    </row>
    <row r="4364" spans="1:13" x14ac:dyDescent="0.3">
      <c r="A4364" s="2">
        <v>45480</v>
      </c>
      <c r="B4364" s="3">
        <f t="shared" si="204"/>
        <v>2025</v>
      </c>
      <c r="C4364" t="str">
        <f t="shared" si="205"/>
        <v>2024-2025</v>
      </c>
      <c r="D4364" t="s">
        <v>120</v>
      </c>
      <c r="E4364" t="s">
        <v>84</v>
      </c>
      <c r="F4364" t="str">
        <f t="shared" si="206"/>
        <v>Western Australia</v>
      </c>
      <c r="G4364" t="s">
        <v>28</v>
      </c>
      <c r="H4364">
        <v>6280</v>
      </c>
      <c r="I4364" t="s">
        <v>11</v>
      </c>
      <c r="J4364" t="s">
        <v>135</v>
      </c>
      <c r="K4364" t="s">
        <v>150</v>
      </c>
      <c r="L4364" t="s">
        <v>161</v>
      </c>
      <c r="M4364" s="6">
        <v>761</v>
      </c>
    </row>
    <row r="4365" spans="1:13" x14ac:dyDescent="0.3">
      <c r="A4365" s="2">
        <v>45413</v>
      </c>
      <c r="B4365" s="3">
        <f t="shared" si="204"/>
        <v>2024</v>
      </c>
      <c r="C4365" t="str">
        <f t="shared" si="205"/>
        <v>2023-2024</v>
      </c>
      <c r="D4365" t="s">
        <v>120</v>
      </c>
      <c r="E4365" t="s">
        <v>90</v>
      </c>
      <c r="F4365" t="str">
        <f t="shared" si="206"/>
        <v>New South Wales</v>
      </c>
      <c r="G4365" t="s">
        <v>10</v>
      </c>
      <c r="H4365">
        <v>2650</v>
      </c>
      <c r="I4365" t="s">
        <v>11</v>
      </c>
      <c r="J4365" t="s">
        <v>132</v>
      </c>
      <c r="K4365" t="s">
        <v>150</v>
      </c>
      <c r="L4365" t="s">
        <v>161</v>
      </c>
      <c r="M4365" s="6">
        <v>307</v>
      </c>
    </row>
    <row r="4366" spans="1:13" x14ac:dyDescent="0.3">
      <c r="A4366" s="2">
        <v>45400</v>
      </c>
      <c r="B4366" s="3">
        <f t="shared" si="204"/>
        <v>2024</v>
      </c>
      <c r="C4366" t="str">
        <f t="shared" si="205"/>
        <v>2023-2024</v>
      </c>
      <c r="D4366" t="s">
        <v>120</v>
      </c>
      <c r="E4366" t="s">
        <v>34</v>
      </c>
      <c r="F4366" t="str">
        <f t="shared" si="206"/>
        <v>New South Wales</v>
      </c>
      <c r="G4366" t="s">
        <v>10</v>
      </c>
      <c r="H4366">
        <v>2560</v>
      </c>
      <c r="I4366" t="s">
        <v>11</v>
      </c>
      <c r="J4366" t="s">
        <v>123</v>
      </c>
      <c r="K4366" t="s">
        <v>145</v>
      </c>
      <c r="L4366" t="s">
        <v>156</v>
      </c>
      <c r="M4366" s="6">
        <v>211</v>
      </c>
    </row>
    <row r="4367" spans="1:13" x14ac:dyDescent="0.3">
      <c r="A4367" s="2">
        <v>45454</v>
      </c>
      <c r="B4367" s="3">
        <f t="shared" si="204"/>
        <v>2024</v>
      </c>
      <c r="C4367" t="str">
        <f t="shared" si="205"/>
        <v>2023-2024</v>
      </c>
      <c r="D4367" t="s">
        <v>120</v>
      </c>
      <c r="E4367" t="s">
        <v>9</v>
      </c>
      <c r="F4367" t="str">
        <f t="shared" si="206"/>
        <v>New South Wales</v>
      </c>
      <c r="G4367" t="s">
        <v>10</v>
      </c>
      <c r="H4367">
        <v>2067</v>
      </c>
      <c r="I4367" t="s">
        <v>11</v>
      </c>
      <c r="J4367" t="s">
        <v>126</v>
      </c>
      <c r="K4367" t="s">
        <v>142</v>
      </c>
      <c r="L4367" t="s">
        <v>153</v>
      </c>
      <c r="M4367" s="6">
        <v>616</v>
      </c>
    </row>
    <row r="4368" spans="1:13" x14ac:dyDescent="0.3">
      <c r="A4368" s="2">
        <v>45629</v>
      </c>
      <c r="B4368" s="3">
        <f t="shared" si="204"/>
        <v>2025</v>
      </c>
      <c r="C4368" t="str">
        <f t="shared" si="205"/>
        <v>2024-2025</v>
      </c>
      <c r="D4368" t="s">
        <v>120</v>
      </c>
      <c r="E4368" t="s">
        <v>25</v>
      </c>
      <c r="F4368" t="str">
        <f t="shared" si="206"/>
        <v>Victoria</v>
      </c>
      <c r="G4368" t="s">
        <v>26</v>
      </c>
      <c r="H4368">
        <v>3066</v>
      </c>
      <c r="I4368" t="s">
        <v>11</v>
      </c>
      <c r="J4368" t="s">
        <v>128</v>
      </c>
      <c r="K4368" t="s">
        <v>148</v>
      </c>
      <c r="L4368" t="s">
        <v>159</v>
      </c>
      <c r="M4368" s="6">
        <v>750</v>
      </c>
    </row>
    <row r="4369" spans="1:13" x14ac:dyDescent="0.3">
      <c r="A4369" s="2">
        <v>45378</v>
      </c>
      <c r="B4369" s="3">
        <f t="shared" si="204"/>
        <v>2024</v>
      </c>
      <c r="C4369" t="str">
        <f t="shared" si="205"/>
        <v>2023-2024</v>
      </c>
      <c r="D4369" t="s">
        <v>119</v>
      </c>
      <c r="E4369" t="s">
        <v>95</v>
      </c>
      <c r="F4369" t="str">
        <f t="shared" si="206"/>
        <v>New South Wales</v>
      </c>
      <c r="G4369" t="s">
        <v>10</v>
      </c>
      <c r="H4369">
        <v>2131</v>
      </c>
      <c r="I4369" t="s">
        <v>11</v>
      </c>
      <c r="J4369" t="s">
        <v>125</v>
      </c>
      <c r="K4369" t="s">
        <v>145</v>
      </c>
      <c r="L4369" t="s">
        <v>156</v>
      </c>
      <c r="M4369" s="6">
        <v>54</v>
      </c>
    </row>
    <row r="4370" spans="1:13" x14ac:dyDescent="0.3">
      <c r="A4370" s="2">
        <v>45792</v>
      </c>
      <c r="B4370" s="3">
        <f t="shared" si="204"/>
        <v>2025</v>
      </c>
      <c r="C4370" t="str">
        <f t="shared" si="205"/>
        <v>2024-2025</v>
      </c>
      <c r="D4370" t="s">
        <v>120</v>
      </c>
      <c r="E4370" t="s">
        <v>35</v>
      </c>
      <c r="F4370" t="str">
        <f t="shared" si="206"/>
        <v>Victoria</v>
      </c>
      <c r="G4370" t="s">
        <v>26</v>
      </c>
      <c r="H4370">
        <v>3280</v>
      </c>
      <c r="I4370" t="s">
        <v>11</v>
      </c>
      <c r="J4370" t="s">
        <v>129</v>
      </c>
      <c r="K4370" t="s">
        <v>145</v>
      </c>
      <c r="L4370" t="s">
        <v>156</v>
      </c>
      <c r="M4370" s="6">
        <v>223</v>
      </c>
    </row>
    <row r="4371" spans="1:13" x14ac:dyDescent="0.3">
      <c r="A4371" s="2">
        <v>45343</v>
      </c>
      <c r="B4371" s="3">
        <f t="shared" si="204"/>
        <v>2024</v>
      </c>
      <c r="C4371" t="str">
        <f t="shared" si="205"/>
        <v>2023-2024</v>
      </c>
      <c r="D4371" t="s">
        <v>119</v>
      </c>
      <c r="E4371" t="s">
        <v>66</v>
      </c>
      <c r="F4371" t="str">
        <f t="shared" si="206"/>
        <v>Western Australia</v>
      </c>
      <c r="G4371" t="s">
        <v>28</v>
      </c>
      <c r="H4371">
        <v>6330</v>
      </c>
      <c r="I4371" t="s">
        <v>11</v>
      </c>
      <c r="J4371" t="s">
        <v>135</v>
      </c>
      <c r="K4371" t="s">
        <v>145</v>
      </c>
      <c r="L4371" t="s">
        <v>156</v>
      </c>
      <c r="M4371" s="6">
        <v>695</v>
      </c>
    </row>
    <row r="4372" spans="1:13" x14ac:dyDescent="0.3">
      <c r="A4372" s="2">
        <v>45323</v>
      </c>
      <c r="B4372" s="3">
        <f t="shared" si="204"/>
        <v>2024</v>
      </c>
      <c r="C4372" t="str">
        <f t="shared" si="205"/>
        <v>2023-2024</v>
      </c>
      <c r="D4372" t="s">
        <v>120</v>
      </c>
      <c r="E4372" t="s">
        <v>105</v>
      </c>
      <c r="F4372" t="str">
        <f t="shared" si="206"/>
        <v>New South Wales</v>
      </c>
      <c r="G4372" t="s">
        <v>10</v>
      </c>
      <c r="H4372">
        <v>2031</v>
      </c>
      <c r="I4372" t="s">
        <v>11</v>
      </c>
      <c r="J4372" t="s">
        <v>126</v>
      </c>
      <c r="K4372" t="s">
        <v>150</v>
      </c>
      <c r="L4372" t="s">
        <v>161</v>
      </c>
      <c r="M4372" s="6">
        <v>749</v>
      </c>
    </row>
    <row r="4373" spans="1:13" x14ac:dyDescent="0.3">
      <c r="A4373" s="2">
        <v>45981</v>
      </c>
      <c r="B4373" s="3">
        <f t="shared" si="204"/>
        <v>2026</v>
      </c>
      <c r="C4373" t="str">
        <f t="shared" si="205"/>
        <v>2025-2026</v>
      </c>
      <c r="D4373" t="s">
        <v>120</v>
      </c>
      <c r="E4373" t="s">
        <v>24</v>
      </c>
      <c r="F4373" t="str">
        <f t="shared" si="206"/>
        <v>Queensland</v>
      </c>
      <c r="G4373" t="s">
        <v>19</v>
      </c>
      <c r="H4373">
        <v>4053</v>
      </c>
      <c r="I4373" t="s">
        <v>11</v>
      </c>
      <c r="J4373" t="s">
        <v>131</v>
      </c>
      <c r="K4373" t="s">
        <v>142</v>
      </c>
      <c r="L4373" t="s">
        <v>153</v>
      </c>
      <c r="M4373" s="6">
        <v>643</v>
      </c>
    </row>
    <row r="4374" spans="1:13" x14ac:dyDescent="0.3">
      <c r="A4374" s="2">
        <v>45741</v>
      </c>
      <c r="B4374" s="3">
        <f t="shared" si="204"/>
        <v>2025</v>
      </c>
      <c r="C4374" t="str">
        <f t="shared" si="205"/>
        <v>2024-2025</v>
      </c>
      <c r="D4374" t="s">
        <v>120</v>
      </c>
      <c r="E4374" t="s">
        <v>9</v>
      </c>
      <c r="F4374" t="str">
        <f t="shared" si="206"/>
        <v>New South Wales</v>
      </c>
      <c r="G4374" t="s">
        <v>10</v>
      </c>
      <c r="H4374">
        <v>2067</v>
      </c>
      <c r="I4374" t="s">
        <v>11</v>
      </c>
      <c r="J4374" t="s">
        <v>126</v>
      </c>
      <c r="K4374" t="s">
        <v>151</v>
      </c>
      <c r="L4374" t="s">
        <v>152</v>
      </c>
      <c r="M4374" s="6">
        <v>795</v>
      </c>
    </row>
    <row r="4375" spans="1:13" x14ac:dyDescent="0.3">
      <c r="A4375" s="2">
        <v>45815</v>
      </c>
      <c r="B4375" s="3">
        <f t="shared" si="204"/>
        <v>2025</v>
      </c>
      <c r="C4375" t="str">
        <f t="shared" si="205"/>
        <v>2024-2025</v>
      </c>
      <c r="D4375" t="s">
        <v>120</v>
      </c>
      <c r="E4375" t="s">
        <v>73</v>
      </c>
      <c r="F4375" t="str">
        <f t="shared" si="206"/>
        <v>Queensland</v>
      </c>
      <c r="G4375" t="s">
        <v>19</v>
      </c>
      <c r="H4375">
        <v>4509</v>
      </c>
      <c r="I4375" t="s">
        <v>11</v>
      </c>
      <c r="J4375" t="s">
        <v>124</v>
      </c>
      <c r="K4375" t="s">
        <v>151</v>
      </c>
      <c r="L4375" t="s">
        <v>152</v>
      </c>
      <c r="M4375" s="6">
        <v>286</v>
      </c>
    </row>
    <row r="4376" spans="1:13" x14ac:dyDescent="0.3">
      <c r="A4376" s="2">
        <v>45981</v>
      </c>
      <c r="B4376" s="3">
        <f t="shared" si="204"/>
        <v>2026</v>
      </c>
      <c r="C4376" t="str">
        <f t="shared" si="205"/>
        <v>2025-2026</v>
      </c>
      <c r="D4376" t="s">
        <v>120</v>
      </c>
      <c r="E4376" t="s">
        <v>86</v>
      </c>
      <c r="F4376" t="str">
        <f t="shared" si="206"/>
        <v>Queensland</v>
      </c>
      <c r="G4376" t="s">
        <v>19</v>
      </c>
      <c r="H4376">
        <v>4119</v>
      </c>
      <c r="I4376" t="s">
        <v>11</v>
      </c>
      <c r="J4376" t="s">
        <v>131</v>
      </c>
      <c r="K4376" t="s">
        <v>148</v>
      </c>
      <c r="L4376" t="s">
        <v>159</v>
      </c>
      <c r="M4376" s="6">
        <v>372</v>
      </c>
    </row>
    <row r="4377" spans="1:13" x14ac:dyDescent="0.3">
      <c r="A4377" s="2">
        <v>45463</v>
      </c>
      <c r="B4377" s="3">
        <f t="shared" si="204"/>
        <v>2024</v>
      </c>
      <c r="C4377" t="str">
        <f t="shared" si="205"/>
        <v>2023-2024</v>
      </c>
      <c r="D4377" t="s">
        <v>120</v>
      </c>
      <c r="E4377" t="s">
        <v>94</v>
      </c>
      <c r="F4377" t="str">
        <f t="shared" si="206"/>
        <v>Queensland</v>
      </c>
      <c r="G4377" t="s">
        <v>19</v>
      </c>
      <c r="H4377">
        <v>4551</v>
      </c>
      <c r="I4377" t="s">
        <v>11</v>
      </c>
      <c r="J4377" t="s">
        <v>136</v>
      </c>
      <c r="K4377" t="s">
        <v>142</v>
      </c>
      <c r="L4377" t="s">
        <v>153</v>
      </c>
      <c r="M4377" s="6">
        <v>236</v>
      </c>
    </row>
    <row r="4378" spans="1:13" x14ac:dyDescent="0.3">
      <c r="A4378" s="2">
        <v>45574</v>
      </c>
      <c r="B4378" s="3">
        <f t="shared" si="204"/>
        <v>2025</v>
      </c>
      <c r="C4378" t="str">
        <f t="shared" si="205"/>
        <v>2024-2025</v>
      </c>
      <c r="D4378" t="s">
        <v>120</v>
      </c>
      <c r="E4378" t="s">
        <v>83</v>
      </c>
      <c r="F4378" t="str">
        <f t="shared" si="206"/>
        <v>Victoria</v>
      </c>
      <c r="G4378" t="s">
        <v>26</v>
      </c>
      <c r="H4378">
        <v>3551</v>
      </c>
      <c r="I4378" t="s">
        <v>11</v>
      </c>
      <c r="J4378" t="s">
        <v>129</v>
      </c>
      <c r="K4378" t="s">
        <v>151</v>
      </c>
      <c r="L4378" t="s">
        <v>152</v>
      </c>
      <c r="M4378" s="6">
        <v>658</v>
      </c>
    </row>
    <row r="4379" spans="1:13" x14ac:dyDescent="0.3">
      <c r="A4379" s="2">
        <v>46007</v>
      </c>
      <c r="B4379" s="3">
        <f t="shared" si="204"/>
        <v>2026</v>
      </c>
      <c r="C4379" t="str">
        <f t="shared" si="205"/>
        <v>2025-2026</v>
      </c>
      <c r="D4379" t="s">
        <v>120</v>
      </c>
      <c r="E4379" t="s">
        <v>81</v>
      </c>
      <c r="F4379" t="str">
        <f t="shared" si="206"/>
        <v>Victoria</v>
      </c>
      <c r="G4379" t="s">
        <v>26</v>
      </c>
      <c r="H4379">
        <v>3076</v>
      </c>
      <c r="I4379" t="s">
        <v>11</v>
      </c>
      <c r="J4379" t="s">
        <v>128</v>
      </c>
      <c r="K4379" t="s">
        <v>151</v>
      </c>
      <c r="L4379" t="s">
        <v>152</v>
      </c>
      <c r="M4379" s="6">
        <v>247</v>
      </c>
    </row>
    <row r="4380" spans="1:13" x14ac:dyDescent="0.3">
      <c r="A4380" s="2">
        <v>45519</v>
      </c>
      <c r="B4380" s="3">
        <f t="shared" si="204"/>
        <v>2025</v>
      </c>
      <c r="C4380" t="str">
        <f t="shared" si="205"/>
        <v>2024-2025</v>
      </c>
      <c r="D4380" t="s">
        <v>120</v>
      </c>
      <c r="E4380" t="s">
        <v>13</v>
      </c>
      <c r="F4380" t="str">
        <f t="shared" si="206"/>
        <v>New South Wales</v>
      </c>
      <c r="G4380" t="s">
        <v>10</v>
      </c>
      <c r="H4380">
        <v>2141</v>
      </c>
      <c r="I4380" t="s">
        <v>11</v>
      </c>
      <c r="J4380" t="s">
        <v>125</v>
      </c>
      <c r="K4380" t="s">
        <v>145</v>
      </c>
      <c r="L4380" t="s">
        <v>156</v>
      </c>
      <c r="M4380" s="6">
        <v>339</v>
      </c>
    </row>
    <row r="4381" spans="1:13" x14ac:dyDescent="0.3">
      <c r="A4381" s="2">
        <v>45731</v>
      </c>
      <c r="B4381" s="3">
        <f t="shared" si="204"/>
        <v>2025</v>
      </c>
      <c r="C4381" t="str">
        <f t="shared" si="205"/>
        <v>2024-2025</v>
      </c>
      <c r="D4381" t="s">
        <v>120</v>
      </c>
      <c r="E4381" t="s">
        <v>84</v>
      </c>
      <c r="F4381" t="str">
        <f t="shared" si="206"/>
        <v>Western Australia</v>
      </c>
      <c r="G4381" t="s">
        <v>28</v>
      </c>
      <c r="H4381">
        <v>6280</v>
      </c>
      <c r="I4381" t="s">
        <v>11</v>
      </c>
      <c r="J4381" t="s">
        <v>135</v>
      </c>
      <c r="K4381" t="s">
        <v>142</v>
      </c>
      <c r="L4381" t="s">
        <v>153</v>
      </c>
      <c r="M4381" s="6">
        <v>216</v>
      </c>
    </row>
    <row r="4382" spans="1:13" x14ac:dyDescent="0.3">
      <c r="A4382" s="2">
        <v>46005</v>
      </c>
      <c r="B4382" s="3">
        <f t="shared" si="204"/>
        <v>2026</v>
      </c>
      <c r="C4382" t="str">
        <f t="shared" si="205"/>
        <v>2025-2026</v>
      </c>
      <c r="D4382" t="s">
        <v>120</v>
      </c>
      <c r="E4382" t="s">
        <v>114</v>
      </c>
      <c r="F4382" t="str">
        <f t="shared" si="206"/>
        <v>Victoria</v>
      </c>
      <c r="G4382" t="s">
        <v>26</v>
      </c>
      <c r="H4382">
        <v>3353</v>
      </c>
      <c r="I4382" t="s">
        <v>11</v>
      </c>
      <c r="J4382" t="s">
        <v>129</v>
      </c>
      <c r="K4382" t="s">
        <v>151</v>
      </c>
      <c r="L4382" t="s">
        <v>152</v>
      </c>
      <c r="M4382" s="6">
        <v>242</v>
      </c>
    </row>
    <row r="4383" spans="1:13" x14ac:dyDescent="0.3">
      <c r="A4383" s="2">
        <v>45936</v>
      </c>
      <c r="B4383" s="3">
        <f t="shared" si="204"/>
        <v>2026</v>
      </c>
      <c r="C4383" t="str">
        <f t="shared" si="205"/>
        <v>2025-2026</v>
      </c>
      <c r="D4383" t="s">
        <v>120</v>
      </c>
      <c r="E4383" t="s">
        <v>100</v>
      </c>
      <c r="F4383" t="str">
        <f t="shared" si="206"/>
        <v>New South Wales</v>
      </c>
      <c r="G4383" t="s">
        <v>10</v>
      </c>
      <c r="H4383">
        <v>2800</v>
      </c>
      <c r="I4383" t="s">
        <v>11</v>
      </c>
      <c r="J4383" t="s">
        <v>132</v>
      </c>
      <c r="K4383" t="s">
        <v>145</v>
      </c>
      <c r="L4383" t="s">
        <v>156</v>
      </c>
      <c r="M4383" s="6">
        <v>341</v>
      </c>
    </row>
    <row r="4384" spans="1:13" x14ac:dyDescent="0.3">
      <c r="A4384" s="2">
        <v>45545</v>
      </c>
      <c r="B4384" s="3">
        <f t="shared" si="204"/>
        <v>2025</v>
      </c>
      <c r="C4384" t="str">
        <f t="shared" si="205"/>
        <v>2024-2025</v>
      </c>
      <c r="D4384" t="s">
        <v>119</v>
      </c>
      <c r="E4384" t="s">
        <v>49</v>
      </c>
      <c r="F4384" t="str">
        <f t="shared" si="206"/>
        <v>New South Wales</v>
      </c>
      <c r="G4384" t="s">
        <v>10</v>
      </c>
      <c r="H4384">
        <v>2350</v>
      </c>
      <c r="I4384" t="s">
        <v>11</v>
      </c>
      <c r="J4384" t="s">
        <v>122</v>
      </c>
      <c r="K4384" t="s">
        <v>142</v>
      </c>
      <c r="L4384" t="s">
        <v>153</v>
      </c>
      <c r="M4384" s="6">
        <v>604</v>
      </c>
    </row>
    <row r="4385" spans="1:13" x14ac:dyDescent="0.3">
      <c r="A4385" s="2">
        <v>45945</v>
      </c>
      <c r="B4385" s="3">
        <f t="shared" si="204"/>
        <v>2026</v>
      </c>
      <c r="C4385" t="str">
        <f t="shared" si="205"/>
        <v>2025-2026</v>
      </c>
      <c r="D4385" t="s">
        <v>120</v>
      </c>
      <c r="E4385" t="s">
        <v>96</v>
      </c>
      <c r="F4385" t="str">
        <f t="shared" si="206"/>
        <v>Western Australia</v>
      </c>
      <c r="G4385" t="s">
        <v>28</v>
      </c>
      <c r="H4385">
        <v>6027</v>
      </c>
      <c r="I4385" t="s">
        <v>11</v>
      </c>
      <c r="J4385" t="s">
        <v>121</v>
      </c>
      <c r="K4385" t="s">
        <v>145</v>
      </c>
      <c r="L4385" t="s">
        <v>156</v>
      </c>
      <c r="M4385" s="6">
        <v>563</v>
      </c>
    </row>
    <row r="4386" spans="1:13" x14ac:dyDescent="0.3">
      <c r="A4386" s="2">
        <v>45917</v>
      </c>
      <c r="B4386" s="3">
        <f t="shared" si="204"/>
        <v>2026</v>
      </c>
      <c r="C4386" t="str">
        <f t="shared" si="205"/>
        <v>2025-2026</v>
      </c>
      <c r="D4386" t="s">
        <v>120</v>
      </c>
      <c r="E4386" t="s">
        <v>39</v>
      </c>
      <c r="F4386" t="str">
        <f t="shared" si="206"/>
        <v>New South Wales</v>
      </c>
      <c r="G4386" t="s">
        <v>10</v>
      </c>
      <c r="H4386">
        <v>2541</v>
      </c>
      <c r="I4386" t="s">
        <v>11</v>
      </c>
      <c r="J4386" t="s">
        <v>123</v>
      </c>
      <c r="K4386" t="s">
        <v>145</v>
      </c>
      <c r="L4386" t="s">
        <v>156</v>
      </c>
      <c r="M4386" s="6">
        <v>214</v>
      </c>
    </row>
    <row r="4387" spans="1:13" x14ac:dyDescent="0.3">
      <c r="A4387" s="2">
        <v>45859</v>
      </c>
      <c r="B4387" s="3">
        <f t="shared" si="204"/>
        <v>2026</v>
      </c>
      <c r="C4387" t="str">
        <f t="shared" si="205"/>
        <v>2025-2026</v>
      </c>
      <c r="D4387" t="s">
        <v>120</v>
      </c>
      <c r="E4387" t="s">
        <v>100</v>
      </c>
      <c r="F4387" t="str">
        <f t="shared" si="206"/>
        <v>New South Wales</v>
      </c>
      <c r="G4387" t="s">
        <v>10</v>
      </c>
      <c r="H4387">
        <v>2800</v>
      </c>
      <c r="I4387" t="s">
        <v>11</v>
      </c>
      <c r="J4387" t="s">
        <v>132</v>
      </c>
      <c r="K4387" t="s">
        <v>148</v>
      </c>
      <c r="L4387" t="s">
        <v>159</v>
      </c>
      <c r="M4387" s="6">
        <v>752</v>
      </c>
    </row>
    <row r="4388" spans="1:13" x14ac:dyDescent="0.3">
      <c r="A4388" s="2">
        <v>45465</v>
      </c>
      <c r="B4388" s="3">
        <f t="shared" si="204"/>
        <v>2024</v>
      </c>
      <c r="C4388" t="str">
        <f t="shared" si="205"/>
        <v>2023-2024</v>
      </c>
      <c r="D4388" t="s">
        <v>120</v>
      </c>
      <c r="E4388" t="s">
        <v>73</v>
      </c>
      <c r="F4388" t="str">
        <f t="shared" si="206"/>
        <v>Queensland</v>
      </c>
      <c r="G4388" t="s">
        <v>19</v>
      </c>
      <c r="H4388">
        <v>4509</v>
      </c>
      <c r="I4388" t="s">
        <v>11</v>
      </c>
      <c r="J4388" t="s">
        <v>124</v>
      </c>
      <c r="K4388" t="s">
        <v>142</v>
      </c>
      <c r="L4388" t="s">
        <v>153</v>
      </c>
      <c r="M4388" s="6">
        <v>40</v>
      </c>
    </row>
    <row r="4389" spans="1:13" x14ac:dyDescent="0.3">
      <c r="A4389" s="2">
        <v>45410</v>
      </c>
      <c r="B4389" s="3">
        <f t="shared" si="204"/>
        <v>2024</v>
      </c>
      <c r="C4389" t="str">
        <f t="shared" si="205"/>
        <v>2023-2024</v>
      </c>
      <c r="D4389" t="s">
        <v>120</v>
      </c>
      <c r="E4389" t="s">
        <v>22</v>
      </c>
      <c r="F4389" t="str">
        <f t="shared" si="206"/>
        <v>New South Wales</v>
      </c>
      <c r="G4389" t="s">
        <v>10</v>
      </c>
      <c r="H4389">
        <v>2116</v>
      </c>
      <c r="I4389" t="s">
        <v>11</v>
      </c>
      <c r="J4389" t="s">
        <v>125</v>
      </c>
      <c r="K4389" t="s">
        <v>142</v>
      </c>
      <c r="L4389" t="s">
        <v>153</v>
      </c>
      <c r="M4389" s="6">
        <v>321</v>
      </c>
    </row>
    <row r="4390" spans="1:13" x14ac:dyDescent="0.3">
      <c r="A4390" s="2">
        <v>45390</v>
      </c>
      <c r="B4390" s="3">
        <f t="shared" si="204"/>
        <v>2024</v>
      </c>
      <c r="C4390" t="str">
        <f t="shared" si="205"/>
        <v>2023-2024</v>
      </c>
      <c r="D4390" t="s">
        <v>120</v>
      </c>
      <c r="E4390" t="s">
        <v>105</v>
      </c>
      <c r="F4390" t="str">
        <f t="shared" si="206"/>
        <v>New South Wales</v>
      </c>
      <c r="G4390" t="s">
        <v>10</v>
      </c>
      <c r="H4390">
        <v>2031</v>
      </c>
      <c r="I4390" t="s">
        <v>11</v>
      </c>
      <c r="J4390" t="s">
        <v>126</v>
      </c>
      <c r="K4390" t="s">
        <v>142</v>
      </c>
      <c r="L4390" t="s">
        <v>153</v>
      </c>
      <c r="M4390" s="6">
        <v>537</v>
      </c>
    </row>
    <row r="4391" spans="1:13" x14ac:dyDescent="0.3">
      <c r="A4391" s="2">
        <v>45877</v>
      </c>
      <c r="B4391" s="3">
        <f t="shared" si="204"/>
        <v>2026</v>
      </c>
      <c r="C4391" t="str">
        <f t="shared" si="205"/>
        <v>2025-2026</v>
      </c>
      <c r="D4391" t="s">
        <v>120</v>
      </c>
      <c r="E4391" t="s">
        <v>34</v>
      </c>
      <c r="F4391" t="str">
        <f t="shared" si="206"/>
        <v>New South Wales</v>
      </c>
      <c r="G4391" t="s">
        <v>10</v>
      </c>
      <c r="H4391">
        <v>2560</v>
      </c>
      <c r="I4391" t="s">
        <v>11</v>
      </c>
      <c r="J4391" t="s">
        <v>123</v>
      </c>
      <c r="K4391" t="s">
        <v>145</v>
      </c>
      <c r="L4391" t="s">
        <v>156</v>
      </c>
      <c r="M4391" s="6">
        <v>694</v>
      </c>
    </row>
    <row r="4392" spans="1:13" x14ac:dyDescent="0.3">
      <c r="A4392" s="2">
        <v>45950</v>
      </c>
      <c r="B4392" s="3">
        <f t="shared" si="204"/>
        <v>2026</v>
      </c>
      <c r="C4392" t="str">
        <f t="shared" si="205"/>
        <v>2025-2026</v>
      </c>
      <c r="D4392" t="s">
        <v>120</v>
      </c>
      <c r="E4392" t="s">
        <v>104</v>
      </c>
      <c r="F4392" t="str">
        <f t="shared" si="206"/>
        <v>Victoria</v>
      </c>
      <c r="G4392" t="s">
        <v>26</v>
      </c>
      <c r="H4392">
        <v>3175</v>
      </c>
      <c r="I4392" t="s">
        <v>11</v>
      </c>
      <c r="J4392" t="s">
        <v>127</v>
      </c>
      <c r="K4392" t="s">
        <v>148</v>
      </c>
      <c r="L4392" t="s">
        <v>159</v>
      </c>
      <c r="M4392" s="6">
        <v>735</v>
      </c>
    </row>
    <row r="4393" spans="1:13" x14ac:dyDescent="0.3">
      <c r="A4393" s="2">
        <v>45402</v>
      </c>
      <c r="B4393" s="3">
        <f t="shared" si="204"/>
        <v>2024</v>
      </c>
      <c r="C4393" t="str">
        <f t="shared" si="205"/>
        <v>2023-2024</v>
      </c>
      <c r="D4393" t="s">
        <v>119</v>
      </c>
      <c r="E4393" t="s">
        <v>25</v>
      </c>
      <c r="F4393" t="str">
        <f t="shared" si="206"/>
        <v>Victoria</v>
      </c>
      <c r="G4393" t="s">
        <v>26</v>
      </c>
      <c r="H4393">
        <v>3066</v>
      </c>
      <c r="I4393" t="s">
        <v>11</v>
      </c>
      <c r="J4393" t="s">
        <v>128</v>
      </c>
      <c r="K4393" t="s">
        <v>151</v>
      </c>
      <c r="L4393" t="s">
        <v>152</v>
      </c>
      <c r="M4393" s="6">
        <v>799</v>
      </c>
    </row>
    <row r="4394" spans="1:13" x14ac:dyDescent="0.3">
      <c r="A4394" s="2">
        <v>46017</v>
      </c>
      <c r="B4394" s="3">
        <f t="shared" si="204"/>
        <v>2026</v>
      </c>
      <c r="C4394" t="str">
        <f t="shared" si="205"/>
        <v>2025-2026</v>
      </c>
      <c r="D4394" t="s">
        <v>119</v>
      </c>
      <c r="E4394" t="s">
        <v>25</v>
      </c>
      <c r="F4394" t="str">
        <f t="shared" si="206"/>
        <v>Victoria</v>
      </c>
      <c r="G4394" t="s">
        <v>26</v>
      </c>
      <c r="H4394">
        <v>3066</v>
      </c>
      <c r="I4394" t="s">
        <v>11</v>
      </c>
      <c r="J4394" t="s">
        <v>128</v>
      </c>
      <c r="K4394" t="s">
        <v>142</v>
      </c>
      <c r="L4394" t="s">
        <v>153</v>
      </c>
      <c r="M4394" s="6">
        <v>137</v>
      </c>
    </row>
    <row r="4395" spans="1:13" x14ac:dyDescent="0.3">
      <c r="A4395" s="2">
        <v>45902</v>
      </c>
      <c r="B4395" s="3">
        <f t="shared" si="204"/>
        <v>2026</v>
      </c>
      <c r="C4395" t="str">
        <f t="shared" si="205"/>
        <v>2025-2026</v>
      </c>
      <c r="D4395" t="s">
        <v>120</v>
      </c>
      <c r="E4395" t="s">
        <v>111</v>
      </c>
      <c r="F4395" t="str">
        <f t="shared" si="206"/>
        <v>New South Wales</v>
      </c>
      <c r="G4395" t="s">
        <v>10</v>
      </c>
      <c r="H4395">
        <v>2154</v>
      </c>
      <c r="I4395" t="s">
        <v>11</v>
      </c>
      <c r="J4395" t="s">
        <v>125</v>
      </c>
      <c r="K4395" t="s">
        <v>150</v>
      </c>
      <c r="L4395" t="s">
        <v>161</v>
      </c>
      <c r="M4395" s="6">
        <v>795</v>
      </c>
    </row>
    <row r="4396" spans="1:13" x14ac:dyDescent="0.3">
      <c r="A4396" s="2">
        <v>45863</v>
      </c>
      <c r="B4396" s="3">
        <f t="shared" si="204"/>
        <v>2026</v>
      </c>
      <c r="C4396" t="str">
        <f t="shared" si="205"/>
        <v>2025-2026</v>
      </c>
      <c r="D4396" t="s">
        <v>120</v>
      </c>
      <c r="E4396" t="s">
        <v>46</v>
      </c>
      <c r="F4396" t="str">
        <f t="shared" si="206"/>
        <v>South Australia</v>
      </c>
      <c r="G4396" t="s">
        <v>17</v>
      </c>
      <c r="H4396">
        <v>5043</v>
      </c>
      <c r="I4396" t="s">
        <v>11</v>
      </c>
      <c r="J4396" t="s">
        <v>134</v>
      </c>
      <c r="K4396" t="s">
        <v>145</v>
      </c>
      <c r="L4396" t="s">
        <v>156</v>
      </c>
      <c r="M4396" s="6">
        <v>185</v>
      </c>
    </row>
    <row r="4397" spans="1:13" x14ac:dyDescent="0.3">
      <c r="A4397" s="2">
        <v>45536</v>
      </c>
      <c r="B4397" s="3">
        <f t="shared" si="204"/>
        <v>2025</v>
      </c>
      <c r="C4397" t="str">
        <f t="shared" si="205"/>
        <v>2024-2025</v>
      </c>
      <c r="D4397" t="s">
        <v>120</v>
      </c>
      <c r="E4397" t="s">
        <v>86</v>
      </c>
      <c r="F4397" t="str">
        <f t="shared" si="206"/>
        <v>Queensland</v>
      </c>
      <c r="G4397" t="s">
        <v>19</v>
      </c>
      <c r="H4397">
        <v>4119</v>
      </c>
      <c r="I4397" t="s">
        <v>11</v>
      </c>
      <c r="J4397" t="s">
        <v>131</v>
      </c>
      <c r="K4397" t="s">
        <v>150</v>
      </c>
      <c r="L4397" t="s">
        <v>161</v>
      </c>
      <c r="M4397" s="6">
        <v>790</v>
      </c>
    </row>
    <row r="4398" spans="1:13" x14ac:dyDescent="0.3">
      <c r="A4398" s="2">
        <v>45898</v>
      </c>
      <c r="B4398" s="3">
        <f t="shared" si="204"/>
        <v>2026</v>
      </c>
      <c r="C4398" t="str">
        <f t="shared" si="205"/>
        <v>2025-2026</v>
      </c>
      <c r="D4398" t="s">
        <v>120</v>
      </c>
      <c r="E4398" t="s">
        <v>106</v>
      </c>
      <c r="F4398" t="str">
        <f t="shared" si="206"/>
        <v>Queensland</v>
      </c>
      <c r="G4398" t="s">
        <v>19</v>
      </c>
      <c r="H4398">
        <v>4558</v>
      </c>
      <c r="I4398" t="s">
        <v>11</v>
      </c>
      <c r="J4398" t="s">
        <v>136</v>
      </c>
      <c r="K4398" t="s">
        <v>148</v>
      </c>
      <c r="L4398" t="s">
        <v>159</v>
      </c>
      <c r="M4398" s="6">
        <v>629</v>
      </c>
    </row>
    <row r="4399" spans="1:13" x14ac:dyDescent="0.3">
      <c r="A4399" s="2">
        <v>45879</v>
      </c>
      <c r="B4399" s="3">
        <f t="shared" si="204"/>
        <v>2026</v>
      </c>
      <c r="C4399" t="str">
        <f t="shared" si="205"/>
        <v>2025-2026</v>
      </c>
      <c r="D4399" t="s">
        <v>119</v>
      </c>
      <c r="E4399" t="s">
        <v>77</v>
      </c>
      <c r="F4399" t="str">
        <f t="shared" si="206"/>
        <v>Victoria</v>
      </c>
      <c r="G4399" t="s">
        <v>26</v>
      </c>
      <c r="H4399">
        <v>3018</v>
      </c>
      <c r="I4399" t="s">
        <v>11</v>
      </c>
      <c r="J4399" t="s">
        <v>128</v>
      </c>
      <c r="K4399" t="s">
        <v>150</v>
      </c>
      <c r="L4399" t="s">
        <v>161</v>
      </c>
      <c r="M4399" s="6">
        <v>714</v>
      </c>
    </row>
    <row r="4400" spans="1:13" x14ac:dyDescent="0.3">
      <c r="A4400" s="2">
        <v>45933</v>
      </c>
      <c r="B4400" s="3">
        <f t="shared" si="204"/>
        <v>2026</v>
      </c>
      <c r="C4400" t="str">
        <f t="shared" si="205"/>
        <v>2025-2026</v>
      </c>
      <c r="D4400" t="s">
        <v>120</v>
      </c>
      <c r="E4400" t="s">
        <v>111</v>
      </c>
      <c r="F4400" t="str">
        <f t="shared" si="206"/>
        <v>New South Wales</v>
      </c>
      <c r="G4400" t="s">
        <v>10</v>
      </c>
      <c r="H4400">
        <v>2154</v>
      </c>
      <c r="I4400" t="s">
        <v>11</v>
      </c>
      <c r="J4400" t="s">
        <v>125</v>
      </c>
      <c r="K4400" t="s">
        <v>148</v>
      </c>
      <c r="L4400" t="s">
        <v>159</v>
      </c>
      <c r="M4400" s="6">
        <v>112</v>
      </c>
    </row>
    <row r="4401" spans="1:13" x14ac:dyDescent="0.3">
      <c r="A4401" s="2">
        <v>46015</v>
      </c>
      <c r="B4401" s="3">
        <f t="shared" si="204"/>
        <v>2026</v>
      </c>
      <c r="C4401" t="str">
        <f t="shared" si="205"/>
        <v>2025-2026</v>
      </c>
      <c r="D4401" t="s">
        <v>120</v>
      </c>
      <c r="E4401" t="s">
        <v>106</v>
      </c>
      <c r="F4401" t="str">
        <f t="shared" si="206"/>
        <v>Queensland</v>
      </c>
      <c r="G4401" t="s">
        <v>19</v>
      </c>
      <c r="H4401">
        <v>4558</v>
      </c>
      <c r="I4401" t="s">
        <v>11</v>
      </c>
      <c r="J4401" t="s">
        <v>136</v>
      </c>
      <c r="K4401" t="s">
        <v>142</v>
      </c>
      <c r="L4401" t="s">
        <v>153</v>
      </c>
      <c r="M4401" s="6">
        <v>509</v>
      </c>
    </row>
    <row r="4402" spans="1:13" x14ac:dyDescent="0.3">
      <c r="A4402" s="2">
        <v>45470</v>
      </c>
      <c r="B4402" s="3">
        <f t="shared" si="204"/>
        <v>2024</v>
      </c>
      <c r="C4402" t="str">
        <f t="shared" si="205"/>
        <v>2023-2024</v>
      </c>
      <c r="D4402" t="s">
        <v>120</v>
      </c>
      <c r="E4402" t="s">
        <v>63</v>
      </c>
      <c r="F4402" t="str">
        <f t="shared" si="206"/>
        <v>Queensland</v>
      </c>
      <c r="G4402" t="s">
        <v>19</v>
      </c>
      <c r="H4402">
        <v>4068</v>
      </c>
      <c r="I4402" t="s">
        <v>11</v>
      </c>
      <c r="J4402" t="s">
        <v>131</v>
      </c>
      <c r="K4402" t="s">
        <v>151</v>
      </c>
      <c r="L4402" t="s">
        <v>152</v>
      </c>
      <c r="M4402" s="6">
        <v>114</v>
      </c>
    </row>
    <row r="4403" spans="1:13" x14ac:dyDescent="0.3">
      <c r="A4403" s="2">
        <v>45454</v>
      </c>
      <c r="B4403" s="3">
        <f t="shared" si="204"/>
        <v>2024</v>
      </c>
      <c r="C4403" t="str">
        <f t="shared" si="205"/>
        <v>2023-2024</v>
      </c>
      <c r="D4403" t="s">
        <v>120</v>
      </c>
      <c r="E4403" t="s">
        <v>111</v>
      </c>
      <c r="F4403" t="str">
        <f t="shared" si="206"/>
        <v>New South Wales</v>
      </c>
      <c r="G4403" t="s">
        <v>10</v>
      </c>
      <c r="H4403">
        <v>2154</v>
      </c>
      <c r="I4403" t="s">
        <v>11</v>
      </c>
      <c r="J4403" t="s">
        <v>125</v>
      </c>
      <c r="K4403" t="s">
        <v>145</v>
      </c>
      <c r="L4403" t="s">
        <v>156</v>
      </c>
      <c r="M4403" s="6">
        <v>357</v>
      </c>
    </row>
    <row r="4404" spans="1:13" x14ac:dyDescent="0.3">
      <c r="A4404" s="2">
        <v>45867</v>
      </c>
      <c r="B4404" s="3">
        <f t="shared" si="204"/>
        <v>2026</v>
      </c>
      <c r="C4404" t="str">
        <f t="shared" si="205"/>
        <v>2025-2026</v>
      </c>
      <c r="D4404" t="s">
        <v>120</v>
      </c>
      <c r="E4404" t="s">
        <v>104</v>
      </c>
      <c r="F4404" t="str">
        <f t="shared" si="206"/>
        <v>Victoria</v>
      </c>
      <c r="G4404" t="s">
        <v>26</v>
      </c>
      <c r="H4404">
        <v>3175</v>
      </c>
      <c r="I4404" t="s">
        <v>11</v>
      </c>
      <c r="J4404" t="s">
        <v>127</v>
      </c>
      <c r="K4404" t="s">
        <v>150</v>
      </c>
      <c r="L4404" t="s">
        <v>161</v>
      </c>
      <c r="M4404" s="6">
        <v>292</v>
      </c>
    </row>
    <row r="4405" spans="1:13" x14ac:dyDescent="0.3">
      <c r="A4405" s="2">
        <v>45595</v>
      </c>
      <c r="B4405" s="3">
        <f t="shared" si="204"/>
        <v>2025</v>
      </c>
      <c r="C4405" t="str">
        <f t="shared" si="205"/>
        <v>2024-2025</v>
      </c>
      <c r="D4405" t="s">
        <v>120</v>
      </c>
      <c r="E4405" t="s">
        <v>90</v>
      </c>
      <c r="F4405" t="str">
        <f t="shared" si="206"/>
        <v>New South Wales</v>
      </c>
      <c r="G4405" t="s">
        <v>10</v>
      </c>
      <c r="H4405">
        <v>2650</v>
      </c>
      <c r="I4405" t="s">
        <v>11</v>
      </c>
      <c r="J4405" t="s">
        <v>132</v>
      </c>
      <c r="K4405" t="s">
        <v>151</v>
      </c>
      <c r="L4405" t="s">
        <v>152</v>
      </c>
      <c r="M4405" s="6">
        <v>708</v>
      </c>
    </row>
    <row r="4406" spans="1:13" x14ac:dyDescent="0.3">
      <c r="A4406" s="2">
        <v>45860</v>
      </c>
      <c r="B4406" s="3">
        <f t="shared" si="204"/>
        <v>2026</v>
      </c>
      <c r="C4406" t="str">
        <f t="shared" si="205"/>
        <v>2025-2026</v>
      </c>
      <c r="D4406" t="s">
        <v>120</v>
      </c>
      <c r="E4406" t="s">
        <v>73</v>
      </c>
      <c r="F4406" t="str">
        <f t="shared" si="206"/>
        <v>Queensland</v>
      </c>
      <c r="G4406" t="s">
        <v>19</v>
      </c>
      <c r="H4406">
        <v>4509</v>
      </c>
      <c r="I4406" t="s">
        <v>11</v>
      </c>
      <c r="J4406" t="s">
        <v>124</v>
      </c>
      <c r="K4406" t="s">
        <v>148</v>
      </c>
      <c r="L4406" t="s">
        <v>159</v>
      </c>
      <c r="M4406" s="6">
        <v>538</v>
      </c>
    </row>
    <row r="4407" spans="1:13" x14ac:dyDescent="0.3">
      <c r="A4407" s="2">
        <v>45947</v>
      </c>
      <c r="B4407" s="3">
        <f t="shared" si="204"/>
        <v>2026</v>
      </c>
      <c r="C4407" t="str">
        <f t="shared" si="205"/>
        <v>2025-2026</v>
      </c>
      <c r="D4407" t="s">
        <v>119</v>
      </c>
      <c r="E4407" t="s">
        <v>25</v>
      </c>
      <c r="F4407" t="str">
        <f t="shared" si="206"/>
        <v>Victoria</v>
      </c>
      <c r="G4407" t="s">
        <v>26</v>
      </c>
      <c r="H4407">
        <v>3066</v>
      </c>
      <c r="I4407" t="s">
        <v>11</v>
      </c>
      <c r="J4407" t="s">
        <v>128</v>
      </c>
      <c r="K4407" t="s">
        <v>150</v>
      </c>
      <c r="L4407" t="s">
        <v>161</v>
      </c>
      <c r="M4407" s="6">
        <v>402</v>
      </c>
    </row>
    <row r="4408" spans="1:13" x14ac:dyDescent="0.3">
      <c r="A4408" s="2">
        <v>45984</v>
      </c>
      <c r="B4408" s="3">
        <f t="shared" si="204"/>
        <v>2026</v>
      </c>
      <c r="C4408" t="str">
        <f t="shared" si="205"/>
        <v>2025-2026</v>
      </c>
      <c r="D4408" t="s">
        <v>119</v>
      </c>
      <c r="E4408" t="s">
        <v>66</v>
      </c>
      <c r="F4408" t="str">
        <f t="shared" si="206"/>
        <v>Western Australia</v>
      </c>
      <c r="G4408" t="s">
        <v>28</v>
      </c>
      <c r="H4408">
        <v>6330</v>
      </c>
      <c r="I4408" t="s">
        <v>11</v>
      </c>
      <c r="J4408" t="s">
        <v>135</v>
      </c>
      <c r="K4408" t="s">
        <v>151</v>
      </c>
      <c r="L4408" t="s">
        <v>152</v>
      </c>
      <c r="M4408" s="6">
        <v>736</v>
      </c>
    </row>
    <row r="4409" spans="1:13" x14ac:dyDescent="0.3">
      <c r="A4409" s="2">
        <v>45893</v>
      </c>
      <c r="B4409" s="3">
        <f t="shared" si="204"/>
        <v>2026</v>
      </c>
      <c r="C4409" t="str">
        <f t="shared" si="205"/>
        <v>2025-2026</v>
      </c>
      <c r="D4409" t="s">
        <v>120</v>
      </c>
      <c r="E4409" t="s">
        <v>111</v>
      </c>
      <c r="F4409" t="str">
        <f t="shared" si="206"/>
        <v>New South Wales</v>
      </c>
      <c r="G4409" t="s">
        <v>10</v>
      </c>
      <c r="H4409">
        <v>2154</v>
      </c>
      <c r="I4409" t="s">
        <v>11</v>
      </c>
      <c r="J4409" t="s">
        <v>125</v>
      </c>
      <c r="K4409" t="s">
        <v>151</v>
      </c>
      <c r="L4409" t="s">
        <v>152</v>
      </c>
      <c r="M4409" s="6">
        <v>155</v>
      </c>
    </row>
    <row r="4410" spans="1:13" x14ac:dyDescent="0.3">
      <c r="A4410" s="2">
        <v>45301</v>
      </c>
      <c r="B4410" s="3">
        <f t="shared" si="204"/>
        <v>2024</v>
      </c>
      <c r="C4410" t="str">
        <f t="shared" si="205"/>
        <v>2023-2024</v>
      </c>
      <c r="D4410" t="s">
        <v>120</v>
      </c>
      <c r="E4410" t="s">
        <v>14</v>
      </c>
      <c r="F4410" t="str">
        <f t="shared" si="206"/>
        <v>Northern Territory</v>
      </c>
      <c r="G4410" t="s">
        <v>15</v>
      </c>
      <c r="H4410">
        <v>800</v>
      </c>
      <c r="I4410" t="s">
        <v>11</v>
      </c>
      <c r="J4410" t="s">
        <v>140</v>
      </c>
      <c r="K4410" t="s">
        <v>142</v>
      </c>
      <c r="L4410" t="s">
        <v>153</v>
      </c>
      <c r="M4410" s="6">
        <v>758</v>
      </c>
    </row>
    <row r="4411" spans="1:13" x14ac:dyDescent="0.3">
      <c r="A4411" s="2">
        <v>45566</v>
      </c>
      <c r="B4411" s="3">
        <f t="shared" si="204"/>
        <v>2025</v>
      </c>
      <c r="C4411" t="str">
        <f t="shared" si="205"/>
        <v>2024-2025</v>
      </c>
      <c r="D4411" t="s">
        <v>120</v>
      </c>
      <c r="E4411" t="s">
        <v>63</v>
      </c>
      <c r="F4411" t="str">
        <f t="shared" si="206"/>
        <v>Queensland</v>
      </c>
      <c r="G4411" t="s">
        <v>19</v>
      </c>
      <c r="H4411">
        <v>4068</v>
      </c>
      <c r="I4411" t="s">
        <v>11</v>
      </c>
      <c r="J4411" t="s">
        <v>131</v>
      </c>
      <c r="K4411" t="s">
        <v>150</v>
      </c>
      <c r="L4411" t="s">
        <v>161</v>
      </c>
      <c r="M4411" s="6">
        <v>221</v>
      </c>
    </row>
    <row r="4412" spans="1:13" x14ac:dyDescent="0.3">
      <c r="A4412" s="2">
        <v>45933</v>
      </c>
      <c r="B4412" s="3">
        <f t="shared" si="204"/>
        <v>2026</v>
      </c>
      <c r="C4412" t="str">
        <f t="shared" si="205"/>
        <v>2025-2026</v>
      </c>
      <c r="D4412" t="s">
        <v>120</v>
      </c>
      <c r="E4412" t="s">
        <v>83</v>
      </c>
      <c r="F4412" t="str">
        <f t="shared" si="206"/>
        <v>Victoria</v>
      </c>
      <c r="G4412" t="s">
        <v>26</v>
      </c>
      <c r="H4412">
        <v>3551</v>
      </c>
      <c r="I4412" t="s">
        <v>11</v>
      </c>
      <c r="J4412" t="s">
        <v>129</v>
      </c>
      <c r="K4412" t="s">
        <v>150</v>
      </c>
      <c r="L4412" t="s">
        <v>161</v>
      </c>
      <c r="M4412" s="6">
        <v>773</v>
      </c>
    </row>
    <row r="4413" spans="1:13" x14ac:dyDescent="0.3">
      <c r="A4413" s="2">
        <v>45474</v>
      </c>
      <c r="B4413" s="3">
        <f t="shared" si="204"/>
        <v>2025</v>
      </c>
      <c r="C4413" t="str">
        <f t="shared" si="205"/>
        <v>2024-2025</v>
      </c>
      <c r="D4413" t="s">
        <v>119</v>
      </c>
      <c r="E4413" t="s">
        <v>66</v>
      </c>
      <c r="F4413" t="str">
        <f t="shared" si="206"/>
        <v>Western Australia</v>
      </c>
      <c r="G4413" t="s">
        <v>28</v>
      </c>
      <c r="H4413">
        <v>6330</v>
      </c>
      <c r="I4413" t="s">
        <v>11</v>
      </c>
      <c r="J4413" t="s">
        <v>135</v>
      </c>
      <c r="K4413" t="s">
        <v>142</v>
      </c>
      <c r="L4413" t="s">
        <v>153</v>
      </c>
      <c r="M4413" s="6">
        <v>413</v>
      </c>
    </row>
    <row r="4414" spans="1:13" x14ac:dyDescent="0.3">
      <c r="A4414" s="2">
        <v>45956</v>
      </c>
      <c r="B4414" s="3">
        <f t="shared" si="204"/>
        <v>2026</v>
      </c>
      <c r="C4414" t="str">
        <f t="shared" si="205"/>
        <v>2025-2026</v>
      </c>
      <c r="D4414" t="s">
        <v>120</v>
      </c>
      <c r="E4414" t="s">
        <v>38</v>
      </c>
      <c r="F4414" t="str">
        <f t="shared" si="206"/>
        <v>Victoria</v>
      </c>
      <c r="G4414" t="s">
        <v>26</v>
      </c>
      <c r="H4414">
        <v>3199</v>
      </c>
      <c r="I4414" t="s">
        <v>11</v>
      </c>
      <c r="J4414" t="s">
        <v>127</v>
      </c>
      <c r="K4414" t="s">
        <v>151</v>
      </c>
      <c r="L4414" t="s">
        <v>152</v>
      </c>
      <c r="M4414" s="6">
        <v>367</v>
      </c>
    </row>
    <row r="4415" spans="1:13" x14ac:dyDescent="0.3">
      <c r="A4415" s="2">
        <v>45795</v>
      </c>
      <c r="B4415" s="3">
        <f t="shared" si="204"/>
        <v>2025</v>
      </c>
      <c r="C4415" t="str">
        <f t="shared" si="205"/>
        <v>2024-2025</v>
      </c>
      <c r="D4415" t="s">
        <v>120</v>
      </c>
      <c r="E4415" t="s">
        <v>113</v>
      </c>
      <c r="F4415" t="str">
        <f t="shared" si="206"/>
        <v>New South Wales</v>
      </c>
      <c r="G4415" t="s">
        <v>10</v>
      </c>
      <c r="H4415">
        <v>2101</v>
      </c>
      <c r="I4415" t="s">
        <v>11</v>
      </c>
      <c r="J4415" t="s">
        <v>125</v>
      </c>
      <c r="K4415" t="s">
        <v>150</v>
      </c>
      <c r="L4415" t="s">
        <v>161</v>
      </c>
      <c r="M4415" s="6">
        <v>320</v>
      </c>
    </row>
    <row r="4416" spans="1:13" x14ac:dyDescent="0.3">
      <c r="A4416" s="2">
        <v>45619</v>
      </c>
      <c r="B4416" s="3">
        <f t="shared" si="204"/>
        <v>2025</v>
      </c>
      <c r="C4416" t="str">
        <f t="shared" si="205"/>
        <v>2024-2025</v>
      </c>
      <c r="D4416" t="s">
        <v>120</v>
      </c>
      <c r="E4416" t="s">
        <v>94</v>
      </c>
      <c r="F4416" t="str">
        <f t="shared" si="206"/>
        <v>Queensland</v>
      </c>
      <c r="G4416" t="s">
        <v>19</v>
      </c>
      <c r="H4416">
        <v>4551</v>
      </c>
      <c r="I4416" t="s">
        <v>11</v>
      </c>
      <c r="J4416" t="s">
        <v>136</v>
      </c>
      <c r="K4416" t="s">
        <v>142</v>
      </c>
      <c r="L4416" t="s">
        <v>153</v>
      </c>
      <c r="M4416" s="6">
        <v>141</v>
      </c>
    </row>
    <row r="4417" spans="1:13" x14ac:dyDescent="0.3">
      <c r="A4417" s="2">
        <v>45815</v>
      </c>
      <c r="B4417" s="3">
        <f t="shared" si="204"/>
        <v>2025</v>
      </c>
      <c r="C4417" t="str">
        <f t="shared" si="205"/>
        <v>2024-2025</v>
      </c>
      <c r="D4417" t="s">
        <v>120</v>
      </c>
      <c r="E4417" t="s">
        <v>73</v>
      </c>
      <c r="F4417" t="str">
        <f t="shared" si="206"/>
        <v>Queensland</v>
      </c>
      <c r="G4417" t="s">
        <v>19</v>
      </c>
      <c r="H4417">
        <v>4509</v>
      </c>
      <c r="I4417" t="s">
        <v>11</v>
      </c>
      <c r="J4417" t="s">
        <v>124</v>
      </c>
      <c r="K4417" t="s">
        <v>150</v>
      </c>
      <c r="L4417" t="s">
        <v>161</v>
      </c>
      <c r="M4417" s="6">
        <v>505</v>
      </c>
    </row>
    <row r="4418" spans="1:13" x14ac:dyDescent="0.3">
      <c r="A4418" s="2">
        <v>45369</v>
      </c>
      <c r="B4418" s="3">
        <f t="shared" ref="B4418:B4481" si="207">IF(MONTH(A4418)&gt;=7,YEAR(A4418)+1,YEAR(A4418))</f>
        <v>2024</v>
      </c>
      <c r="C4418" t="str">
        <f t="shared" ref="C4418:C4481" si="208">IF(MONTH(A4418) &gt;= 7, YEAR(A4418) &amp; "-" &amp; YEAR(A4418) + 1, YEAR(A4418) - 1 &amp; "-" &amp; YEAR(A4418))</f>
        <v>2023-2024</v>
      </c>
      <c r="D4418" t="s">
        <v>120</v>
      </c>
      <c r="E4418" t="s">
        <v>106</v>
      </c>
      <c r="F4418" t="str">
        <f t="shared" ref="F4418:F4481" si="209">IF(G4418="WA","Western Australia",
IF(G4418="NSW","New South Wales",
IF(G4418="QLD","Queensland",
IF(G4418="VIC","Victoria",
IF(G4418="TAS","Tasmania",
IF(G4418="SA","South Australia",
IF(G4418="NT","Northern Territory",
IF(G4418="ACT","Australian Capital Territory",G4418))))))))</f>
        <v>Queensland</v>
      </c>
      <c r="G4418" t="s">
        <v>19</v>
      </c>
      <c r="H4418">
        <v>4558</v>
      </c>
      <c r="I4418" t="s">
        <v>11</v>
      </c>
      <c r="J4418" t="s">
        <v>136</v>
      </c>
      <c r="K4418" t="s">
        <v>151</v>
      </c>
      <c r="L4418" t="s">
        <v>152</v>
      </c>
      <c r="M4418" s="6">
        <v>37</v>
      </c>
    </row>
    <row r="4419" spans="1:13" x14ac:dyDescent="0.3">
      <c r="A4419" s="2">
        <v>45454</v>
      </c>
      <c r="B4419" s="3">
        <f t="shared" si="207"/>
        <v>2024</v>
      </c>
      <c r="C4419" t="str">
        <f t="shared" si="208"/>
        <v>2023-2024</v>
      </c>
      <c r="D4419" t="s">
        <v>120</v>
      </c>
      <c r="E4419" t="s">
        <v>103</v>
      </c>
      <c r="F4419" t="str">
        <f t="shared" si="209"/>
        <v>Victoria</v>
      </c>
      <c r="G4419" t="s">
        <v>26</v>
      </c>
      <c r="H4419">
        <v>3550</v>
      </c>
      <c r="I4419" t="s">
        <v>11</v>
      </c>
      <c r="J4419" t="s">
        <v>129</v>
      </c>
      <c r="K4419" t="s">
        <v>142</v>
      </c>
      <c r="L4419" t="s">
        <v>153</v>
      </c>
      <c r="M4419" s="6">
        <v>792</v>
      </c>
    </row>
    <row r="4420" spans="1:13" x14ac:dyDescent="0.3">
      <c r="A4420" s="2">
        <v>45570</v>
      </c>
      <c r="B4420" s="3">
        <f t="shared" si="207"/>
        <v>2025</v>
      </c>
      <c r="C4420" t="str">
        <f t="shared" si="208"/>
        <v>2024-2025</v>
      </c>
      <c r="D4420" t="s">
        <v>119</v>
      </c>
      <c r="E4420" t="s">
        <v>66</v>
      </c>
      <c r="F4420" t="str">
        <f t="shared" si="209"/>
        <v>Western Australia</v>
      </c>
      <c r="G4420" t="s">
        <v>28</v>
      </c>
      <c r="H4420">
        <v>6330</v>
      </c>
      <c r="I4420" t="s">
        <v>11</v>
      </c>
      <c r="J4420" t="s">
        <v>135</v>
      </c>
      <c r="K4420" t="s">
        <v>148</v>
      </c>
      <c r="L4420" t="s">
        <v>159</v>
      </c>
      <c r="M4420" s="6">
        <v>74</v>
      </c>
    </row>
    <row r="4421" spans="1:13" x14ac:dyDescent="0.3">
      <c r="A4421" s="2">
        <v>45485</v>
      </c>
      <c r="B4421" s="3">
        <f t="shared" si="207"/>
        <v>2025</v>
      </c>
      <c r="C4421" t="str">
        <f t="shared" si="208"/>
        <v>2024-2025</v>
      </c>
      <c r="D4421" t="s">
        <v>120</v>
      </c>
      <c r="E4421" t="s">
        <v>90</v>
      </c>
      <c r="F4421" t="str">
        <f t="shared" si="209"/>
        <v>New South Wales</v>
      </c>
      <c r="G4421" t="s">
        <v>10</v>
      </c>
      <c r="H4421">
        <v>2650</v>
      </c>
      <c r="I4421" t="s">
        <v>11</v>
      </c>
      <c r="J4421" t="s">
        <v>132</v>
      </c>
      <c r="K4421" t="s">
        <v>148</v>
      </c>
      <c r="L4421" t="s">
        <v>159</v>
      </c>
      <c r="M4421" s="6">
        <v>50</v>
      </c>
    </row>
    <row r="4422" spans="1:13" x14ac:dyDescent="0.3">
      <c r="A4422" s="2">
        <v>45717</v>
      </c>
      <c r="B4422" s="3">
        <f t="shared" si="207"/>
        <v>2025</v>
      </c>
      <c r="C4422" t="str">
        <f t="shared" si="208"/>
        <v>2024-2025</v>
      </c>
      <c r="D4422" t="s">
        <v>120</v>
      </c>
      <c r="E4422" t="s">
        <v>99</v>
      </c>
      <c r="F4422" t="str">
        <f t="shared" si="209"/>
        <v>Western Australia</v>
      </c>
      <c r="G4422" t="s">
        <v>28</v>
      </c>
      <c r="H4422">
        <v>6530</v>
      </c>
      <c r="I4422" t="s">
        <v>11</v>
      </c>
      <c r="J4422" t="s">
        <v>141</v>
      </c>
      <c r="K4422" t="s">
        <v>151</v>
      </c>
      <c r="L4422" t="s">
        <v>152</v>
      </c>
      <c r="M4422" s="6">
        <v>513</v>
      </c>
    </row>
    <row r="4423" spans="1:13" x14ac:dyDescent="0.3">
      <c r="A4423" s="2">
        <v>45739</v>
      </c>
      <c r="B4423" s="3">
        <f t="shared" si="207"/>
        <v>2025</v>
      </c>
      <c r="C4423" t="str">
        <f t="shared" si="208"/>
        <v>2024-2025</v>
      </c>
      <c r="D4423" t="s">
        <v>120</v>
      </c>
      <c r="E4423" t="s">
        <v>114</v>
      </c>
      <c r="F4423" t="str">
        <f t="shared" si="209"/>
        <v>Victoria</v>
      </c>
      <c r="G4423" t="s">
        <v>26</v>
      </c>
      <c r="H4423">
        <v>3353</v>
      </c>
      <c r="I4423" t="s">
        <v>11</v>
      </c>
      <c r="J4423" t="s">
        <v>129</v>
      </c>
      <c r="K4423" t="s">
        <v>145</v>
      </c>
      <c r="L4423" t="s">
        <v>156</v>
      </c>
      <c r="M4423" s="6">
        <v>671</v>
      </c>
    </row>
    <row r="4424" spans="1:13" x14ac:dyDescent="0.3">
      <c r="A4424" s="2">
        <v>45457</v>
      </c>
      <c r="B4424" s="3">
        <f t="shared" si="207"/>
        <v>2024</v>
      </c>
      <c r="C4424" t="str">
        <f t="shared" si="208"/>
        <v>2023-2024</v>
      </c>
      <c r="D4424" t="s">
        <v>119</v>
      </c>
      <c r="E4424" t="s">
        <v>77</v>
      </c>
      <c r="F4424" t="str">
        <f t="shared" si="209"/>
        <v>Victoria</v>
      </c>
      <c r="G4424" t="s">
        <v>26</v>
      </c>
      <c r="H4424">
        <v>3018</v>
      </c>
      <c r="I4424" t="s">
        <v>11</v>
      </c>
      <c r="J4424" t="s">
        <v>128</v>
      </c>
      <c r="K4424" t="s">
        <v>150</v>
      </c>
      <c r="L4424" t="s">
        <v>161</v>
      </c>
      <c r="M4424" s="6">
        <v>85</v>
      </c>
    </row>
    <row r="4425" spans="1:13" x14ac:dyDescent="0.3">
      <c r="A4425" s="2">
        <v>45840</v>
      </c>
      <c r="B4425" s="3">
        <f t="shared" si="207"/>
        <v>2026</v>
      </c>
      <c r="C4425" t="str">
        <f t="shared" si="208"/>
        <v>2025-2026</v>
      </c>
      <c r="D4425" t="s">
        <v>120</v>
      </c>
      <c r="E4425" t="s">
        <v>104</v>
      </c>
      <c r="F4425" t="str">
        <f t="shared" si="209"/>
        <v>Victoria</v>
      </c>
      <c r="G4425" t="s">
        <v>26</v>
      </c>
      <c r="H4425">
        <v>3175</v>
      </c>
      <c r="I4425" t="s">
        <v>11</v>
      </c>
      <c r="J4425" t="s">
        <v>127</v>
      </c>
      <c r="K4425" t="s">
        <v>145</v>
      </c>
      <c r="L4425" t="s">
        <v>156</v>
      </c>
      <c r="M4425" s="6">
        <v>331</v>
      </c>
    </row>
    <row r="4426" spans="1:13" x14ac:dyDescent="0.3">
      <c r="A4426" s="2">
        <v>45311</v>
      </c>
      <c r="B4426" s="3">
        <f t="shared" si="207"/>
        <v>2024</v>
      </c>
      <c r="C4426" t="str">
        <f t="shared" si="208"/>
        <v>2023-2024</v>
      </c>
      <c r="D4426" t="s">
        <v>120</v>
      </c>
      <c r="E4426" t="s">
        <v>105</v>
      </c>
      <c r="F4426" t="str">
        <f t="shared" si="209"/>
        <v>New South Wales</v>
      </c>
      <c r="G4426" t="s">
        <v>10</v>
      </c>
      <c r="H4426">
        <v>2031</v>
      </c>
      <c r="I4426" t="s">
        <v>11</v>
      </c>
      <c r="J4426" t="s">
        <v>126</v>
      </c>
      <c r="K4426" t="s">
        <v>150</v>
      </c>
      <c r="L4426" t="s">
        <v>161</v>
      </c>
      <c r="M4426" s="6">
        <v>42</v>
      </c>
    </row>
    <row r="4427" spans="1:13" x14ac:dyDescent="0.3">
      <c r="A4427" s="2">
        <v>45514</v>
      </c>
      <c r="B4427" s="3">
        <f t="shared" si="207"/>
        <v>2025</v>
      </c>
      <c r="C4427" t="str">
        <f t="shared" si="208"/>
        <v>2024-2025</v>
      </c>
      <c r="D4427" t="s">
        <v>120</v>
      </c>
      <c r="E4427" t="s">
        <v>12</v>
      </c>
      <c r="F4427" t="str">
        <f t="shared" si="209"/>
        <v>New South Wales</v>
      </c>
      <c r="G4427" t="s">
        <v>10</v>
      </c>
      <c r="H4427">
        <v>2795</v>
      </c>
      <c r="I4427" t="s">
        <v>11</v>
      </c>
      <c r="J4427" t="s">
        <v>132</v>
      </c>
      <c r="K4427" t="s">
        <v>148</v>
      </c>
      <c r="L4427" t="s">
        <v>159</v>
      </c>
      <c r="M4427" s="6">
        <v>163</v>
      </c>
    </row>
    <row r="4428" spans="1:13" x14ac:dyDescent="0.3">
      <c r="A4428" s="2">
        <v>45654</v>
      </c>
      <c r="B4428" s="3">
        <f t="shared" si="207"/>
        <v>2025</v>
      </c>
      <c r="C4428" t="str">
        <f t="shared" si="208"/>
        <v>2024-2025</v>
      </c>
      <c r="D4428" t="s">
        <v>119</v>
      </c>
      <c r="E4428" t="s">
        <v>92</v>
      </c>
      <c r="F4428" t="str">
        <f t="shared" si="209"/>
        <v>New South Wales</v>
      </c>
      <c r="G4428" t="s">
        <v>10</v>
      </c>
      <c r="H4428">
        <v>2015</v>
      </c>
      <c r="I4428" t="s">
        <v>11</v>
      </c>
      <c r="J4428" t="s">
        <v>126</v>
      </c>
      <c r="K4428" t="s">
        <v>148</v>
      </c>
      <c r="L4428" t="s">
        <v>159</v>
      </c>
      <c r="M4428" s="6">
        <v>379</v>
      </c>
    </row>
    <row r="4429" spans="1:13" x14ac:dyDescent="0.3">
      <c r="A4429" s="2">
        <v>45760</v>
      </c>
      <c r="B4429" s="3">
        <f t="shared" si="207"/>
        <v>2025</v>
      </c>
      <c r="C4429" t="str">
        <f t="shared" si="208"/>
        <v>2024-2025</v>
      </c>
      <c r="D4429" t="s">
        <v>120</v>
      </c>
      <c r="E4429" t="s">
        <v>73</v>
      </c>
      <c r="F4429" t="str">
        <f t="shared" si="209"/>
        <v>Queensland</v>
      </c>
      <c r="G4429" t="s">
        <v>19</v>
      </c>
      <c r="H4429">
        <v>4509</v>
      </c>
      <c r="I4429" t="s">
        <v>11</v>
      </c>
      <c r="J4429" t="s">
        <v>124</v>
      </c>
      <c r="K4429" t="s">
        <v>142</v>
      </c>
      <c r="L4429" t="s">
        <v>153</v>
      </c>
      <c r="M4429" s="6">
        <v>555</v>
      </c>
    </row>
    <row r="4430" spans="1:13" x14ac:dyDescent="0.3">
      <c r="A4430" s="2">
        <v>45343</v>
      </c>
      <c r="B4430" s="3">
        <f t="shared" si="207"/>
        <v>2024</v>
      </c>
      <c r="C4430" t="str">
        <f t="shared" si="208"/>
        <v>2023-2024</v>
      </c>
      <c r="D4430" t="s">
        <v>120</v>
      </c>
      <c r="E4430" t="s">
        <v>38</v>
      </c>
      <c r="F4430" t="str">
        <f t="shared" si="209"/>
        <v>Victoria</v>
      </c>
      <c r="G4430" t="s">
        <v>26</v>
      </c>
      <c r="H4430">
        <v>3199</v>
      </c>
      <c r="I4430" t="s">
        <v>11</v>
      </c>
      <c r="J4430" t="s">
        <v>127</v>
      </c>
      <c r="K4430" t="s">
        <v>148</v>
      </c>
      <c r="L4430" t="s">
        <v>159</v>
      </c>
      <c r="M4430" s="6">
        <v>723</v>
      </c>
    </row>
    <row r="4431" spans="1:13" x14ac:dyDescent="0.3">
      <c r="A4431" s="2">
        <v>45393</v>
      </c>
      <c r="B4431" s="3">
        <f t="shared" si="207"/>
        <v>2024</v>
      </c>
      <c r="C4431" t="str">
        <f t="shared" si="208"/>
        <v>2023-2024</v>
      </c>
      <c r="D4431" t="s">
        <v>120</v>
      </c>
      <c r="E4431" t="s">
        <v>86</v>
      </c>
      <c r="F4431" t="str">
        <f t="shared" si="209"/>
        <v>Queensland</v>
      </c>
      <c r="G4431" t="s">
        <v>19</v>
      </c>
      <c r="H4431">
        <v>4119</v>
      </c>
      <c r="I4431" t="s">
        <v>11</v>
      </c>
      <c r="J4431" t="s">
        <v>131</v>
      </c>
      <c r="K4431" t="s">
        <v>150</v>
      </c>
      <c r="L4431" t="s">
        <v>161</v>
      </c>
      <c r="M4431" s="6">
        <v>358</v>
      </c>
    </row>
    <row r="4432" spans="1:13" x14ac:dyDescent="0.3">
      <c r="A4432" s="2">
        <v>45536</v>
      </c>
      <c r="B4432" s="3">
        <f t="shared" si="207"/>
        <v>2025</v>
      </c>
      <c r="C4432" t="str">
        <f t="shared" si="208"/>
        <v>2024-2025</v>
      </c>
      <c r="D4432" t="s">
        <v>120</v>
      </c>
      <c r="E4432" t="s">
        <v>82</v>
      </c>
      <c r="F4432" t="str">
        <f t="shared" si="209"/>
        <v>Queensland</v>
      </c>
      <c r="G4432" t="s">
        <v>19</v>
      </c>
      <c r="H4432">
        <v>4215</v>
      </c>
      <c r="I4432" t="s">
        <v>11</v>
      </c>
      <c r="J4432" t="s">
        <v>124</v>
      </c>
      <c r="K4432" t="s">
        <v>150</v>
      </c>
      <c r="L4432" t="s">
        <v>161</v>
      </c>
      <c r="M4432" s="6">
        <v>416</v>
      </c>
    </row>
    <row r="4433" spans="1:13" x14ac:dyDescent="0.3">
      <c r="A4433" s="2">
        <v>45885</v>
      </c>
      <c r="B4433" s="3">
        <f t="shared" si="207"/>
        <v>2026</v>
      </c>
      <c r="C4433" t="str">
        <f t="shared" si="208"/>
        <v>2025-2026</v>
      </c>
      <c r="D4433" t="s">
        <v>119</v>
      </c>
      <c r="E4433" t="s">
        <v>49</v>
      </c>
      <c r="F4433" t="str">
        <f t="shared" si="209"/>
        <v>New South Wales</v>
      </c>
      <c r="G4433" t="s">
        <v>10</v>
      </c>
      <c r="H4433">
        <v>2350</v>
      </c>
      <c r="I4433" t="s">
        <v>11</v>
      </c>
      <c r="J4433" t="s">
        <v>122</v>
      </c>
      <c r="K4433" t="s">
        <v>151</v>
      </c>
      <c r="L4433" t="s">
        <v>152</v>
      </c>
      <c r="M4433" s="6">
        <v>183</v>
      </c>
    </row>
    <row r="4434" spans="1:13" x14ac:dyDescent="0.3">
      <c r="A4434" s="2">
        <v>45856</v>
      </c>
      <c r="B4434" s="3">
        <f t="shared" si="207"/>
        <v>2026</v>
      </c>
      <c r="C4434" t="str">
        <f t="shared" si="208"/>
        <v>2025-2026</v>
      </c>
      <c r="D4434" t="s">
        <v>120</v>
      </c>
      <c r="E4434" t="s">
        <v>110</v>
      </c>
      <c r="F4434" t="str">
        <f t="shared" si="209"/>
        <v>Australian Capital Territory</v>
      </c>
      <c r="G4434" t="s">
        <v>51</v>
      </c>
      <c r="H4434">
        <v>2609</v>
      </c>
      <c r="I4434" t="s">
        <v>11</v>
      </c>
      <c r="J4434" t="s">
        <v>123</v>
      </c>
      <c r="K4434" t="s">
        <v>145</v>
      </c>
      <c r="L4434" t="s">
        <v>156</v>
      </c>
      <c r="M4434" s="6">
        <v>460</v>
      </c>
    </row>
    <row r="4435" spans="1:13" x14ac:dyDescent="0.3">
      <c r="A4435" s="2">
        <v>45822</v>
      </c>
      <c r="B4435" s="3">
        <f t="shared" si="207"/>
        <v>2025</v>
      </c>
      <c r="C4435" t="str">
        <f t="shared" si="208"/>
        <v>2024-2025</v>
      </c>
      <c r="D4435" t="s">
        <v>119</v>
      </c>
      <c r="E4435" t="s">
        <v>44</v>
      </c>
      <c r="F4435" t="str">
        <f t="shared" si="209"/>
        <v>Western Australia</v>
      </c>
      <c r="G4435" t="s">
        <v>28</v>
      </c>
      <c r="H4435">
        <v>6010</v>
      </c>
      <c r="I4435" t="s">
        <v>11</v>
      </c>
      <c r="J4435" t="s">
        <v>121</v>
      </c>
      <c r="K4435" t="s">
        <v>145</v>
      </c>
      <c r="L4435" t="s">
        <v>156</v>
      </c>
      <c r="M4435" s="6">
        <v>522</v>
      </c>
    </row>
    <row r="4436" spans="1:13" x14ac:dyDescent="0.3">
      <c r="A4436" s="2">
        <v>45332</v>
      </c>
      <c r="B4436" s="3">
        <f t="shared" si="207"/>
        <v>2024</v>
      </c>
      <c r="C4436" t="str">
        <f t="shared" si="208"/>
        <v>2023-2024</v>
      </c>
      <c r="D4436" t="s">
        <v>120</v>
      </c>
      <c r="E4436" t="s">
        <v>34</v>
      </c>
      <c r="F4436" t="str">
        <f t="shared" si="209"/>
        <v>New South Wales</v>
      </c>
      <c r="G4436" t="s">
        <v>10</v>
      </c>
      <c r="H4436">
        <v>2560</v>
      </c>
      <c r="I4436" t="s">
        <v>11</v>
      </c>
      <c r="J4436" t="s">
        <v>123</v>
      </c>
      <c r="K4436" t="s">
        <v>150</v>
      </c>
      <c r="L4436" t="s">
        <v>161</v>
      </c>
      <c r="M4436" s="6">
        <v>757</v>
      </c>
    </row>
    <row r="4437" spans="1:13" x14ac:dyDescent="0.3">
      <c r="A4437" s="2">
        <v>45327</v>
      </c>
      <c r="B4437" s="3">
        <f t="shared" si="207"/>
        <v>2024</v>
      </c>
      <c r="C4437" t="str">
        <f t="shared" si="208"/>
        <v>2023-2024</v>
      </c>
      <c r="D4437" t="s">
        <v>120</v>
      </c>
      <c r="E4437" t="s">
        <v>113</v>
      </c>
      <c r="F4437" t="str">
        <f t="shared" si="209"/>
        <v>New South Wales</v>
      </c>
      <c r="G4437" t="s">
        <v>10</v>
      </c>
      <c r="H4437">
        <v>2101</v>
      </c>
      <c r="I4437" t="s">
        <v>11</v>
      </c>
      <c r="J4437" t="s">
        <v>125</v>
      </c>
      <c r="K4437" t="s">
        <v>145</v>
      </c>
      <c r="L4437" t="s">
        <v>156</v>
      </c>
      <c r="M4437" s="6">
        <v>367</v>
      </c>
    </row>
    <row r="4438" spans="1:13" x14ac:dyDescent="0.3">
      <c r="A4438" s="2">
        <v>45451</v>
      </c>
      <c r="B4438" s="3">
        <f t="shared" si="207"/>
        <v>2024</v>
      </c>
      <c r="C4438" t="str">
        <f t="shared" si="208"/>
        <v>2023-2024</v>
      </c>
      <c r="D4438" t="s">
        <v>120</v>
      </c>
      <c r="E4438" t="s">
        <v>34</v>
      </c>
      <c r="F4438" t="str">
        <f t="shared" si="209"/>
        <v>New South Wales</v>
      </c>
      <c r="G4438" t="s">
        <v>10</v>
      </c>
      <c r="H4438">
        <v>2560</v>
      </c>
      <c r="I4438" t="s">
        <v>11</v>
      </c>
      <c r="J4438" t="s">
        <v>123</v>
      </c>
      <c r="K4438" t="s">
        <v>151</v>
      </c>
      <c r="L4438" t="s">
        <v>152</v>
      </c>
      <c r="M4438" s="6">
        <v>281</v>
      </c>
    </row>
    <row r="4439" spans="1:13" x14ac:dyDescent="0.3">
      <c r="A4439" s="2">
        <v>45401</v>
      </c>
      <c r="B4439" s="3">
        <f t="shared" si="207"/>
        <v>2024</v>
      </c>
      <c r="C4439" t="str">
        <f t="shared" si="208"/>
        <v>2023-2024</v>
      </c>
      <c r="D4439" t="s">
        <v>120</v>
      </c>
      <c r="E4439" t="s">
        <v>81</v>
      </c>
      <c r="F4439" t="str">
        <f t="shared" si="209"/>
        <v>Victoria</v>
      </c>
      <c r="G4439" t="s">
        <v>26</v>
      </c>
      <c r="H4439">
        <v>3076</v>
      </c>
      <c r="I4439" t="s">
        <v>11</v>
      </c>
      <c r="J4439" t="s">
        <v>128</v>
      </c>
      <c r="K4439" t="s">
        <v>142</v>
      </c>
      <c r="L4439" t="s">
        <v>153</v>
      </c>
      <c r="M4439" s="6">
        <v>364</v>
      </c>
    </row>
    <row r="4440" spans="1:13" x14ac:dyDescent="0.3">
      <c r="A4440" s="2">
        <v>45660</v>
      </c>
      <c r="B4440" s="3">
        <f t="shared" si="207"/>
        <v>2025</v>
      </c>
      <c r="C4440" t="str">
        <f t="shared" si="208"/>
        <v>2024-2025</v>
      </c>
      <c r="D4440" t="s">
        <v>120</v>
      </c>
      <c r="E4440" t="s">
        <v>24</v>
      </c>
      <c r="F4440" t="str">
        <f t="shared" si="209"/>
        <v>Queensland</v>
      </c>
      <c r="G4440" t="s">
        <v>19</v>
      </c>
      <c r="H4440">
        <v>4053</v>
      </c>
      <c r="I4440" t="s">
        <v>11</v>
      </c>
      <c r="J4440" t="s">
        <v>131</v>
      </c>
      <c r="K4440" t="s">
        <v>148</v>
      </c>
      <c r="L4440" t="s">
        <v>159</v>
      </c>
      <c r="M4440" s="6">
        <v>31</v>
      </c>
    </row>
    <row r="4441" spans="1:13" x14ac:dyDescent="0.3">
      <c r="A4441" s="2">
        <v>45467</v>
      </c>
      <c r="B4441" s="3">
        <f t="shared" si="207"/>
        <v>2024</v>
      </c>
      <c r="C4441" t="str">
        <f t="shared" si="208"/>
        <v>2023-2024</v>
      </c>
      <c r="D4441" t="s">
        <v>119</v>
      </c>
      <c r="E4441" t="s">
        <v>66</v>
      </c>
      <c r="F4441" t="str">
        <f t="shared" si="209"/>
        <v>Western Australia</v>
      </c>
      <c r="G4441" t="s">
        <v>28</v>
      </c>
      <c r="H4441">
        <v>6330</v>
      </c>
      <c r="I4441" t="s">
        <v>11</v>
      </c>
      <c r="J4441" t="s">
        <v>135</v>
      </c>
      <c r="K4441" t="s">
        <v>150</v>
      </c>
      <c r="L4441" t="s">
        <v>161</v>
      </c>
      <c r="M4441" s="6">
        <v>614</v>
      </c>
    </row>
    <row r="4442" spans="1:13" x14ac:dyDescent="0.3">
      <c r="A4442" s="2">
        <v>45697</v>
      </c>
      <c r="B4442" s="3">
        <f t="shared" si="207"/>
        <v>2025</v>
      </c>
      <c r="C4442" t="str">
        <f t="shared" si="208"/>
        <v>2024-2025</v>
      </c>
      <c r="D4442" t="s">
        <v>120</v>
      </c>
      <c r="E4442" t="s">
        <v>23</v>
      </c>
      <c r="F4442" t="str">
        <f t="shared" si="209"/>
        <v>New South Wales</v>
      </c>
      <c r="G4442" t="s">
        <v>10</v>
      </c>
      <c r="H4442">
        <v>2830</v>
      </c>
      <c r="I4442" t="s">
        <v>11</v>
      </c>
      <c r="J4442" t="s">
        <v>132</v>
      </c>
      <c r="K4442" t="s">
        <v>151</v>
      </c>
      <c r="L4442" t="s">
        <v>152</v>
      </c>
      <c r="M4442" s="6">
        <v>225</v>
      </c>
    </row>
    <row r="4443" spans="1:13" x14ac:dyDescent="0.3">
      <c r="A4443" s="2">
        <v>45731</v>
      </c>
      <c r="B4443" s="3">
        <f t="shared" si="207"/>
        <v>2025</v>
      </c>
      <c r="C4443" t="str">
        <f t="shared" si="208"/>
        <v>2024-2025</v>
      </c>
      <c r="D4443" t="s">
        <v>120</v>
      </c>
      <c r="E4443" t="s">
        <v>90</v>
      </c>
      <c r="F4443" t="str">
        <f t="shared" si="209"/>
        <v>New South Wales</v>
      </c>
      <c r="G4443" t="s">
        <v>10</v>
      </c>
      <c r="H4443">
        <v>2650</v>
      </c>
      <c r="I4443" t="s">
        <v>11</v>
      </c>
      <c r="J4443" t="s">
        <v>132</v>
      </c>
      <c r="K4443" t="s">
        <v>150</v>
      </c>
      <c r="L4443" t="s">
        <v>161</v>
      </c>
      <c r="M4443" s="6">
        <v>315</v>
      </c>
    </row>
    <row r="4444" spans="1:13" x14ac:dyDescent="0.3">
      <c r="A4444" s="2">
        <v>45890</v>
      </c>
      <c r="B4444" s="3">
        <f t="shared" si="207"/>
        <v>2026</v>
      </c>
      <c r="C4444" t="str">
        <f t="shared" si="208"/>
        <v>2025-2026</v>
      </c>
      <c r="D4444" t="s">
        <v>120</v>
      </c>
      <c r="E4444" t="s">
        <v>113</v>
      </c>
      <c r="F4444" t="str">
        <f t="shared" si="209"/>
        <v>New South Wales</v>
      </c>
      <c r="G4444" t="s">
        <v>10</v>
      </c>
      <c r="H4444">
        <v>2101</v>
      </c>
      <c r="I4444" t="s">
        <v>11</v>
      </c>
      <c r="J4444" t="s">
        <v>125</v>
      </c>
      <c r="K4444" t="s">
        <v>151</v>
      </c>
      <c r="L4444" t="s">
        <v>152</v>
      </c>
      <c r="M4444" s="6">
        <v>261</v>
      </c>
    </row>
    <row r="4445" spans="1:13" x14ac:dyDescent="0.3">
      <c r="A4445" s="2">
        <v>45494</v>
      </c>
      <c r="B4445" s="3">
        <f t="shared" si="207"/>
        <v>2025</v>
      </c>
      <c r="C4445" t="str">
        <f t="shared" si="208"/>
        <v>2024-2025</v>
      </c>
      <c r="D4445" t="s">
        <v>120</v>
      </c>
      <c r="E4445" t="s">
        <v>39</v>
      </c>
      <c r="F4445" t="str">
        <f t="shared" si="209"/>
        <v>New South Wales</v>
      </c>
      <c r="G4445" t="s">
        <v>10</v>
      </c>
      <c r="H4445">
        <v>2541</v>
      </c>
      <c r="I4445" t="s">
        <v>11</v>
      </c>
      <c r="J4445" t="s">
        <v>123</v>
      </c>
      <c r="K4445" t="s">
        <v>151</v>
      </c>
      <c r="L4445" t="s">
        <v>152</v>
      </c>
      <c r="M4445" s="6">
        <v>750</v>
      </c>
    </row>
    <row r="4446" spans="1:13" x14ac:dyDescent="0.3">
      <c r="A4446" s="2">
        <v>45952</v>
      </c>
      <c r="B4446" s="3">
        <f t="shared" si="207"/>
        <v>2026</v>
      </c>
      <c r="C4446" t="str">
        <f t="shared" si="208"/>
        <v>2025-2026</v>
      </c>
      <c r="D4446" t="s">
        <v>120</v>
      </c>
      <c r="E4446" t="s">
        <v>39</v>
      </c>
      <c r="F4446" t="str">
        <f t="shared" si="209"/>
        <v>New South Wales</v>
      </c>
      <c r="G4446" t="s">
        <v>10</v>
      </c>
      <c r="H4446">
        <v>2541</v>
      </c>
      <c r="I4446" t="s">
        <v>11</v>
      </c>
      <c r="J4446" t="s">
        <v>123</v>
      </c>
      <c r="K4446" t="s">
        <v>142</v>
      </c>
      <c r="L4446" t="s">
        <v>153</v>
      </c>
      <c r="M4446" s="6">
        <v>121</v>
      </c>
    </row>
    <row r="4447" spans="1:13" x14ac:dyDescent="0.3">
      <c r="A4447" s="2">
        <v>45310</v>
      </c>
      <c r="B4447" s="3">
        <f t="shared" si="207"/>
        <v>2024</v>
      </c>
      <c r="C4447" t="str">
        <f t="shared" si="208"/>
        <v>2023-2024</v>
      </c>
      <c r="D4447" t="s">
        <v>120</v>
      </c>
      <c r="E4447" t="s">
        <v>86</v>
      </c>
      <c r="F4447" t="str">
        <f t="shared" si="209"/>
        <v>Queensland</v>
      </c>
      <c r="G4447" t="s">
        <v>19</v>
      </c>
      <c r="H4447">
        <v>4119</v>
      </c>
      <c r="I4447" t="s">
        <v>11</v>
      </c>
      <c r="J4447" t="s">
        <v>131</v>
      </c>
      <c r="K4447" t="s">
        <v>142</v>
      </c>
      <c r="L4447" t="s">
        <v>153</v>
      </c>
      <c r="M4447" s="6">
        <v>234</v>
      </c>
    </row>
    <row r="4448" spans="1:13" x14ac:dyDescent="0.3">
      <c r="A4448" s="2">
        <v>45603</v>
      </c>
      <c r="B4448" s="3">
        <f t="shared" si="207"/>
        <v>2025</v>
      </c>
      <c r="C4448" t="str">
        <f t="shared" si="208"/>
        <v>2024-2025</v>
      </c>
      <c r="D4448" t="s">
        <v>120</v>
      </c>
      <c r="E4448" t="s">
        <v>100</v>
      </c>
      <c r="F4448" t="str">
        <f t="shared" si="209"/>
        <v>New South Wales</v>
      </c>
      <c r="G4448" t="s">
        <v>10</v>
      </c>
      <c r="H4448">
        <v>2800</v>
      </c>
      <c r="I4448" t="s">
        <v>11</v>
      </c>
      <c r="J4448" t="s">
        <v>132</v>
      </c>
      <c r="K4448" t="s">
        <v>142</v>
      </c>
      <c r="L4448" t="s">
        <v>153</v>
      </c>
      <c r="M4448" s="6">
        <v>325</v>
      </c>
    </row>
    <row r="4449" spans="1:13" x14ac:dyDescent="0.3">
      <c r="A4449" s="2">
        <v>45420</v>
      </c>
      <c r="B4449" s="3">
        <f t="shared" si="207"/>
        <v>2024</v>
      </c>
      <c r="C4449" t="str">
        <f t="shared" si="208"/>
        <v>2023-2024</v>
      </c>
      <c r="D4449" t="s">
        <v>120</v>
      </c>
      <c r="E4449" t="s">
        <v>78</v>
      </c>
      <c r="F4449" t="str">
        <f t="shared" si="209"/>
        <v>New South Wales</v>
      </c>
      <c r="G4449" t="s">
        <v>10</v>
      </c>
      <c r="H4449">
        <v>2480</v>
      </c>
      <c r="I4449" t="s">
        <v>11</v>
      </c>
      <c r="J4449" t="s">
        <v>122</v>
      </c>
      <c r="K4449" t="s">
        <v>142</v>
      </c>
      <c r="L4449" t="s">
        <v>153</v>
      </c>
      <c r="M4449" s="6">
        <v>572</v>
      </c>
    </row>
    <row r="4450" spans="1:13" x14ac:dyDescent="0.3">
      <c r="A4450" s="2">
        <v>45533</v>
      </c>
      <c r="B4450" s="3">
        <f t="shared" si="207"/>
        <v>2025</v>
      </c>
      <c r="C4450" t="str">
        <f t="shared" si="208"/>
        <v>2024-2025</v>
      </c>
      <c r="D4450" t="s">
        <v>120</v>
      </c>
      <c r="E4450" t="s">
        <v>113</v>
      </c>
      <c r="F4450" t="str">
        <f t="shared" si="209"/>
        <v>New South Wales</v>
      </c>
      <c r="G4450" t="s">
        <v>10</v>
      </c>
      <c r="H4450">
        <v>2101</v>
      </c>
      <c r="I4450" t="s">
        <v>11</v>
      </c>
      <c r="J4450" t="s">
        <v>125</v>
      </c>
      <c r="K4450" t="s">
        <v>142</v>
      </c>
      <c r="L4450" t="s">
        <v>153</v>
      </c>
      <c r="M4450" s="6">
        <v>162</v>
      </c>
    </row>
    <row r="4451" spans="1:13" x14ac:dyDescent="0.3">
      <c r="A4451" s="2">
        <v>45330</v>
      </c>
      <c r="B4451" s="3">
        <f t="shared" si="207"/>
        <v>2024</v>
      </c>
      <c r="C4451" t="str">
        <f t="shared" si="208"/>
        <v>2023-2024</v>
      </c>
      <c r="D4451" t="s">
        <v>120</v>
      </c>
      <c r="E4451" t="s">
        <v>38</v>
      </c>
      <c r="F4451" t="str">
        <f t="shared" si="209"/>
        <v>Victoria</v>
      </c>
      <c r="G4451" t="s">
        <v>26</v>
      </c>
      <c r="H4451">
        <v>3199</v>
      </c>
      <c r="I4451" t="s">
        <v>11</v>
      </c>
      <c r="J4451" t="s">
        <v>127</v>
      </c>
      <c r="K4451" t="s">
        <v>145</v>
      </c>
      <c r="L4451" t="s">
        <v>156</v>
      </c>
      <c r="M4451" s="6">
        <v>614</v>
      </c>
    </row>
    <row r="4452" spans="1:13" x14ac:dyDescent="0.3">
      <c r="A4452" s="2">
        <v>45568</v>
      </c>
      <c r="B4452" s="3">
        <f t="shared" si="207"/>
        <v>2025</v>
      </c>
      <c r="C4452" t="str">
        <f t="shared" si="208"/>
        <v>2024-2025</v>
      </c>
      <c r="D4452" t="s">
        <v>120</v>
      </c>
      <c r="E4452" t="s">
        <v>111</v>
      </c>
      <c r="F4452" t="str">
        <f t="shared" si="209"/>
        <v>New South Wales</v>
      </c>
      <c r="G4452" t="s">
        <v>10</v>
      </c>
      <c r="H4452">
        <v>2154</v>
      </c>
      <c r="I4452" t="s">
        <v>11</v>
      </c>
      <c r="J4452" t="s">
        <v>125</v>
      </c>
      <c r="K4452" t="s">
        <v>142</v>
      </c>
      <c r="L4452" t="s">
        <v>153</v>
      </c>
      <c r="M4452" s="6">
        <v>752</v>
      </c>
    </row>
    <row r="4453" spans="1:13" x14ac:dyDescent="0.3">
      <c r="A4453" s="2">
        <v>45531</v>
      </c>
      <c r="B4453" s="3">
        <f t="shared" si="207"/>
        <v>2025</v>
      </c>
      <c r="C4453" t="str">
        <f t="shared" si="208"/>
        <v>2024-2025</v>
      </c>
      <c r="D4453" t="s">
        <v>120</v>
      </c>
      <c r="E4453" t="s">
        <v>73</v>
      </c>
      <c r="F4453" t="str">
        <f t="shared" si="209"/>
        <v>Queensland</v>
      </c>
      <c r="G4453" t="s">
        <v>19</v>
      </c>
      <c r="H4453">
        <v>4509</v>
      </c>
      <c r="I4453" t="s">
        <v>11</v>
      </c>
      <c r="J4453" t="s">
        <v>124</v>
      </c>
      <c r="K4453" t="s">
        <v>145</v>
      </c>
      <c r="L4453" t="s">
        <v>156</v>
      </c>
      <c r="M4453" s="6">
        <v>357</v>
      </c>
    </row>
    <row r="4454" spans="1:13" x14ac:dyDescent="0.3">
      <c r="A4454" s="2">
        <v>45605</v>
      </c>
      <c r="B4454" s="3">
        <f t="shared" si="207"/>
        <v>2025</v>
      </c>
      <c r="C4454" t="str">
        <f t="shared" si="208"/>
        <v>2024-2025</v>
      </c>
      <c r="D4454" t="s">
        <v>120</v>
      </c>
      <c r="E4454" t="s">
        <v>114</v>
      </c>
      <c r="F4454" t="str">
        <f t="shared" si="209"/>
        <v>Victoria</v>
      </c>
      <c r="G4454" t="s">
        <v>26</v>
      </c>
      <c r="H4454">
        <v>3353</v>
      </c>
      <c r="I4454" t="s">
        <v>11</v>
      </c>
      <c r="J4454" t="s">
        <v>129</v>
      </c>
      <c r="K4454" t="s">
        <v>150</v>
      </c>
      <c r="L4454" t="s">
        <v>161</v>
      </c>
      <c r="M4454" s="6">
        <v>368</v>
      </c>
    </row>
    <row r="4455" spans="1:13" x14ac:dyDescent="0.3">
      <c r="A4455" s="2">
        <v>45509</v>
      </c>
      <c r="B4455" s="3">
        <f t="shared" si="207"/>
        <v>2025</v>
      </c>
      <c r="C4455" t="str">
        <f t="shared" si="208"/>
        <v>2024-2025</v>
      </c>
      <c r="D4455" t="s">
        <v>120</v>
      </c>
      <c r="E4455" t="s">
        <v>105</v>
      </c>
      <c r="F4455" t="str">
        <f t="shared" si="209"/>
        <v>New South Wales</v>
      </c>
      <c r="G4455" t="s">
        <v>10</v>
      </c>
      <c r="H4455">
        <v>2031</v>
      </c>
      <c r="I4455" t="s">
        <v>11</v>
      </c>
      <c r="J4455" t="s">
        <v>126</v>
      </c>
      <c r="K4455" t="s">
        <v>142</v>
      </c>
      <c r="L4455" t="s">
        <v>153</v>
      </c>
      <c r="M4455" s="6">
        <v>265</v>
      </c>
    </row>
    <row r="4456" spans="1:13" x14ac:dyDescent="0.3">
      <c r="A4456" s="2">
        <v>45854</v>
      </c>
      <c r="B4456" s="3">
        <f t="shared" si="207"/>
        <v>2026</v>
      </c>
      <c r="C4456" t="str">
        <f t="shared" si="208"/>
        <v>2025-2026</v>
      </c>
      <c r="D4456" t="s">
        <v>120</v>
      </c>
      <c r="E4456" t="s">
        <v>38</v>
      </c>
      <c r="F4456" t="str">
        <f t="shared" si="209"/>
        <v>Victoria</v>
      </c>
      <c r="G4456" t="s">
        <v>26</v>
      </c>
      <c r="H4456">
        <v>3199</v>
      </c>
      <c r="I4456" t="s">
        <v>11</v>
      </c>
      <c r="J4456" t="s">
        <v>127</v>
      </c>
      <c r="K4456" t="s">
        <v>150</v>
      </c>
      <c r="L4456" t="s">
        <v>161</v>
      </c>
      <c r="M4456" s="6">
        <v>521</v>
      </c>
    </row>
    <row r="4457" spans="1:13" x14ac:dyDescent="0.3">
      <c r="A4457" s="2">
        <v>45912</v>
      </c>
      <c r="B4457" s="3">
        <f t="shared" si="207"/>
        <v>2026</v>
      </c>
      <c r="C4457" t="str">
        <f t="shared" si="208"/>
        <v>2025-2026</v>
      </c>
      <c r="D4457" t="s">
        <v>120</v>
      </c>
      <c r="E4457" t="s">
        <v>9</v>
      </c>
      <c r="F4457" t="str">
        <f t="shared" si="209"/>
        <v>New South Wales</v>
      </c>
      <c r="G4457" t="s">
        <v>10</v>
      </c>
      <c r="H4457">
        <v>2067</v>
      </c>
      <c r="I4457" t="s">
        <v>11</v>
      </c>
      <c r="J4457" t="s">
        <v>126</v>
      </c>
      <c r="K4457" t="s">
        <v>142</v>
      </c>
      <c r="L4457" t="s">
        <v>153</v>
      </c>
      <c r="M4457" s="6">
        <v>353</v>
      </c>
    </row>
    <row r="4458" spans="1:13" x14ac:dyDescent="0.3">
      <c r="A4458" s="2">
        <v>45590</v>
      </c>
      <c r="B4458" s="3">
        <f t="shared" si="207"/>
        <v>2025</v>
      </c>
      <c r="C4458" t="str">
        <f t="shared" si="208"/>
        <v>2024-2025</v>
      </c>
      <c r="D4458" t="s">
        <v>120</v>
      </c>
      <c r="E4458" t="s">
        <v>69</v>
      </c>
      <c r="F4458" t="str">
        <f t="shared" si="209"/>
        <v>Victoria</v>
      </c>
      <c r="G4458" t="s">
        <v>26</v>
      </c>
      <c r="H4458">
        <v>3148</v>
      </c>
      <c r="I4458" t="s">
        <v>11</v>
      </c>
      <c r="J4458" t="s">
        <v>127</v>
      </c>
      <c r="K4458" t="s">
        <v>145</v>
      </c>
      <c r="L4458" t="s">
        <v>156</v>
      </c>
      <c r="M4458" s="6">
        <v>700</v>
      </c>
    </row>
    <row r="4459" spans="1:13" x14ac:dyDescent="0.3">
      <c r="A4459" s="2">
        <v>45440</v>
      </c>
      <c r="B4459" s="3">
        <f t="shared" si="207"/>
        <v>2024</v>
      </c>
      <c r="C4459" t="str">
        <f t="shared" si="208"/>
        <v>2023-2024</v>
      </c>
      <c r="D4459" t="s">
        <v>119</v>
      </c>
      <c r="E4459" t="s">
        <v>25</v>
      </c>
      <c r="F4459" t="str">
        <f t="shared" si="209"/>
        <v>Victoria</v>
      </c>
      <c r="G4459" t="s">
        <v>26</v>
      </c>
      <c r="H4459">
        <v>3066</v>
      </c>
      <c r="I4459" t="s">
        <v>11</v>
      </c>
      <c r="J4459" t="s">
        <v>128</v>
      </c>
      <c r="K4459" t="s">
        <v>142</v>
      </c>
      <c r="L4459" t="s">
        <v>153</v>
      </c>
      <c r="M4459" s="6">
        <v>504</v>
      </c>
    </row>
    <row r="4460" spans="1:13" x14ac:dyDescent="0.3">
      <c r="A4460" s="2">
        <v>45533</v>
      </c>
      <c r="B4460" s="3">
        <f t="shared" si="207"/>
        <v>2025</v>
      </c>
      <c r="C4460" t="str">
        <f t="shared" si="208"/>
        <v>2024-2025</v>
      </c>
      <c r="D4460" t="s">
        <v>120</v>
      </c>
      <c r="E4460" t="s">
        <v>69</v>
      </c>
      <c r="F4460" t="str">
        <f t="shared" si="209"/>
        <v>Victoria</v>
      </c>
      <c r="G4460" t="s">
        <v>26</v>
      </c>
      <c r="H4460">
        <v>3148</v>
      </c>
      <c r="I4460" t="s">
        <v>11</v>
      </c>
      <c r="J4460" t="s">
        <v>127</v>
      </c>
      <c r="K4460" t="s">
        <v>151</v>
      </c>
      <c r="L4460" t="s">
        <v>152</v>
      </c>
      <c r="M4460" s="6">
        <v>170</v>
      </c>
    </row>
    <row r="4461" spans="1:13" x14ac:dyDescent="0.3">
      <c r="A4461" s="2">
        <v>45482</v>
      </c>
      <c r="B4461" s="3">
        <f t="shared" si="207"/>
        <v>2025</v>
      </c>
      <c r="C4461" t="str">
        <f t="shared" si="208"/>
        <v>2024-2025</v>
      </c>
      <c r="D4461" t="s">
        <v>120</v>
      </c>
      <c r="E4461" t="s">
        <v>81</v>
      </c>
      <c r="F4461" t="str">
        <f t="shared" si="209"/>
        <v>Victoria</v>
      </c>
      <c r="G4461" t="s">
        <v>26</v>
      </c>
      <c r="H4461">
        <v>3076</v>
      </c>
      <c r="I4461" t="s">
        <v>11</v>
      </c>
      <c r="J4461" t="s">
        <v>128</v>
      </c>
      <c r="K4461" t="s">
        <v>142</v>
      </c>
      <c r="L4461" t="s">
        <v>153</v>
      </c>
      <c r="M4461" s="6">
        <v>29</v>
      </c>
    </row>
    <row r="4462" spans="1:13" x14ac:dyDescent="0.3">
      <c r="A4462" s="2">
        <v>45903</v>
      </c>
      <c r="B4462" s="3">
        <f t="shared" si="207"/>
        <v>2026</v>
      </c>
      <c r="C4462" t="str">
        <f t="shared" si="208"/>
        <v>2025-2026</v>
      </c>
      <c r="D4462" t="s">
        <v>120</v>
      </c>
      <c r="E4462" t="s">
        <v>90</v>
      </c>
      <c r="F4462" t="str">
        <f t="shared" si="209"/>
        <v>New South Wales</v>
      </c>
      <c r="G4462" t="s">
        <v>10</v>
      </c>
      <c r="H4462">
        <v>2650</v>
      </c>
      <c r="I4462" t="s">
        <v>11</v>
      </c>
      <c r="J4462" t="s">
        <v>132</v>
      </c>
      <c r="K4462" t="s">
        <v>142</v>
      </c>
      <c r="L4462" t="s">
        <v>153</v>
      </c>
      <c r="M4462" s="6">
        <v>460</v>
      </c>
    </row>
    <row r="4463" spans="1:13" x14ac:dyDescent="0.3">
      <c r="A4463" s="2">
        <v>45585</v>
      </c>
      <c r="B4463" s="3">
        <f t="shared" si="207"/>
        <v>2025</v>
      </c>
      <c r="C4463" t="str">
        <f t="shared" si="208"/>
        <v>2024-2025</v>
      </c>
      <c r="D4463" t="s">
        <v>120</v>
      </c>
      <c r="E4463" t="s">
        <v>99</v>
      </c>
      <c r="F4463" t="str">
        <f t="shared" si="209"/>
        <v>Western Australia</v>
      </c>
      <c r="G4463" t="s">
        <v>28</v>
      </c>
      <c r="H4463">
        <v>6530</v>
      </c>
      <c r="I4463" t="s">
        <v>11</v>
      </c>
      <c r="J4463" t="s">
        <v>141</v>
      </c>
      <c r="K4463" t="s">
        <v>148</v>
      </c>
      <c r="L4463" t="s">
        <v>159</v>
      </c>
      <c r="M4463" s="6">
        <v>360</v>
      </c>
    </row>
    <row r="4464" spans="1:13" x14ac:dyDescent="0.3">
      <c r="A4464" s="2">
        <v>45916</v>
      </c>
      <c r="B4464" s="3">
        <f t="shared" si="207"/>
        <v>2026</v>
      </c>
      <c r="C4464" t="str">
        <f t="shared" si="208"/>
        <v>2025-2026</v>
      </c>
      <c r="D4464" t="s">
        <v>119</v>
      </c>
      <c r="E4464" t="s">
        <v>57</v>
      </c>
      <c r="F4464" t="str">
        <f t="shared" si="209"/>
        <v>New South Wales</v>
      </c>
      <c r="G4464" t="s">
        <v>10</v>
      </c>
      <c r="H4464">
        <v>2064</v>
      </c>
      <c r="I4464" t="s">
        <v>11</v>
      </c>
      <c r="J4464" t="s">
        <v>126</v>
      </c>
      <c r="K4464" t="s">
        <v>145</v>
      </c>
      <c r="L4464" t="s">
        <v>156</v>
      </c>
      <c r="M4464" s="6">
        <v>561</v>
      </c>
    </row>
    <row r="4465" spans="1:13" x14ac:dyDescent="0.3">
      <c r="A4465" s="2">
        <v>45958</v>
      </c>
      <c r="B4465" s="3">
        <f t="shared" si="207"/>
        <v>2026</v>
      </c>
      <c r="C4465" t="str">
        <f t="shared" si="208"/>
        <v>2025-2026</v>
      </c>
      <c r="D4465" t="s">
        <v>120</v>
      </c>
      <c r="E4465" t="s">
        <v>86</v>
      </c>
      <c r="F4465" t="str">
        <f t="shared" si="209"/>
        <v>Queensland</v>
      </c>
      <c r="G4465" t="s">
        <v>19</v>
      </c>
      <c r="H4465">
        <v>4119</v>
      </c>
      <c r="I4465" t="s">
        <v>11</v>
      </c>
      <c r="J4465" t="s">
        <v>131</v>
      </c>
      <c r="K4465" t="s">
        <v>148</v>
      </c>
      <c r="L4465" t="s">
        <v>159</v>
      </c>
      <c r="M4465" s="6">
        <v>308</v>
      </c>
    </row>
    <row r="4466" spans="1:13" x14ac:dyDescent="0.3">
      <c r="A4466" s="2">
        <v>45887</v>
      </c>
      <c r="B4466" s="3">
        <f t="shared" si="207"/>
        <v>2026</v>
      </c>
      <c r="C4466" t="str">
        <f t="shared" si="208"/>
        <v>2025-2026</v>
      </c>
      <c r="D4466" t="s">
        <v>120</v>
      </c>
      <c r="E4466" t="s">
        <v>103</v>
      </c>
      <c r="F4466" t="str">
        <f t="shared" si="209"/>
        <v>Victoria</v>
      </c>
      <c r="G4466" t="s">
        <v>26</v>
      </c>
      <c r="H4466">
        <v>3550</v>
      </c>
      <c r="I4466" t="s">
        <v>11</v>
      </c>
      <c r="J4466" t="s">
        <v>129</v>
      </c>
      <c r="K4466" t="s">
        <v>142</v>
      </c>
      <c r="L4466" t="s">
        <v>153</v>
      </c>
      <c r="M4466" s="6">
        <v>414</v>
      </c>
    </row>
    <row r="4467" spans="1:13" x14ac:dyDescent="0.3">
      <c r="A4467" s="2">
        <v>45432</v>
      </c>
      <c r="B4467" s="3">
        <f t="shared" si="207"/>
        <v>2024</v>
      </c>
      <c r="C4467" t="str">
        <f t="shared" si="208"/>
        <v>2023-2024</v>
      </c>
      <c r="D4467" t="s">
        <v>120</v>
      </c>
      <c r="E4467" t="s">
        <v>63</v>
      </c>
      <c r="F4467" t="str">
        <f t="shared" si="209"/>
        <v>Queensland</v>
      </c>
      <c r="G4467" t="s">
        <v>19</v>
      </c>
      <c r="H4467">
        <v>4068</v>
      </c>
      <c r="I4467" t="s">
        <v>11</v>
      </c>
      <c r="J4467" t="s">
        <v>131</v>
      </c>
      <c r="K4467" t="s">
        <v>142</v>
      </c>
      <c r="L4467" t="s">
        <v>153</v>
      </c>
      <c r="M4467" s="6">
        <v>711</v>
      </c>
    </row>
    <row r="4468" spans="1:13" x14ac:dyDescent="0.3">
      <c r="A4468" s="2">
        <v>45298</v>
      </c>
      <c r="B4468" s="3">
        <f t="shared" si="207"/>
        <v>2024</v>
      </c>
      <c r="C4468" t="str">
        <f t="shared" si="208"/>
        <v>2023-2024</v>
      </c>
      <c r="D4468" t="s">
        <v>120</v>
      </c>
      <c r="E4468" t="s">
        <v>99</v>
      </c>
      <c r="F4468" t="str">
        <f t="shared" si="209"/>
        <v>Western Australia</v>
      </c>
      <c r="G4468" t="s">
        <v>28</v>
      </c>
      <c r="H4468">
        <v>6530</v>
      </c>
      <c r="I4468" t="s">
        <v>11</v>
      </c>
      <c r="J4468" t="s">
        <v>141</v>
      </c>
      <c r="K4468" t="s">
        <v>142</v>
      </c>
      <c r="L4468" t="s">
        <v>153</v>
      </c>
      <c r="M4468" s="6">
        <v>180</v>
      </c>
    </row>
    <row r="4469" spans="1:13" x14ac:dyDescent="0.3">
      <c r="A4469" s="2">
        <v>45757</v>
      </c>
      <c r="B4469" s="3">
        <f t="shared" si="207"/>
        <v>2025</v>
      </c>
      <c r="C4469" t="str">
        <f t="shared" si="208"/>
        <v>2024-2025</v>
      </c>
      <c r="D4469" t="s">
        <v>119</v>
      </c>
      <c r="E4469" t="s">
        <v>92</v>
      </c>
      <c r="F4469" t="str">
        <f t="shared" si="209"/>
        <v>New South Wales</v>
      </c>
      <c r="G4469" t="s">
        <v>10</v>
      </c>
      <c r="H4469">
        <v>2015</v>
      </c>
      <c r="I4469" t="s">
        <v>11</v>
      </c>
      <c r="J4469" t="s">
        <v>126</v>
      </c>
      <c r="K4469" t="s">
        <v>151</v>
      </c>
      <c r="L4469" t="s">
        <v>152</v>
      </c>
      <c r="M4469" s="6">
        <v>322</v>
      </c>
    </row>
    <row r="4470" spans="1:13" x14ac:dyDescent="0.3">
      <c r="A4470" s="2">
        <v>45996</v>
      </c>
      <c r="B4470" s="3">
        <f t="shared" si="207"/>
        <v>2026</v>
      </c>
      <c r="C4470" t="str">
        <f t="shared" si="208"/>
        <v>2025-2026</v>
      </c>
      <c r="D4470" t="s">
        <v>120</v>
      </c>
      <c r="E4470" t="s">
        <v>106</v>
      </c>
      <c r="F4470" t="str">
        <f t="shared" si="209"/>
        <v>Queensland</v>
      </c>
      <c r="G4470" t="s">
        <v>19</v>
      </c>
      <c r="H4470">
        <v>4558</v>
      </c>
      <c r="I4470" t="s">
        <v>11</v>
      </c>
      <c r="J4470" t="s">
        <v>136</v>
      </c>
      <c r="K4470" t="s">
        <v>142</v>
      </c>
      <c r="L4470" t="s">
        <v>153</v>
      </c>
      <c r="M4470" s="6">
        <v>608</v>
      </c>
    </row>
    <row r="4471" spans="1:13" x14ac:dyDescent="0.3">
      <c r="A4471" s="2">
        <v>45875</v>
      </c>
      <c r="B4471" s="3">
        <f t="shared" si="207"/>
        <v>2026</v>
      </c>
      <c r="C4471" t="str">
        <f t="shared" si="208"/>
        <v>2025-2026</v>
      </c>
      <c r="D4471" t="s">
        <v>120</v>
      </c>
      <c r="E4471" t="s">
        <v>113</v>
      </c>
      <c r="F4471" t="str">
        <f t="shared" si="209"/>
        <v>New South Wales</v>
      </c>
      <c r="G4471" t="s">
        <v>10</v>
      </c>
      <c r="H4471">
        <v>2101</v>
      </c>
      <c r="I4471" t="s">
        <v>11</v>
      </c>
      <c r="J4471" t="s">
        <v>125</v>
      </c>
      <c r="K4471" t="s">
        <v>142</v>
      </c>
      <c r="L4471" t="s">
        <v>153</v>
      </c>
      <c r="M4471" s="6">
        <v>280</v>
      </c>
    </row>
    <row r="4472" spans="1:13" x14ac:dyDescent="0.3">
      <c r="A4472" s="2">
        <v>45695</v>
      </c>
      <c r="B4472" s="3">
        <f t="shared" si="207"/>
        <v>2025</v>
      </c>
      <c r="C4472" t="str">
        <f t="shared" si="208"/>
        <v>2024-2025</v>
      </c>
      <c r="D4472" t="s">
        <v>119</v>
      </c>
      <c r="E4472" t="s">
        <v>92</v>
      </c>
      <c r="F4472" t="str">
        <f t="shared" si="209"/>
        <v>New South Wales</v>
      </c>
      <c r="G4472" t="s">
        <v>10</v>
      </c>
      <c r="H4472">
        <v>2015</v>
      </c>
      <c r="I4472" t="s">
        <v>11</v>
      </c>
      <c r="J4472" t="s">
        <v>126</v>
      </c>
      <c r="K4472" t="s">
        <v>150</v>
      </c>
      <c r="L4472" t="s">
        <v>161</v>
      </c>
      <c r="M4472" s="6">
        <v>77</v>
      </c>
    </row>
    <row r="4473" spans="1:13" x14ac:dyDescent="0.3">
      <c r="A4473" s="2">
        <v>45323</v>
      </c>
      <c r="B4473" s="3">
        <f t="shared" si="207"/>
        <v>2024</v>
      </c>
      <c r="C4473" t="str">
        <f t="shared" si="208"/>
        <v>2023-2024</v>
      </c>
      <c r="D4473" t="s">
        <v>120</v>
      </c>
      <c r="E4473" t="s">
        <v>38</v>
      </c>
      <c r="F4473" t="str">
        <f t="shared" si="209"/>
        <v>Victoria</v>
      </c>
      <c r="G4473" t="s">
        <v>26</v>
      </c>
      <c r="H4473">
        <v>3199</v>
      </c>
      <c r="I4473" t="s">
        <v>11</v>
      </c>
      <c r="J4473" t="s">
        <v>127</v>
      </c>
      <c r="K4473" t="s">
        <v>148</v>
      </c>
      <c r="L4473" t="s">
        <v>159</v>
      </c>
      <c r="M4473" s="6">
        <v>550</v>
      </c>
    </row>
    <row r="4474" spans="1:13" x14ac:dyDescent="0.3">
      <c r="A4474" s="2">
        <v>45583</v>
      </c>
      <c r="B4474" s="3">
        <f t="shared" si="207"/>
        <v>2025</v>
      </c>
      <c r="C4474" t="str">
        <f t="shared" si="208"/>
        <v>2024-2025</v>
      </c>
      <c r="D4474" t="s">
        <v>120</v>
      </c>
      <c r="E4474" t="s">
        <v>99</v>
      </c>
      <c r="F4474" t="str">
        <f t="shared" si="209"/>
        <v>Western Australia</v>
      </c>
      <c r="G4474" t="s">
        <v>28</v>
      </c>
      <c r="H4474">
        <v>6530</v>
      </c>
      <c r="I4474" t="s">
        <v>11</v>
      </c>
      <c r="J4474" t="s">
        <v>141</v>
      </c>
      <c r="K4474" t="s">
        <v>142</v>
      </c>
      <c r="L4474" t="s">
        <v>153</v>
      </c>
      <c r="M4474" s="6">
        <v>87</v>
      </c>
    </row>
    <row r="4475" spans="1:13" x14ac:dyDescent="0.3">
      <c r="A4475" s="2">
        <v>45645</v>
      </c>
      <c r="B4475" s="3">
        <f t="shared" si="207"/>
        <v>2025</v>
      </c>
      <c r="C4475" t="str">
        <f t="shared" si="208"/>
        <v>2024-2025</v>
      </c>
      <c r="D4475" t="s">
        <v>120</v>
      </c>
      <c r="E4475" t="s">
        <v>104</v>
      </c>
      <c r="F4475" t="str">
        <f t="shared" si="209"/>
        <v>Victoria</v>
      </c>
      <c r="G4475" t="s">
        <v>26</v>
      </c>
      <c r="H4475">
        <v>3175</v>
      </c>
      <c r="I4475" t="s">
        <v>11</v>
      </c>
      <c r="J4475" t="s">
        <v>127</v>
      </c>
      <c r="K4475" t="s">
        <v>142</v>
      </c>
      <c r="L4475" t="s">
        <v>153</v>
      </c>
      <c r="M4475" s="6">
        <v>580</v>
      </c>
    </row>
    <row r="4476" spans="1:13" x14ac:dyDescent="0.3">
      <c r="A4476" s="2">
        <v>45460</v>
      </c>
      <c r="B4476" s="3">
        <f t="shared" si="207"/>
        <v>2024</v>
      </c>
      <c r="C4476" t="str">
        <f t="shared" si="208"/>
        <v>2023-2024</v>
      </c>
      <c r="D4476" t="s">
        <v>120</v>
      </c>
      <c r="E4476" t="s">
        <v>39</v>
      </c>
      <c r="F4476" t="str">
        <f t="shared" si="209"/>
        <v>New South Wales</v>
      </c>
      <c r="G4476" t="s">
        <v>10</v>
      </c>
      <c r="H4476">
        <v>2541</v>
      </c>
      <c r="I4476" t="s">
        <v>11</v>
      </c>
      <c r="J4476" t="s">
        <v>123</v>
      </c>
      <c r="K4476" t="s">
        <v>150</v>
      </c>
      <c r="L4476" t="s">
        <v>161</v>
      </c>
      <c r="M4476" s="6">
        <v>509</v>
      </c>
    </row>
    <row r="4477" spans="1:13" x14ac:dyDescent="0.3">
      <c r="A4477" s="2">
        <v>45871</v>
      </c>
      <c r="B4477" s="3">
        <f t="shared" si="207"/>
        <v>2026</v>
      </c>
      <c r="C4477" t="str">
        <f t="shared" si="208"/>
        <v>2025-2026</v>
      </c>
      <c r="D4477" t="s">
        <v>120</v>
      </c>
      <c r="E4477" t="s">
        <v>34</v>
      </c>
      <c r="F4477" t="str">
        <f t="shared" si="209"/>
        <v>New South Wales</v>
      </c>
      <c r="G4477" t="s">
        <v>10</v>
      </c>
      <c r="H4477">
        <v>2560</v>
      </c>
      <c r="I4477" t="s">
        <v>11</v>
      </c>
      <c r="J4477" t="s">
        <v>123</v>
      </c>
      <c r="K4477" t="s">
        <v>148</v>
      </c>
      <c r="L4477" t="s">
        <v>159</v>
      </c>
      <c r="M4477" s="6">
        <v>757</v>
      </c>
    </row>
    <row r="4478" spans="1:13" x14ac:dyDescent="0.3">
      <c r="A4478" s="2">
        <v>45444</v>
      </c>
      <c r="B4478" s="3">
        <f t="shared" si="207"/>
        <v>2024</v>
      </c>
      <c r="C4478" t="str">
        <f t="shared" si="208"/>
        <v>2023-2024</v>
      </c>
      <c r="D4478" t="s">
        <v>120</v>
      </c>
      <c r="E4478" t="s">
        <v>34</v>
      </c>
      <c r="F4478" t="str">
        <f t="shared" si="209"/>
        <v>New South Wales</v>
      </c>
      <c r="G4478" t="s">
        <v>10</v>
      </c>
      <c r="H4478">
        <v>2560</v>
      </c>
      <c r="I4478" t="s">
        <v>11</v>
      </c>
      <c r="J4478" t="s">
        <v>123</v>
      </c>
      <c r="K4478" t="s">
        <v>150</v>
      </c>
      <c r="L4478" t="s">
        <v>161</v>
      </c>
      <c r="M4478" s="6">
        <v>188</v>
      </c>
    </row>
    <row r="4479" spans="1:13" x14ac:dyDescent="0.3">
      <c r="A4479" s="2">
        <v>45361</v>
      </c>
      <c r="B4479" s="3">
        <f t="shared" si="207"/>
        <v>2024</v>
      </c>
      <c r="C4479" t="str">
        <f t="shared" si="208"/>
        <v>2023-2024</v>
      </c>
      <c r="D4479" t="s">
        <v>119</v>
      </c>
      <c r="E4479" t="s">
        <v>92</v>
      </c>
      <c r="F4479" t="str">
        <f t="shared" si="209"/>
        <v>New South Wales</v>
      </c>
      <c r="G4479" t="s">
        <v>10</v>
      </c>
      <c r="H4479">
        <v>2015</v>
      </c>
      <c r="I4479" t="s">
        <v>11</v>
      </c>
      <c r="J4479" t="s">
        <v>126</v>
      </c>
      <c r="K4479" t="s">
        <v>142</v>
      </c>
      <c r="L4479" t="s">
        <v>153</v>
      </c>
      <c r="M4479" s="6">
        <v>559</v>
      </c>
    </row>
    <row r="4480" spans="1:13" x14ac:dyDescent="0.3">
      <c r="A4480" s="2">
        <v>45658</v>
      </c>
      <c r="B4480" s="3">
        <f t="shared" si="207"/>
        <v>2025</v>
      </c>
      <c r="C4480" t="str">
        <f t="shared" si="208"/>
        <v>2024-2025</v>
      </c>
      <c r="D4480" t="s">
        <v>120</v>
      </c>
      <c r="E4480" t="s">
        <v>100</v>
      </c>
      <c r="F4480" t="str">
        <f t="shared" si="209"/>
        <v>New South Wales</v>
      </c>
      <c r="G4480" t="s">
        <v>10</v>
      </c>
      <c r="H4480">
        <v>2800</v>
      </c>
      <c r="I4480" t="s">
        <v>11</v>
      </c>
      <c r="J4480" t="s">
        <v>132</v>
      </c>
      <c r="K4480" t="s">
        <v>142</v>
      </c>
      <c r="L4480" t="s">
        <v>153</v>
      </c>
      <c r="M4480" s="6">
        <v>692</v>
      </c>
    </row>
    <row r="4481" spans="1:13" x14ac:dyDescent="0.3">
      <c r="A4481" s="2">
        <v>45948</v>
      </c>
      <c r="B4481" s="3">
        <f t="shared" si="207"/>
        <v>2026</v>
      </c>
      <c r="C4481" t="str">
        <f t="shared" si="208"/>
        <v>2025-2026</v>
      </c>
      <c r="D4481" t="s">
        <v>119</v>
      </c>
      <c r="E4481" t="s">
        <v>49</v>
      </c>
      <c r="F4481" t="str">
        <f t="shared" si="209"/>
        <v>New South Wales</v>
      </c>
      <c r="G4481" t="s">
        <v>10</v>
      </c>
      <c r="H4481">
        <v>2350</v>
      </c>
      <c r="I4481" t="s">
        <v>11</v>
      </c>
      <c r="J4481" t="s">
        <v>122</v>
      </c>
      <c r="K4481" t="s">
        <v>142</v>
      </c>
      <c r="L4481" t="s">
        <v>153</v>
      </c>
      <c r="M4481" s="6">
        <v>579</v>
      </c>
    </row>
    <row r="4482" spans="1:13" x14ac:dyDescent="0.3">
      <c r="A4482" s="2">
        <v>45967</v>
      </c>
      <c r="B4482" s="3">
        <f t="shared" ref="B4482:B4506" si="210">IF(MONTH(A4482)&gt;=7,YEAR(A4482)+1,YEAR(A4482))</f>
        <v>2026</v>
      </c>
      <c r="C4482" t="str">
        <f t="shared" ref="C4482:C4506" si="211">IF(MONTH(A4482) &gt;= 7, YEAR(A4482) &amp; "-" &amp; YEAR(A4482) + 1, YEAR(A4482) - 1 &amp; "-" &amp; YEAR(A4482))</f>
        <v>2025-2026</v>
      </c>
      <c r="D4482" t="s">
        <v>120</v>
      </c>
      <c r="E4482" t="s">
        <v>104</v>
      </c>
      <c r="F4482" t="str">
        <f t="shared" ref="F4482:F4506" si="212">IF(G4482="WA","Western Australia",
IF(G4482="NSW","New South Wales",
IF(G4482="QLD","Queensland",
IF(G4482="VIC","Victoria",
IF(G4482="TAS","Tasmania",
IF(G4482="SA","South Australia",
IF(G4482="NT","Northern Territory",
IF(G4482="ACT","Australian Capital Territory",G4482))))))))</f>
        <v>Victoria</v>
      </c>
      <c r="G4482" t="s">
        <v>26</v>
      </c>
      <c r="H4482">
        <v>3175</v>
      </c>
      <c r="I4482" t="s">
        <v>11</v>
      </c>
      <c r="J4482" t="s">
        <v>127</v>
      </c>
      <c r="K4482" t="s">
        <v>142</v>
      </c>
      <c r="L4482" t="s">
        <v>153</v>
      </c>
      <c r="M4482" s="6">
        <v>434</v>
      </c>
    </row>
    <row r="4483" spans="1:13" x14ac:dyDescent="0.3">
      <c r="A4483" s="2">
        <v>45806</v>
      </c>
      <c r="B4483" s="3">
        <f t="shared" si="210"/>
        <v>2025</v>
      </c>
      <c r="C4483" t="str">
        <f t="shared" si="211"/>
        <v>2024-2025</v>
      </c>
      <c r="D4483" t="s">
        <v>119</v>
      </c>
      <c r="E4483" t="s">
        <v>77</v>
      </c>
      <c r="F4483" t="str">
        <f t="shared" si="212"/>
        <v>Victoria</v>
      </c>
      <c r="G4483" t="s">
        <v>26</v>
      </c>
      <c r="H4483">
        <v>3018</v>
      </c>
      <c r="I4483" t="s">
        <v>11</v>
      </c>
      <c r="J4483" t="s">
        <v>128</v>
      </c>
      <c r="K4483" t="s">
        <v>142</v>
      </c>
      <c r="L4483" t="s">
        <v>153</v>
      </c>
      <c r="M4483" s="6">
        <v>502</v>
      </c>
    </row>
    <row r="4484" spans="1:13" x14ac:dyDescent="0.3">
      <c r="A4484" s="2">
        <v>45981</v>
      </c>
      <c r="B4484" s="3">
        <f t="shared" si="210"/>
        <v>2026</v>
      </c>
      <c r="C4484" t="str">
        <f t="shared" si="211"/>
        <v>2025-2026</v>
      </c>
      <c r="D4484" t="s">
        <v>120</v>
      </c>
      <c r="E4484" t="s">
        <v>99</v>
      </c>
      <c r="F4484" t="str">
        <f t="shared" si="212"/>
        <v>Western Australia</v>
      </c>
      <c r="G4484" t="s">
        <v>28</v>
      </c>
      <c r="H4484">
        <v>6530</v>
      </c>
      <c r="I4484" t="s">
        <v>11</v>
      </c>
      <c r="J4484" t="s">
        <v>141</v>
      </c>
      <c r="K4484" t="s">
        <v>150</v>
      </c>
      <c r="L4484" t="s">
        <v>161</v>
      </c>
      <c r="M4484" s="6">
        <v>388</v>
      </c>
    </row>
    <row r="4485" spans="1:13" x14ac:dyDescent="0.3">
      <c r="A4485" s="2">
        <v>45786</v>
      </c>
      <c r="B4485" s="3">
        <f t="shared" si="210"/>
        <v>2025</v>
      </c>
      <c r="C4485" t="str">
        <f t="shared" si="211"/>
        <v>2024-2025</v>
      </c>
      <c r="D4485" t="s">
        <v>120</v>
      </c>
      <c r="E4485" t="s">
        <v>12</v>
      </c>
      <c r="F4485" t="str">
        <f t="shared" si="212"/>
        <v>New South Wales</v>
      </c>
      <c r="G4485" t="s">
        <v>10</v>
      </c>
      <c r="H4485">
        <v>2795</v>
      </c>
      <c r="I4485" t="s">
        <v>11</v>
      </c>
      <c r="J4485" t="s">
        <v>132</v>
      </c>
      <c r="K4485" t="s">
        <v>150</v>
      </c>
      <c r="L4485" t="s">
        <v>161</v>
      </c>
      <c r="M4485" s="6">
        <v>734</v>
      </c>
    </row>
    <row r="4486" spans="1:13" x14ac:dyDescent="0.3">
      <c r="A4486" s="2">
        <v>45312</v>
      </c>
      <c r="B4486" s="3">
        <f t="shared" si="210"/>
        <v>2024</v>
      </c>
      <c r="C4486" t="str">
        <f t="shared" si="211"/>
        <v>2023-2024</v>
      </c>
      <c r="D4486" t="s">
        <v>120</v>
      </c>
      <c r="E4486" t="s">
        <v>114</v>
      </c>
      <c r="F4486" t="str">
        <f t="shared" si="212"/>
        <v>Victoria</v>
      </c>
      <c r="G4486" t="s">
        <v>26</v>
      </c>
      <c r="H4486">
        <v>3353</v>
      </c>
      <c r="I4486" t="s">
        <v>11</v>
      </c>
      <c r="J4486" t="s">
        <v>129</v>
      </c>
      <c r="K4486" t="s">
        <v>142</v>
      </c>
      <c r="L4486" t="s">
        <v>153</v>
      </c>
      <c r="M4486" s="6">
        <v>366</v>
      </c>
    </row>
    <row r="4487" spans="1:13" x14ac:dyDescent="0.3">
      <c r="A4487" s="2">
        <v>45928</v>
      </c>
      <c r="B4487" s="3">
        <f t="shared" si="210"/>
        <v>2026</v>
      </c>
      <c r="C4487" t="str">
        <f t="shared" si="211"/>
        <v>2025-2026</v>
      </c>
      <c r="D4487" t="s">
        <v>120</v>
      </c>
      <c r="E4487" t="s">
        <v>14</v>
      </c>
      <c r="F4487" t="str">
        <f t="shared" si="212"/>
        <v>Northern Territory</v>
      </c>
      <c r="G4487" t="s">
        <v>15</v>
      </c>
      <c r="H4487">
        <v>800</v>
      </c>
      <c r="I4487" t="s">
        <v>11</v>
      </c>
      <c r="J4487" t="s">
        <v>140</v>
      </c>
      <c r="K4487" t="s">
        <v>142</v>
      </c>
      <c r="L4487" t="s">
        <v>153</v>
      </c>
      <c r="M4487" s="6">
        <v>461</v>
      </c>
    </row>
    <row r="4488" spans="1:13" x14ac:dyDescent="0.3">
      <c r="A4488" s="2">
        <v>45981</v>
      </c>
      <c r="B4488" s="3">
        <f t="shared" si="210"/>
        <v>2026</v>
      </c>
      <c r="C4488" t="str">
        <f t="shared" si="211"/>
        <v>2025-2026</v>
      </c>
      <c r="D4488" t="s">
        <v>120</v>
      </c>
      <c r="E4488" t="s">
        <v>38</v>
      </c>
      <c r="F4488" t="str">
        <f t="shared" si="212"/>
        <v>Victoria</v>
      </c>
      <c r="G4488" t="s">
        <v>26</v>
      </c>
      <c r="H4488">
        <v>3199</v>
      </c>
      <c r="I4488" t="s">
        <v>11</v>
      </c>
      <c r="J4488" t="s">
        <v>127</v>
      </c>
      <c r="K4488" t="s">
        <v>150</v>
      </c>
      <c r="L4488" t="s">
        <v>161</v>
      </c>
      <c r="M4488" s="6">
        <v>417</v>
      </c>
    </row>
    <row r="4489" spans="1:13" x14ac:dyDescent="0.3">
      <c r="A4489" s="2">
        <v>45550</v>
      </c>
      <c r="B4489" s="3">
        <f t="shared" si="210"/>
        <v>2025</v>
      </c>
      <c r="C4489" t="str">
        <f t="shared" si="211"/>
        <v>2024-2025</v>
      </c>
      <c r="D4489" t="s">
        <v>120</v>
      </c>
      <c r="E4489" t="s">
        <v>53</v>
      </c>
      <c r="F4489" t="str">
        <f t="shared" si="212"/>
        <v>Queensland</v>
      </c>
      <c r="G4489" t="s">
        <v>19</v>
      </c>
      <c r="H4489">
        <v>4012</v>
      </c>
      <c r="I4489" t="s">
        <v>11</v>
      </c>
      <c r="J4489" t="s">
        <v>131</v>
      </c>
      <c r="K4489" t="s">
        <v>145</v>
      </c>
      <c r="L4489" t="s">
        <v>156</v>
      </c>
      <c r="M4489" s="6">
        <v>515</v>
      </c>
    </row>
    <row r="4490" spans="1:13" x14ac:dyDescent="0.3">
      <c r="A4490" s="2">
        <v>45943</v>
      </c>
      <c r="B4490" s="3">
        <f t="shared" si="210"/>
        <v>2026</v>
      </c>
      <c r="C4490" t="str">
        <f t="shared" si="211"/>
        <v>2025-2026</v>
      </c>
      <c r="D4490" t="s">
        <v>120</v>
      </c>
      <c r="E4490" t="s">
        <v>23</v>
      </c>
      <c r="F4490" t="str">
        <f t="shared" si="212"/>
        <v>New South Wales</v>
      </c>
      <c r="G4490" t="s">
        <v>10</v>
      </c>
      <c r="H4490">
        <v>2830</v>
      </c>
      <c r="I4490" t="s">
        <v>11</v>
      </c>
      <c r="J4490" t="s">
        <v>132</v>
      </c>
      <c r="K4490" t="s">
        <v>150</v>
      </c>
      <c r="L4490" t="s">
        <v>161</v>
      </c>
      <c r="M4490" s="6">
        <v>751</v>
      </c>
    </row>
    <row r="4491" spans="1:13" x14ac:dyDescent="0.3">
      <c r="A4491" s="2">
        <v>45295</v>
      </c>
      <c r="B4491" s="3">
        <f t="shared" si="210"/>
        <v>2024</v>
      </c>
      <c r="C4491" t="str">
        <f t="shared" si="211"/>
        <v>2023-2024</v>
      </c>
      <c r="D4491" t="s">
        <v>120</v>
      </c>
      <c r="E4491" t="s">
        <v>69</v>
      </c>
      <c r="F4491" t="str">
        <f t="shared" si="212"/>
        <v>Victoria</v>
      </c>
      <c r="G4491" t="s">
        <v>26</v>
      </c>
      <c r="H4491">
        <v>3148</v>
      </c>
      <c r="I4491" t="s">
        <v>11</v>
      </c>
      <c r="J4491" t="s">
        <v>127</v>
      </c>
      <c r="K4491" t="s">
        <v>150</v>
      </c>
      <c r="L4491" t="s">
        <v>161</v>
      </c>
      <c r="M4491" s="6">
        <v>158</v>
      </c>
    </row>
    <row r="4492" spans="1:13" x14ac:dyDescent="0.3">
      <c r="A4492" s="2">
        <v>45500</v>
      </c>
      <c r="B4492" s="3">
        <f t="shared" si="210"/>
        <v>2025</v>
      </c>
      <c r="C4492" t="str">
        <f t="shared" si="211"/>
        <v>2024-2025</v>
      </c>
      <c r="D4492" t="s">
        <v>120</v>
      </c>
      <c r="E4492" t="s">
        <v>69</v>
      </c>
      <c r="F4492" t="str">
        <f t="shared" si="212"/>
        <v>Victoria</v>
      </c>
      <c r="G4492" t="s">
        <v>26</v>
      </c>
      <c r="H4492">
        <v>3148</v>
      </c>
      <c r="I4492" t="s">
        <v>11</v>
      </c>
      <c r="J4492" t="s">
        <v>127</v>
      </c>
      <c r="K4492" t="s">
        <v>142</v>
      </c>
      <c r="L4492" t="s">
        <v>153</v>
      </c>
      <c r="M4492" s="6">
        <v>353</v>
      </c>
    </row>
    <row r="4493" spans="1:13" x14ac:dyDescent="0.3">
      <c r="A4493" s="2">
        <v>45405</v>
      </c>
      <c r="B4493" s="3">
        <f t="shared" si="210"/>
        <v>2024</v>
      </c>
      <c r="C4493" t="str">
        <f t="shared" si="211"/>
        <v>2023-2024</v>
      </c>
      <c r="D4493" t="s">
        <v>120</v>
      </c>
      <c r="E4493" t="s">
        <v>34</v>
      </c>
      <c r="F4493" t="str">
        <f t="shared" si="212"/>
        <v>New South Wales</v>
      </c>
      <c r="G4493" t="s">
        <v>10</v>
      </c>
      <c r="H4493">
        <v>2560</v>
      </c>
      <c r="I4493" t="s">
        <v>11</v>
      </c>
      <c r="J4493" t="s">
        <v>123</v>
      </c>
      <c r="K4493" t="s">
        <v>142</v>
      </c>
      <c r="L4493" t="s">
        <v>153</v>
      </c>
      <c r="M4493" s="6">
        <v>405</v>
      </c>
    </row>
    <row r="4494" spans="1:13" x14ac:dyDescent="0.3">
      <c r="A4494" s="2">
        <v>45741</v>
      </c>
      <c r="B4494" s="3">
        <f t="shared" si="210"/>
        <v>2025</v>
      </c>
      <c r="C4494" t="str">
        <f t="shared" si="211"/>
        <v>2024-2025</v>
      </c>
      <c r="D4494" t="s">
        <v>120</v>
      </c>
      <c r="E4494" t="s">
        <v>111</v>
      </c>
      <c r="F4494" t="str">
        <f t="shared" si="212"/>
        <v>New South Wales</v>
      </c>
      <c r="G4494" t="s">
        <v>10</v>
      </c>
      <c r="H4494">
        <v>2154</v>
      </c>
      <c r="I4494" t="s">
        <v>11</v>
      </c>
      <c r="J4494" t="s">
        <v>125</v>
      </c>
      <c r="K4494" t="s">
        <v>142</v>
      </c>
      <c r="L4494" t="s">
        <v>153</v>
      </c>
      <c r="M4494" s="6">
        <v>577</v>
      </c>
    </row>
    <row r="4495" spans="1:13" x14ac:dyDescent="0.3">
      <c r="A4495" s="2">
        <v>45806</v>
      </c>
      <c r="B4495" s="3">
        <f t="shared" si="210"/>
        <v>2025</v>
      </c>
      <c r="C4495" t="str">
        <f t="shared" si="211"/>
        <v>2024-2025</v>
      </c>
      <c r="D4495" t="s">
        <v>120</v>
      </c>
      <c r="E4495" t="s">
        <v>23</v>
      </c>
      <c r="F4495" t="str">
        <f t="shared" si="212"/>
        <v>New South Wales</v>
      </c>
      <c r="G4495" t="s">
        <v>10</v>
      </c>
      <c r="H4495">
        <v>2830</v>
      </c>
      <c r="I4495" t="s">
        <v>11</v>
      </c>
      <c r="J4495" t="s">
        <v>132</v>
      </c>
      <c r="K4495" t="s">
        <v>142</v>
      </c>
      <c r="L4495" t="s">
        <v>153</v>
      </c>
      <c r="M4495" s="6">
        <v>577</v>
      </c>
    </row>
    <row r="4496" spans="1:13" x14ac:dyDescent="0.3">
      <c r="A4496" s="2">
        <v>45464</v>
      </c>
      <c r="B4496" s="3">
        <f t="shared" si="210"/>
        <v>2024</v>
      </c>
      <c r="C4496" t="str">
        <f t="shared" si="211"/>
        <v>2023-2024</v>
      </c>
      <c r="D4496" t="s">
        <v>120</v>
      </c>
      <c r="E4496" t="s">
        <v>114</v>
      </c>
      <c r="F4496" t="str">
        <f t="shared" si="212"/>
        <v>Victoria</v>
      </c>
      <c r="G4496" t="s">
        <v>26</v>
      </c>
      <c r="H4496">
        <v>3353</v>
      </c>
      <c r="I4496" t="s">
        <v>11</v>
      </c>
      <c r="J4496" t="s">
        <v>129</v>
      </c>
      <c r="K4496" t="s">
        <v>142</v>
      </c>
      <c r="L4496" t="s">
        <v>153</v>
      </c>
      <c r="M4496" s="6">
        <v>571</v>
      </c>
    </row>
    <row r="4497" spans="1:13" x14ac:dyDescent="0.3">
      <c r="A4497" s="2">
        <v>45635</v>
      </c>
      <c r="B4497" s="3">
        <f t="shared" si="210"/>
        <v>2025</v>
      </c>
      <c r="C4497" t="str">
        <f t="shared" si="211"/>
        <v>2024-2025</v>
      </c>
      <c r="D4497" t="s">
        <v>119</v>
      </c>
      <c r="E4497" t="s">
        <v>92</v>
      </c>
      <c r="F4497" t="str">
        <f t="shared" si="212"/>
        <v>New South Wales</v>
      </c>
      <c r="G4497" t="s">
        <v>10</v>
      </c>
      <c r="H4497">
        <v>2015</v>
      </c>
      <c r="I4497" t="s">
        <v>11</v>
      </c>
      <c r="J4497" t="s">
        <v>126</v>
      </c>
      <c r="K4497" t="s">
        <v>142</v>
      </c>
      <c r="L4497" t="s">
        <v>153</v>
      </c>
      <c r="M4497" s="6">
        <v>345</v>
      </c>
    </row>
    <row r="4498" spans="1:13" x14ac:dyDescent="0.3">
      <c r="A4498" s="2">
        <v>45644</v>
      </c>
      <c r="B4498" s="3">
        <f t="shared" si="210"/>
        <v>2025</v>
      </c>
      <c r="C4498" t="str">
        <f t="shared" si="211"/>
        <v>2024-2025</v>
      </c>
      <c r="D4498" t="s">
        <v>120</v>
      </c>
      <c r="E4498" t="s">
        <v>39</v>
      </c>
      <c r="F4498" t="str">
        <f t="shared" si="212"/>
        <v>New South Wales</v>
      </c>
      <c r="G4498" t="s">
        <v>10</v>
      </c>
      <c r="H4498">
        <v>2541</v>
      </c>
      <c r="I4498" t="s">
        <v>11</v>
      </c>
      <c r="J4498" t="s">
        <v>123</v>
      </c>
      <c r="K4498" t="s">
        <v>142</v>
      </c>
      <c r="L4498" t="s">
        <v>153</v>
      </c>
      <c r="M4498" s="6">
        <v>318</v>
      </c>
    </row>
    <row r="4499" spans="1:13" x14ac:dyDescent="0.3">
      <c r="A4499" s="2">
        <v>45422</v>
      </c>
      <c r="B4499" s="3">
        <f t="shared" si="210"/>
        <v>2024</v>
      </c>
      <c r="C4499" t="str">
        <f t="shared" si="211"/>
        <v>2023-2024</v>
      </c>
      <c r="D4499" t="s">
        <v>120</v>
      </c>
      <c r="E4499" t="s">
        <v>86</v>
      </c>
      <c r="F4499" t="str">
        <f t="shared" si="212"/>
        <v>Queensland</v>
      </c>
      <c r="G4499" t="s">
        <v>19</v>
      </c>
      <c r="H4499">
        <v>4119</v>
      </c>
      <c r="I4499" t="s">
        <v>11</v>
      </c>
      <c r="J4499" t="s">
        <v>131</v>
      </c>
      <c r="K4499" t="s">
        <v>142</v>
      </c>
      <c r="L4499" t="s">
        <v>153</v>
      </c>
      <c r="M4499" s="6">
        <v>561</v>
      </c>
    </row>
    <row r="4500" spans="1:13" x14ac:dyDescent="0.3">
      <c r="A4500" s="2">
        <v>45899</v>
      </c>
      <c r="B4500" s="3">
        <f t="shared" si="210"/>
        <v>2026</v>
      </c>
      <c r="C4500" t="str">
        <f t="shared" si="211"/>
        <v>2025-2026</v>
      </c>
      <c r="D4500" t="s">
        <v>119</v>
      </c>
      <c r="E4500" t="s">
        <v>66</v>
      </c>
      <c r="F4500" t="str">
        <f t="shared" si="212"/>
        <v>Western Australia</v>
      </c>
      <c r="G4500" t="s">
        <v>28</v>
      </c>
      <c r="H4500">
        <v>6330</v>
      </c>
      <c r="I4500" t="s">
        <v>11</v>
      </c>
      <c r="J4500" t="s">
        <v>135</v>
      </c>
      <c r="K4500" t="s">
        <v>142</v>
      </c>
      <c r="L4500" t="s">
        <v>153</v>
      </c>
      <c r="M4500" s="6">
        <v>587</v>
      </c>
    </row>
    <row r="4501" spans="1:13" x14ac:dyDescent="0.3">
      <c r="A4501" s="2">
        <v>45860</v>
      </c>
      <c r="B4501" s="3">
        <f t="shared" si="210"/>
        <v>2026</v>
      </c>
      <c r="C4501" t="str">
        <f t="shared" si="211"/>
        <v>2025-2026</v>
      </c>
      <c r="D4501" t="s">
        <v>119</v>
      </c>
      <c r="E4501" t="s">
        <v>49</v>
      </c>
      <c r="F4501" t="str">
        <f t="shared" si="212"/>
        <v>New South Wales</v>
      </c>
      <c r="G4501" t="s">
        <v>10</v>
      </c>
      <c r="H4501">
        <v>2350</v>
      </c>
      <c r="I4501" t="s">
        <v>11</v>
      </c>
      <c r="J4501" t="s">
        <v>122</v>
      </c>
      <c r="K4501" t="s">
        <v>150</v>
      </c>
      <c r="L4501" t="s">
        <v>161</v>
      </c>
      <c r="M4501" s="6">
        <v>778</v>
      </c>
    </row>
    <row r="4502" spans="1:13" x14ac:dyDescent="0.3">
      <c r="A4502" s="2">
        <v>45490</v>
      </c>
      <c r="B4502" s="3">
        <f t="shared" si="210"/>
        <v>2025</v>
      </c>
      <c r="C4502" t="str">
        <f t="shared" si="211"/>
        <v>2024-2025</v>
      </c>
      <c r="D4502" t="s">
        <v>120</v>
      </c>
      <c r="E4502" t="s">
        <v>38</v>
      </c>
      <c r="F4502" t="str">
        <f t="shared" si="212"/>
        <v>Victoria</v>
      </c>
      <c r="G4502" t="s">
        <v>26</v>
      </c>
      <c r="H4502">
        <v>3199</v>
      </c>
      <c r="I4502" t="s">
        <v>11</v>
      </c>
      <c r="J4502" t="s">
        <v>127</v>
      </c>
      <c r="K4502" t="s">
        <v>142</v>
      </c>
      <c r="L4502" t="s">
        <v>153</v>
      </c>
      <c r="M4502" s="6">
        <v>538</v>
      </c>
    </row>
    <row r="4503" spans="1:13" x14ac:dyDescent="0.3">
      <c r="A4503" s="2">
        <v>45876</v>
      </c>
      <c r="B4503" s="3">
        <f t="shared" si="210"/>
        <v>2026</v>
      </c>
      <c r="C4503" t="str">
        <f t="shared" si="211"/>
        <v>2025-2026</v>
      </c>
      <c r="D4503" t="s">
        <v>120</v>
      </c>
      <c r="E4503" t="s">
        <v>23</v>
      </c>
      <c r="F4503" t="str">
        <f t="shared" si="212"/>
        <v>New South Wales</v>
      </c>
      <c r="G4503" t="s">
        <v>10</v>
      </c>
      <c r="H4503">
        <v>2830</v>
      </c>
      <c r="I4503" t="s">
        <v>11</v>
      </c>
      <c r="J4503" t="s">
        <v>132</v>
      </c>
      <c r="K4503" t="s">
        <v>142</v>
      </c>
      <c r="L4503" t="s">
        <v>153</v>
      </c>
      <c r="M4503" s="6">
        <v>550</v>
      </c>
    </row>
    <row r="4504" spans="1:13" x14ac:dyDescent="0.3">
      <c r="A4504" s="2">
        <v>45871</v>
      </c>
      <c r="B4504" s="3">
        <f t="shared" si="210"/>
        <v>2026</v>
      </c>
      <c r="C4504" t="str">
        <f t="shared" si="211"/>
        <v>2025-2026</v>
      </c>
      <c r="D4504" t="s">
        <v>120</v>
      </c>
      <c r="E4504" t="s">
        <v>69</v>
      </c>
      <c r="F4504" t="str">
        <f t="shared" si="212"/>
        <v>Victoria</v>
      </c>
      <c r="G4504" t="s">
        <v>26</v>
      </c>
      <c r="H4504">
        <v>3148</v>
      </c>
      <c r="I4504" t="s">
        <v>11</v>
      </c>
      <c r="J4504" t="s">
        <v>127</v>
      </c>
      <c r="K4504" t="s">
        <v>142</v>
      </c>
      <c r="L4504" t="s">
        <v>153</v>
      </c>
      <c r="M4504" s="6">
        <v>636</v>
      </c>
    </row>
    <row r="4505" spans="1:13" x14ac:dyDescent="0.3">
      <c r="A4505" s="2">
        <v>45390</v>
      </c>
      <c r="B4505" s="3">
        <f t="shared" si="210"/>
        <v>2024</v>
      </c>
      <c r="C4505" t="str">
        <f t="shared" si="211"/>
        <v>2023-2024</v>
      </c>
      <c r="D4505" t="s">
        <v>120</v>
      </c>
      <c r="E4505" t="s">
        <v>38</v>
      </c>
      <c r="F4505" t="str">
        <f t="shared" si="212"/>
        <v>Victoria</v>
      </c>
      <c r="G4505" t="s">
        <v>26</v>
      </c>
      <c r="H4505">
        <v>3199</v>
      </c>
      <c r="I4505" t="s">
        <v>11</v>
      </c>
      <c r="J4505" t="s">
        <v>127</v>
      </c>
      <c r="K4505" t="s">
        <v>142</v>
      </c>
      <c r="L4505" t="s">
        <v>153</v>
      </c>
      <c r="M4505" s="6">
        <v>648</v>
      </c>
    </row>
    <row r="4506" spans="1:13" x14ac:dyDescent="0.3">
      <c r="A4506" s="2">
        <v>45326</v>
      </c>
      <c r="B4506" s="3">
        <f t="shared" si="210"/>
        <v>2024</v>
      </c>
      <c r="C4506" t="str">
        <f t="shared" si="211"/>
        <v>2023-2024</v>
      </c>
      <c r="D4506" t="s">
        <v>120</v>
      </c>
      <c r="E4506" t="s">
        <v>34</v>
      </c>
      <c r="F4506" t="str">
        <f t="shared" si="212"/>
        <v>New South Wales</v>
      </c>
      <c r="G4506" t="s">
        <v>10</v>
      </c>
      <c r="H4506">
        <v>2560</v>
      </c>
      <c r="I4506" t="s">
        <v>11</v>
      </c>
      <c r="J4506" t="s">
        <v>123</v>
      </c>
      <c r="K4506" t="s">
        <v>142</v>
      </c>
      <c r="L4506" t="s">
        <v>153</v>
      </c>
      <c r="M4506" s="6">
        <v>761</v>
      </c>
    </row>
  </sheetData>
  <conditionalFormatting sqref="M1:M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D506-4598-4D62-BEB1-C4B3BA96FBA0}">
  <dimension ref="A1:F53"/>
  <sheetViews>
    <sheetView topLeftCell="A10" zoomScaleNormal="100" workbookViewId="0">
      <selection activeCell="A36" sqref="A36"/>
    </sheetView>
  </sheetViews>
  <sheetFormatPr defaultRowHeight="14" x14ac:dyDescent="0.3"/>
  <cols>
    <col min="1" max="1" width="24.75" bestFit="1" customWidth="1"/>
    <col min="2" max="2" width="14.75" style="8" bestFit="1" customWidth="1"/>
    <col min="4" max="4" width="7.83203125" customWidth="1"/>
    <col min="5" max="5" width="22.75" bestFit="1" customWidth="1"/>
    <col min="6" max="6" width="10.5" bestFit="1" customWidth="1"/>
  </cols>
  <sheetData>
    <row r="1" spans="1:5" x14ac:dyDescent="0.3">
      <c r="A1" t="s">
        <v>162</v>
      </c>
      <c r="B1" s="7">
        <f>SUM(Data[Sales])</f>
        <v>1855896</v>
      </c>
    </row>
    <row r="2" spans="1:5" x14ac:dyDescent="0.3">
      <c r="A2" t="s">
        <v>163</v>
      </c>
      <c r="B2" s="8">
        <f>COUNT(Data[[#This Row],[Sales]]:Data[Sales])</f>
        <v>4505</v>
      </c>
    </row>
    <row r="3" spans="1:5" x14ac:dyDescent="0.3">
      <c r="A3" t="s">
        <v>164</v>
      </c>
      <c r="B3" s="9">
        <f>AVERAGE('TARGET DATA'!M2:Data[Sales])</f>
        <v>411.96359600443952</v>
      </c>
    </row>
    <row r="4" spans="1:5" x14ac:dyDescent="0.3">
      <c r="A4" t="s">
        <v>165</v>
      </c>
      <c r="B4" s="8">
        <f>MAX('TARGET DATA'!M2:Data[Sales])</f>
        <v>800</v>
      </c>
    </row>
    <row r="5" spans="1:5" x14ac:dyDescent="0.3">
      <c r="A5" t="s">
        <v>166</v>
      </c>
      <c r="B5" s="8">
        <f>MIN('TARGET DATA'!M2:Data[Sales])</f>
        <v>20</v>
      </c>
    </row>
    <row r="6" spans="1:5" x14ac:dyDescent="0.3">
      <c r="A6" t="s">
        <v>167</v>
      </c>
      <c r="B6" s="7">
        <f>SUMIF('TARGET DATA'!G:G,"NSW",'TARGET DATA'!M:M)</f>
        <v>545938</v>
      </c>
    </row>
    <row r="7" spans="1:5" x14ac:dyDescent="0.3">
      <c r="A7" t="s">
        <v>168</v>
      </c>
      <c r="B7" s="8">
        <f>COUNTIF('TARGET DATA'!D:D,"TARGET BnM STORE")</f>
        <v>3196</v>
      </c>
    </row>
    <row r="10" spans="1:5" x14ac:dyDescent="0.3">
      <c r="A10" s="10" t="s">
        <v>169</v>
      </c>
      <c r="B10" t="s">
        <v>171</v>
      </c>
    </row>
    <row r="11" spans="1:5" x14ac:dyDescent="0.3">
      <c r="A11" s="11" t="s">
        <v>146</v>
      </c>
      <c r="B11" s="6">
        <v>170043</v>
      </c>
      <c r="D11" t="str">
        <f>INDEX(A11:A20,MATCH(MAX(B11:B20),B11:B20,0))</f>
        <v>Furniture</v>
      </c>
      <c r="E11" s="6">
        <f>MAX(B11:B20)</f>
        <v>311098</v>
      </c>
    </row>
    <row r="12" spans="1:5" x14ac:dyDescent="0.3">
      <c r="A12" s="11" t="s">
        <v>151</v>
      </c>
      <c r="B12" s="6">
        <v>197252</v>
      </c>
    </row>
    <row r="13" spans="1:5" x14ac:dyDescent="0.3">
      <c r="A13" s="11" t="s">
        <v>148</v>
      </c>
      <c r="B13" s="6">
        <v>181768</v>
      </c>
    </row>
    <row r="14" spans="1:5" x14ac:dyDescent="0.3">
      <c r="A14" s="11" t="s">
        <v>144</v>
      </c>
      <c r="B14" s="6">
        <v>311098</v>
      </c>
    </row>
    <row r="15" spans="1:5" x14ac:dyDescent="0.3">
      <c r="A15" s="11" t="s">
        <v>145</v>
      </c>
      <c r="B15" s="6">
        <v>271374</v>
      </c>
    </row>
    <row r="16" spans="1:5" x14ac:dyDescent="0.3">
      <c r="A16" s="11" t="s">
        <v>142</v>
      </c>
      <c r="B16" s="6">
        <v>222046</v>
      </c>
    </row>
    <row r="17" spans="1:6" x14ac:dyDescent="0.3">
      <c r="A17" s="11" t="s">
        <v>149</v>
      </c>
      <c r="B17" s="6">
        <v>50848</v>
      </c>
    </row>
    <row r="18" spans="1:6" x14ac:dyDescent="0.3">
      <c r="A18" s="11" t="s">
        <v>143</v>
      </c>
      <c r="B18" s="6">
        <v>157022</v>
      </c>
    </row>
    <row r="19" spans="1:6" x14ac:dyDescent="0.3">
      <c r="A19" s="11" t="s">
        <v>150</v>
      </c>
      <c r="B19" s="6">
        <v>171431</v>
      </c>
    </row>
    <row r="20" spans="1:6" x14ac:dyDescent="0.3">
      <c r="A20" s="11" t="s">
        <v>147</v>
      </c>
      <c r="B20" s="6">
        <v>123014</v>
      </c>
    </row>
    <row r="21" spans="1:6" x14ac:dyDescent="0.3">
      <c r="A21" s="11" t="s">
        <v>170</v>
      </c>
      <c r="B21" s="6">
        <v>1855896</v>
      </c>
    </row>
    <row r="22" spans="1:6" x14ac:dyDescent="0.3">
      <c r="B22"/>
    </row>
    <row r="23" spans="1:6" x14ac:dyDescent="0.3">
      <c r="B23"/>
    </row>
    <row r="24" spans="1:6" x14ac:dyDescent="0.3">
      <c r="A24" s="10" t="s">
        <v>169</v>
      </c>
      <c r="B24" t="s">
        <v>171</v>
      </c>
      <c r="D24" t="s">
        <v>4</v>
      </c>
      <c r="E24" t="s">
        <v>172</v>
      </c>
      <c r="F24" t="s">
        <v>171</v>
      </c>
    </row>
    <row r="25" spans="1:6" x14ac:dyDescent="0.3">
      <c r="A25" s="11" t="s">
        <v>51</v>
      </c>
      <c r="B25" s="6">
        <v>41080</v>
      </c>
      <c r="D25" t="s">
        <v>11</v>
      </c>
      <c r="E25" t="s">
        <v>173</v>
      </c>
      <c r="F25">
        <v>41080</v>
      </c>
    </row>
    <row r="26" spans="1:6" x14ac:dyDescent="0.3">
      <c r="A26" s="11" t="s">
        <v>10</v>
      </c>
      <c r="B26" s="6">
        <v>545938</v>
      </c>
      <c r="D26" t="s">
        <v>11</v>
      </c>
      <c r="E26" t="s">
        <v>174</v>
      </c>
      <c r="F26">
        <v>545938</v>
      </c>
    </row>
    <row r="27" spans="1:6" x14ac:dyDescent="0.3">
      <c r="A27" s="11" t="s">
        <v>15</v>
      </c>
      <c r="B27" s="6">
        <v>37586</v>
      </c>
      <c r="D27" t="s">
        <v>11</v>
      </c>
      <c r="E27" t="s">
        <v>175</v>
      </c>
      <c r="F27">
        <v>37586</v>
      </c>
    </row>
    <row r="28" spans="1:6" x14ac:dyDescent="0.3">
      <c r="A28" s="11" t="s">
        <v>19</v>
      </c>
      <c r="B28" s="6">
        <v>393106</v>
      </c>
      <c r="D28" t="s">
        <v>11</v>
      </c>
      <c r="E28" t="s">
        <v>176</v>
      </c>
      <c r="F28">
        <v>393106</v>
      </c>
    </row>
    <row r="29" spans="1:6" x14ac:dyDescent="0.3">
      <c r="A29" s="11" t="s">
        <v>17</v>
      </c>
      <c r="B29" s="6">
        <v>125254</v>
      </c>
      <c r="D29" t="s">
        <v>11</v>
      </c>
      <c r="E29" t="s">
        <v>177</v>
      </c>
      <c r="F29">
        <v>125254</v>
      </c>
    </row>
    <row r="30" spans="1:6" x14ac:dyDescent="0.3">
      <c r="A30" s="11" t="s">
        <v>43</v>
      </c>
      <c r="B30" s="6">
        <v>62833</v>
      </c>
      <c r="D30" t="s">
        <v>11</v>
      </c>
      <c r="E30" t="s">
        <v>178</v>
      </c>
      <c r="F30">
        <v>62833</v>
      </c>
    </row>
    <row r="31" spans="1:6" x14ac:dyDescent="0.3">
      <c r="A31" s="11" t="s">
        <v>26</v>
      </c>
      <c r="B31" s="6">
        <v>443925</v>
      </c>
      <c r="D31" t="s">
        <v>11</v>
      </c>
      <c r="E31" t="s">
        <v>179</v>
      </c>
      <c r="F31">
        <v>443925</v>
      </c>
    </row>
    <row r="32" spans="1:6" x14ac:dyDescent="0.3">
      <c r="A32" s="11" t="s">
        <v>28</v>
      </c>
      <c r="B32" s="6">
        <v>206174</v>
      </c>
      <c r="D32" t="s">
        <v>11</v>
      </c>
      <c r="E32" t="s">
        <v>180</v>
      </c>
      <c r="F32">
        <v>206174</v>
      </c>
    </row>
    <row r="33" spans="1:6" x14ac:dyDescent="0.3">
      <c r="A33" s="11" t="s">
        <v>170</v>
      </c>
      <c r="B33" s="6">
        <v>1855896</v>
      </c>
      <c r="E33" t="s">
        <v>170</v>
      </c>
      <c r="F33">
        <v>1855896</v>
      </c>
    </row>
    <row r="34" spans="1:6" x14ac:dyDescent="0.3">
      <c r="B34"/>
    </row>
    <row r="35" spans="1:6" x14ac:dyDescent="0.3">
      <c r="B35"/>
    </row>
    <row r="36" spans="1:6" x14ac:dyDescent="0.3">
      <c r="A36" s="10" t="s">
        <v>169</v>
      </c>
      <c r="B36" t="s">
        <v>171</v>
      </c>
    </row>
    <row r="37" spans="1:6" x14ac:dyDescent="0.3">
      <c r="A37" s="11" t="s">
        <v>120</v>
      </c>
      <c r="B37" s="6">
        <v>1300000</v>
      </c>
    </row>
    <row r="38" spans="1:6" x14ac:dyDescent="0.3">
      <c r="A38" s="11" t="s">
        <v>119</v>
      </c>
      <c r="B38" s="6">
        <v>555896</v>
      </c>
    </row>
    <row r="39" spans="1:6" x14ac:dyDescent="0.3">
      <c r="A39" s="11" t="s">
        <v>170</v>
      </c>
      <c r="B39" s="6">
        <v>1855896</v>
      </c>
    </row>
    <row r="40" spans="1:6" x14ac:dyDescent="0.3">
      <c r="B40"/>
    </row>
    <row r="41" spans="1:6" x14ac:dyDescent="0.3">
      <c r="B41"/>
    </row>
    <row r="42" spans="1:6" x14ac:dyDescent="0.3">
      <c r="B42"/>
    </row>
    <row r="43" spans="1:6" x14ac:dyDescent="0.3">
      <c r="B43"/>
    </row>
    <row r="44" spans="1:6" x14ac:dyDescent="0.3">
      <c r="B44"/>
    </row>
    <row r="45" spans="1:6" x14ac:dyDescent="0.3">
      <c r="B45"/>
    </row>
    <row r="46" spans="1:6" x14ac:dyDescent="0.3">
      <c r="B46"/>
    </row>
    <row r="47" spans="1:6" x14ac:dyDescent="0.3">
      <c r="B47"/>
    </row>
    <row r="48" spans="1:6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8A8A1-EEDE-4694-99BF-CD4D97AA57A6}">
  <dimension ref="E5:U11"/>
  <sheetViews>
    <sheetView showGridLines="0" tabSelected="1" zoomScale="70" zoomScaleNormal="70" workbookViewId="0">
      <selection activeCell="S15" sqref="S15"/>
    </sheetView>
  </sheetViews>
  <sheetFormatPr defaultRowHeight="14" x14ac:dyDescent="0.3"/>
  <sheetData>
    <row r="5" spans="5:21" x14ac:dyDescent="0.3">
      <c r="E5" s="19">
        <f>Total_Revenue!B1</f>
        <v>1855896</v>
      </c>
      <c r="F5" s="19"/>
      <c r="G5" s="19"/>
    </row>
    <row r="6" spans="5:21" ht="14.25" customHeight="1" x14ac:dyDescent="0.3">
      <c r="E6" s="19"/>
      <c r="F6" s="19"/>
      <c r="G6" s="19"/>
      <c r="H6" s="16">
        <f>Total_Revenue!B2</f>
        <v>4505</v>
      </c>
      <c r="I6" s="16"/>
      <c r="J6" s="16"/>
      <c r="K6" s="16"/>
      <c r="L6" s="17">
        <f>Total_Revenue!B3</f>
        <v>411.96359600443952</v>
      </c>
      <c r="M6" s="17"/>
      <c r="N6" s="17"/>
      <c r="O6" s="18">
        <f>MAX(Total_Revenue!B11:B20)</f>
        <v>311098</v>
      </c>
      <c r="P6" s="18"/>
      <c r="Q6" s="18"/>
      <c r="S6" s="14">
        <f>MAX(Total_Revenue!B25:B32)</f>
        <v>545938</v>
      </c>
      <c r="T6" s="14"/>
      <c r="U6" s="14"/>
    </row>
    <row r="7" spans="5:21" ht="15.75" customHeight="1" x14ac:dyDescent="0.3">
      <c r="E7" s="19"/>
      <c r="F7" s="19"/>
      <c r="G7" s="19"/>
      <c r="H7" s="16"/>
      <c r="I7" s="16"/>
      <c r="J7" s="16"/>
      <c r="K7" s="16"/>
      <c r="L7" s="17"/>
      <c r="M7" s="17"/>
      <c r="N7" s="17"/>
      <c r="O7" s="18"/>
      <c r="P7" s="18"/>
      <c r="Q7" s="18"/>
      <c r="S7" s="14"/>
      <c r="T7" s="14"/>
      <c r="U7" s="14"/>
    </row>
    <row r="8" spans="5:21" ht="14.25" customHeight="1" x14ac:dyDescent="0.3">
      <c r="E8" s="19"/>
      <c r="F8" s="19"/>
      <c r="G8" s="19"/>
      <c r="H8" s="16"/>
      <c r="I8" s="16"/>
      <c r="J8" s="16"/>
      <c r="K8" s="16"/>
      <c r="L8" s="17"/>
      <c r="M8" s="17"/>
      <c r="N8" s="17"/>
      <c r="O8" s="18"/>
      <c r="P8" s="18"/>
      <c r="Q8" s="18"/>
      <c r="S8" s="14"/>
      <c r="T8" s="14"/>
      <c r="U8" s="14"/>
    </row>
    <row r="9" spans="5:21" x14ac:dyDescent="0.3">
      <c r="E9" s="19"/>
      <c r="F9" s="19"/>
      <c r="G9" s="19"/>
      <c r="H9" s="16"/>
      <c r="I9" s="16"/>
      <c r="J9" s="16"/>
      <c r="K9" s="16"/>
      <c r="L9" s="17"/>
      <c r="M9" s="17"/>
      <c r="N9" s="17"/>
      <c r="O9" s="18"/>
      <c r="P9" s="18"/>
      <c r="Q9" s="18"/>
      <c r="S9" s="14"/>
      <c r="T9" s="14"/>
      <c r="U9" s="14"/>
    </row>
    <row r="10" spans="5:21" ht="19" x14ac:dyDescent="0.6">
      <c r="E10" s="15" t="s">
        <v>162</v>
      </c>
      <c r="F10" s="15"/>
      <c r="G10" s="15"/>
      <c r="I10" s="15" t="s">
        <v>181</v>
      </c>
      <c r="J10" s="15"/>
      <c r="L10" s="13" t="s">
        <v>182</v>
      </c>
      <c r="M10" s="13"/>
      <c r="N10" s="13"/>
      <c r="O10" s="15" t="str">
        <f>INDEX(Total_Revenue!A11:A20,MATCH(MAX(Total_Revenue!B11:B20),Total_Revenue!B11:B20,0))</f>
        <v>Furniture</v>
      </c>
      <c r="P10" s="15"/>
      <c r="Q10" s="15"/>
      <c r="R10" s="12"/>
      <c r="S10" s="13" t="str">
        <f>INDEX(Total_Revenue!A25:A32,MATCH(MAX(Total_Revenue!B25:B32),Total_Revenue!B25:B32,0))</f>
        <v>NSW</v>
      </c>
      <c r="T10" s="13"/>
      <c r="U10" s="13"/>
    </row>
    <row r="11" spans="5:21" ht="19" x14ac:dyDescent="0.6">
      <c r="O11" s="13" t="s">
        <v>183</v>
      </c>
      <c r="P11" s="13"/>
      <c r="Q11" s="13"/>
      <c r="S11" s="15" t="s">
        <v>184</v>
      </c>
      <c r="T11" s="15"/>
      <c r="U11" s="15"/>
    </row>
  </sheetData>
  <mergeCells count="12">
    <mergeCell ref="O11:Q11"/>
    <mergeCell ref="S6:U9"/>
    <mergeCell ref="S10:U10"/>
    <mergeCell ref="S11:U11"/>
    <mergeCell ref="E10:G10"/>
    <mergeCell ref="H6:K9"/>
    <mergeCell ref="L6:N9"/>
    <mergeCell ref="L10:N10"/>
    <mergeCell ref="O6:Q9"/>
    <mergeCell ref="O10:Q10"/>
    <mergeCell ref="I10:J10"/>
    <mergeCell ref="E5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 DATA</vt:lpstr>
      <vt:lpstr>Total_Revenue</vt:lpstr>
      <vt:lpstr>Data_Visualise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Krishnadev Pillai</dc:creator>
  <cp:lastModifiedBy>Mevin Viji</cp:lastModifiedBy>
  <dcterms:created xsi:type="dcterms:W3CDTF">2025-02-04T04:19:03Z</dcterms:created>
  <dcterms:modified xsi:type="dcterms:W3CDTF">2026-06-06T12:36:36Z</dcterms:modified>
</cp:coreProperties>
</file>