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2.Letnik\4.semester\Testiranje_in_kakovost\domace_naloge\2.naloga\"/>
    </mc:Choice>
  </mc:AlternateContent>
  <xr:revisionPtr revIDLastSave="0" documentId="13_ncr:1_{BB6001A3-CB83-492D-9337-2FD734881BB8}" xr6:coauthVersionLast="45" xr6:coauthVersionMax="45" xr10:uidLastSave="{00000000-0000-0000-0000-000000000000}"/>
  <bookViews>
    <workbookView xWindow="7080" yWindow="2355" windowWidth="21555" windowHeight="11385" xr2:uid="{323CC0E3-87DC-4E47-A536-8940BC44A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L11" i="1"/>
  <c r="L10" i="1"/>
  <c r="J13" i="1"/>
  <c r="J12" i="1"/>
  <c r="J10" i="1"/>
  <c r="J11" i="1" s="1"/>
  <c r="J9" i="1"/>
  <c r="J8" i="1"/>
  <c r="I14" i="1"/>
  <c r="I13" i="1"/>
  <c r="I12" i="1"/>
  <c r="I10" i="1"/>
  <c r="I11" i="1" s="1"/>
  <c r="I9" i="1"/>
  <c r="I8" i="1"/>
  <c r="H13" i="1" l="1"/>
  <c r="H12" i="1"/>
  <c r="H11" i="1"/>
  <c r="H10" i="1"/>
  <c r="H8" i="1"/>
  <c r="H9" i="1"/>
  <c r="K10" i="1"/>
  <c r="K11" i="1"/>
  <c r="K12" i="1" l="1"/>
  <c r="K8" i="1" l="1"/>
  <c r="L13" i="1" l="1"/>
  <c r="M13" i="1"/>
  <c r="L12" i="1"/>
  <c r="L9" i="1"/>
  <c r="M9" i="1"/>
  <c r="M8" i="1"/>
  <c r="L8" i="1"/>
  <c r="K9" i="1"/>
  <c r="K13" i="1" l="1"/>
</calcChain>
</file>

<file path=xl/sharedStrings.xml><?xml version="1.0" encoding="utf-8"?>
<sst xmlns="http://schemas.openxmlformats.org/spreadsheetml/2006/main" count="32" uniqueCount="29">
  <si>
    <t xml:space="preserve">Datum: </t>
  </si>
  <si>
    <t xml:space="preserve">Izvajalec: </t>
  </si>
  <si>
    <t>Namen:</t>
  </si>
  <si>
    <t>Št.</t>
  </si>
  <si>
    <t>Datum</t>
  </si>
  <si>
    <t>Čas</t>
  </si>
  <si>
    <t>Vrsta</t>
  </si>
  <si>
    <t>Enot</t>
  </si>
  <si>
    <t>Raz.</t>
  </si>
  <si>
    <t>Max.</t>
  </si>
  <si>
    <t>Min.</t>
  </si>
  <si>
    <t>PLAN</t>
  </si>
  <si>
    <t>IZMERJENO</t>
  </si>
  <si>
    <t>SKUPAJ DOSLEJ</t>
  </si>
  <si>
    <t xml:space="preserve">Čas </t>
  </si>
  <si>
    <t xml:space="preserve">Enot </t>
  </si>
  <si>
    <t xml:space="preserve">Čas   </t>
  </si>
  <si>
    <t xml:space="preserve">Enot  </t>
  </si>
  <si>
    <t xml:space="preserve">Raz   </t>
  </si>
  <si>
    <t xml:space="preserve">Zap.št:  </t>
  </si>
  <si>
    <t>Planiranje</t>
  </si>
  <si>
    <t>Načrtovanje</t>
  </si>
  <si>
    <t>Pregled kode</t>
  </si>
  <si>
    <t>Testiranje</t>
  </si>
  <si>
    <t>Analiza</t>
  </si>
  <si>
    <t>Sebastjan Mevlja</t>
  </si>
  <si>
    <t>Kodiranje(T+P)</t>
  </si>
  <si>
    <t>Dn</t>
  </si>
  <si>
    <t>3.6.2020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</si>
</sst>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/>
    </xf>
    <xf numFmtId="49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1">
    <cellStyle name="Navadno" xfId="0" builtinId="0"/>
  </cellStyles>
  <dxfs count="14"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/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6BB28-9A8C-404E-8811-53BED8625DB7}" name="Table2" displayName="Table2" ref="A5:M14" totalsRowShown="0" dataDxfId="13">
  <autoFilter ref="A5:M14" xr:uid="{3C400AB3-21DC-4C2D-925A-7F34224779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1588907-8CCF-4EEF-90FF-0EF4620A8C38}" name="Št." dataDxfId="12"/>
    <tableColumn id="2" xr3:uid="{01EC6F56-07FA-450E-A772-3877F9AEC8B5}" name="Datum" dataDxfId="11"/>
    <tableColumn id="3" xr3:uid="{B533773B-AA89-41CC-9E47-8CFDB49D29BB}" name="Vrsta" dataDxfId="10"/>
    <tableColumn id="4" xr3:uid="{6B6537E2-EAA4-4468-AEF4-FAF812F00D73}" name="Čas" dataDxfId="9"/>
    <tableColumn id="5" xr3:uid="{B4297AEA-BA04-4935-BA42-BBF561887713}" name="Enot" dataDxfId="8"/>
    <tableColumn id="6" xr3:uid="{F8BD07A2-20E0-4CF3-B6B4-6EF8CD319ED5}" name="Čas " dataDxfId="7"/>
    <tableColumn id="7" xr3:uid="{01B286A6-0DE5-4AFE-8429-2CA1691D7AAC}" name="Enot " dataDxfId="6"/>
    <tableColumn id="8" xr3:uid="{ACB35F65-5152-423C-AF8F-C0DC46C2802E}" name="Raz." dataDxfId="5">
      <calculatedColumnFormula>(F6/G6)</calculatedColumnFormula>
    </tableColumn>
    <tableColumn id="9" xr3:uid="{614ED384-AD82-4ABC-8DAA-55B42B2B699A}" name="Čas   " dataDxfId="4"/>
    <tableColumn id="10" xr3:uid="{49495A63-9F39-4A63-A098-FF3ED2BBA857}" name="Enot  " dataDxfId="3"/>
    <tableColumn id="11" xr3:uid="{D365911F-55A7-472E-888D-766C53DD4CD1}" name="Raz   " dataDxfId="2">
      <calculatedColumnFormula>(I6/J6)</calculatedColumnFormula>
    </tableColumn>
    <tableColumn id="12" xr3:uid="{66F442C6-9548-4BE9-8339-8585847081CC}" name="Max." dataDxfId="1">
      <calculatedColumnFormula>MAX(H6)</calculatedColumnFormula>
    </tableColumn>
    <tableColumn id="13" xr3:uid="{79995B1C-7AB5-4054-B1DE-D813E0ACFCAE}" name="Min." dataDxfId="0">
      <calculatedColumnFormula>MIN(H6)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51DD-2892-4180-A4DA-18F10900B786}">
  <sheetPr>
    <pageSetUpPr fitToPage="1"/>
  </sheetPr>
  <dimension ref="A1:M21"/>
  <sheetViews>
    <sheetView tabSelected="1" zoomScaleNormal="100" workbookViewId="0">
      <selection activeCell="P5" sqref="P5"/>
    </sheetView>
  </sheetViews>
  <sheetFormatPr defaultRowHeight="15" x14ac:dyDescent="0.25"/>
  <cols>
    <col min="2" max="2" width="8.140625" customWidth="1"/>
    <col min="3" max="3" width="25.140625" customWidth="1"/>
    <col min="4" max="4" width="6.5703125" customWidth="1"/>
    <col min="5" max="5" width="7.5703125" customWidth="1"/>
    <col min="6" max="6" width="7.42578125" customWidth="1"/>
    <col min="7" max="7" width="7.28515625" customWidth="1"/>
    <col min="8" max="9" width="7.7109375" customWidth="1"/>
    <col min="10" max="10" width="8.140625" customWidth="1"/>
    <col min="11" max="11" width="6.5703125" customWidth="1"/>
    <col min="12" max="12" width="7.7109375" customWidth="1"/>
    <col min="13" max="13" width="6.28515625" customWidth="1"/>
  </cols>
  <sheetData>
    <row r="1" spans="1:13" x14ac:dyDescent="0.25">
      <c r="A1" s="1" t="s">
        <v>1</v>
      </c>
      <c r="B1" s="1" t="s">
        <v>25</v>
      </c>
      <c r="C1" s="1"/>
      <c r="D1" s="1"/>
      <c r="H1" s="2" t="s">
        <v>0</v>
      </c>
      <c r="I1" s="1"/>
      <c r="J1" s="12" t="s">
        <v>28</v>
      </c>
    </row>
    <row r="2" spans="1:13" x14ac:dyDescent="0.25">
      <c r="A2" s="1" t="s">
        <v>2</v>
      </c>
      <c r="B2" s="1" t="s">
        <v>27</v>
      </c>
      <c r="C2" s="1"/>
      <c r="D2" s="1"/>
      <c r="H2" s="2" t="s">
        <v>19</v>
      </c>
      <c r="I2" s="1"/>
      <c r="J2" s="3">
        <v>2</v>
      </c>
    </row>
    <row r="4" spans="1:13" x14ac:dyDescent="0.25">
      <c r="A4" s="8"/>
      <c r="B4" s="8"/>
      <c r="C4" s="8"/>
      <c r="D4" s="17" t="s">
        <v>11</v>
      </c>
      <c r="E4" s="17"/>
      <c r="F4" s="18" t="s">
        <v>12</v>
      </c>
      <c r="G4" s="18"/>
      <c r="H4" s="18"/>
      <c r="I4" s="18" t="s">
        <v>13</v>
      </c>
      <c r="J4" s="18"/>
      <c r="K4" s="18"/>
      <c r="L4" s="18"/>
      <c r="M4" s="18"/>
    </row>
    <row r="5" spans="1:13" x14ac:dyDescent="0.25">
      <c r="A5" s="8" t="s">
        <v>3</v>
      </c>
      <c r="B5" s="8" t="s">
        <v>4</v>
      </c>
      <c r="C5" s="8" t="s">
        <v>6</v>
      </c>
      <c r="D5" s="8" t="s">
        <v>5</v>
      </c>
      <c r="E5" s="8" t="s">
        <v>7</v>
      </c>
      <c r="F5" s="8" t="s">
        <v>14</v>
      </c>
      <c r="G5" s="8" t="s">
        <v>15</v>
      </c>
      <c r="H5" s="8" t="s">
        <v>8</v>
      </c>
      <c r="I5" s="8" t="s">
        <v>16</v>
      </c>
      <c r="J5" s="8" t="s">
        <v>17</v>
      </c>
      <c r="K5" s="8" t="s">
        <v>18</v>
      </c>
      <c r="L5" s="8" t="s">
        <v>9</v>
      </c>
      <c r="M5" s="8" t="s">
        <v>10</v>
      </c>
    </row>
    <row r="6" spans="1:13" x14ac:dyDescent="0.25">
      <c r="A6" s="9">
        <v>1</v>
      </c>
      <c r="B6" s="4">
        <v>43985</v>
      </c>
      <c r="C6" s="11" t="s">
        <v>20</v>
      </c>
      <c r="D6" s="3">
        <v>38</v>
      </c>
      <c r="E6" s="3">
        <v>0</v>
      </c>
      <c r="F6" s="9">
        <v>30</v>
      </c>
      <c r="G6" s="9">
        <v>0</v>
      </c>
      <c r="H6" s="5">
        <v>0</v>
      </c>
      <c r="I6" s="16">
        <v>68</v>
      </c>
      <c r="J6" s="16">
        <v>0</v>
      </c>
      <c r="K6" s="6"/>
      <c r="L6" s="6"/>
      <c r="M6" s="6"/>
    </row>
    <row r="7" spans="1:13" x14ac:dyDescent="0.25">
      <c r="A7" s="9">
        <v>2</v>
      </c>
      <c r="B7" s="4">
        <v>43985</v>
      </c>
      <c r="C7" s="3" t="s">
        <v>21</v>
      </c>
      <c r="D7" s="3">
        <v>87</v>
      </c>
      <c r="E7" s="9">
        <v>0</v>
      </c>
      <c r="F7" s="9">
        <v>26</v>
      </c>
      <c r="G7" s="9">
        <v>0</v>
      </c>
      <c r="H7" s="5">
        <v>0</v>
      </c>
      <c r="I7" s="16">
        <v>112</v>
      </c>
      <c r="J7" s="16">
        <v>0</v>
      </c>
      <c r="K7" s="6"/>
      <c r="L7" s="6"/>
      <c r="M7" s="6"/>
    </row>
    <row r="8" spans="1:13" x14ac:dyDescent="0.25">
      <c r="A8" s="9">
        <v>3</v>
      </c>
      <c r="B8" s="4">
        <v>43985</v>
      </c>
      <c r="C8" s="11" t="s">
        <v>26</v>
      </c>
      <c r="D8" s="9">
        <v>50</v>
      </c>
      <c r="E8" s="9">
        <v>500</v>
      </c>
      <c r="F8" s="9">
        <v>53</v>
      </c>
      <c r="G8" s="9">
        <v>507</v>
      </c>
      <c r="H8" s="5">
        <f>(F8/G8)</f>
        <v>0.10453648915187377</v>
      </c>
      <c r="I8" s="9">
        <f>54 + 223 + 50</f>
        <v>327</v>
      </c>
      <c r="J8" s="13">
        <f>604 + 955 + 507</f>
        <v>2066</v>
      </c>
      <c r="K8" s="6">
        <f t="shared" ref="K8:K13" si="0">(I8/J8)</f>
        <v>0.15827686350435624</v>
      </c>
      <c r="L8" s="6">
        <f t="shared" ref="L8:L12" si="1">MAX(H8)</f>
        <v>0.10453648915187377</v>
      </c>
      <c r="M8" s="6">
        <f t="shared" ref="M8:M13" si="2">MIN(H8)</f>
        <v>0.10453648915187377</v>
      </c>
    </row>
    <row r="9" spans="1:13" x14ac:dyDescent="0.25">
      <c r="A9" s="9">
        <v>4</v>
      </c>
      <c r="B9" s="4">
        <v>43986</v>
      </c>
      <c r="C9" s="11" t="s">
        <v>26</v>
      </c>
      <c r="D9" s="9">
        <v>50</v>
      </c>
      <c r="E9" s="9">
        <v>500</v>
      </c>
      <c r="F9" s="9">
        <v>46</v>
      </c>
      <c r="G9" s="9">
        <v>656</v>
      </c>
      <c r="H9" s="5">
        <f t="shared" ref="H9" si="3">(F9/G9)</f>
        <v>7.0121951219512202E-2</v>
      </c>
      <c r="I9" s="9">
        <f>SUM(I8,Table2[[#This Row],[Čas ]])</f>
        <v>373</v>
      </c>
      <c r="J9" s="9">
        <f>SUM(J8,Table2[[#This Row],[Enot ]])</f>
        <v>2722</v>
      </c>
      <c r="K9" s="6">
        <f>(I9/J9)</f>
        <v>0.13703159441587068</v>
      </c>
      <c r="L9" s="6">
        <f>MAX(H8:H9)</f>
        <v>0.10453648915187377</v>
      </c>
      <c r="M9" s="6">
        <f>MIN(H8:H9)</f>
        <v>7.0121951219512202E-2</v>
      </c>
    </row>
    <row r="10" spans="1:13" s="14" customFormat="1" x14ac:dyDescent="0.25">
      <c r="A10" s="15">
        <v>5</v>
      </c>
      <c r="B10" s="4">
        <v>43986</v>
      </c>
      <c r="C10" s="15" t="s">
        <v>26</v>
      </c>
      <c r="D10" s="15">
        <v>50</v>
      </c>
      <c r="E10" s="15">
        <v>500</v>
      </c>
      <c r="F10" s="15">
        <v>65</v>
      </c>
      <c r="G10" s="15">
        <v>724</v>
      </c>
      <c r="H10" s="5">
        <f>(F10/G10)</f>
        <v>8.9779005524861885E-2</v>
      </c>
      <c r="I10" s="16">
        <f>SUM(I9,Table2[[#This Row],[Čas ]])</f>
        <v>438</v>
      </c>
      <c r="J10" s="16">
        <f>SUM(J9,Table2[[#This Row],[Enot ]])</f>
        <v>3446</v>
      </c>
      <c r="K10" s="6">
        <f>(I10/J10)</f>
        <v>0.12710388856645385</v>
      </c>
      <c r="L10" s="6">
        <f>MAX(H8:H10)</f>
        <v>0.10453648915187377</v>
      </c>
      <c r="M10" s="6">
        <f>MIN(H8:H10)</f>
        <v>7.0121951219512202E-2</v>
      </c>
    </row>
    <row r="11" spans="1:13" s="14" customFormat="1" x14ac:dyDescent="0.25">
      <c r="A11" s="15">
        <v>6</v>
      </c>
      <c r="B11" s="4">
        <v>43986</v>
      </c>
      <c r="C11" s="15" t="s">
        <v>26</v>
      </c>
      <c r="D11" s="15">
        <v>73</v>
      </c>
      <c r="E11" s="15">
        <v>800</v>
      </c>
      <c r="F11" s="15">
        <v>82</v>
      </c>
      <c r="G11" s="15">
        <v>819</v>
      </c>
      <c r="H11" s="5">
        <f>(F11/G11)</f>
        <v>0.10012210012210013</v>
      </c>
      <c r="I11" s="16">
        <f>SUM(I10,Table2[[#This Row],[Čas ]])</f>
        <v>520</v>
      </c>
      <c r="J11" s="16">
        <f>SUM(J10,Table2[[#This Row],[Enot ]])</f>
        <v>4265</v>
      </c>
      <c r="K11" s="6">
        <f>(I11/J11)</f>
        <v>0.12192262602579132</v>
      </c>
      <c r="L11" s="6">
        <f>MAX(H8:H11)</f>
        <v>0.10453648915187377</v>
      </c>
      <c r="M11" s="6">
        <f>MIN(H8:H11)</f>
        <v>7.0121951219512202E-2</v>
      </c>
    </row>
    <row r="12" spans="1:13" x14ac:dyDescent="0.25">
      <c r="A12" s="15">
        <v>7</v>
      </c>
      <c r="B12" s="4">
        <v>43986</v>
      </c>
      <c r="C12" s="1" t="s">
        <v>22</v>
      </c>
      <c r="D12" s="9">
        <v>76</v>
      </c>
      <c r="E12" s="9">
        <v>5</v>
      </c>
      <c r="F12" s="9">
        <v>45</v>
      </c>
      <c r="G12" s="9">
        <v>3</v>
      </c>
      <c r="H12" s="5">
        <f>(F12/G12)</f>
        <v>15</v>
      </c>
      <c r="I12" s="9">
        <f>76 + 45</f>
        <v>121</v>
      </c>
      <c r="J12" s="9">
        <f>4 + 3</f>
        <v>7</v>
      </c>
      <c r="K12" s="6">
        <f>(I12/J12)</f>
        <v>17.285714285714285</v>
      </c>
      <c r="L12" s="6">
        <f t="shared" si="1"/>
        <v>15</v>
      </c>
      <c r="M12" s="6">
        <f>MIN(H8:H12)</f>
        <v>7.0121951219512202E-2</v>
      </c>
    </row>
    <row r="13" spans="1:13" x14ac:dyDescent="0.25">
      <c r="A13" s="15">
        <v>8</v>
      </c>
      <c r="B13" s="4">
        <v>43987</v>
      </c>
      <c r="C13" s="11" t="s">
        <v>23</v>
      </c>
      <c r="D13" s="9">
        <v>126</v>
      </c>
      <c r="E13" s="9">
        <v>20</v>
      </c>
      <c r="F13" s="9">
        <v>73</v>
      </c>
      <c r="G13" s="9">
        <v>18</v>
      </c>
      <c r="H13" s="5">
        <f>(F13/G13)</f>
        <v>4.0555555555555554</v>
      </c>
      <c r="I13" s="9">
        <f>126 + 73</f>
        <v>199</v>
      </c>
      <c r="J13" s="9">
        <f>24 + 18</f>
        <v>42</v>
      </c>
      <c r="K13" s="6">
        <f t="shared" si="0"/>
        <v>4.7380952380952381</v>
      </c>
      <c r="L13" s="6">
        <f>MAX(H13)</f>
        <v>4.0555555555555554</v>
      </c>
      <c r="M13" s="6">
        <f t="shared" si="2"/>
        <v>4.0555555555555554</v>
      </c>
    </row>
    <row r="14" spans="1:13" x14ac:dyDescent="0.25">
      <c r="A14" s="15">
        <v>9</v>
      </c>
      <c r="B14" s="4">
        <v>43987</v>
      </c>
      <c r="C14" s="11" t="s">
        <v>24</v>
      </c>
      <c r="D14" s="9">
        <v>87</v>
      </c>
      <c r="E14" s="9">
        <v>0</v>
      </c>
      <c r="F14" s="9">
        <v>61</v>
      </c>
      <c r="G14" s="9">
        <v>0</v>
      </c>
      <c r="H14" s="5">
        <v>0</v>
      </c>
      <c r="I14" s="9">
        <f>87 + 61</f>
        <v>148</v>
      </c>
      <c r="J14" s="9">
        <v>0</v>
      </c>
      <c r="K14" s="6"/>
      <c r="L14" s="6"/>
      <c r="M14" s="6"/>
    </row>
    <row r="15" spans="1:13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9" spans="3:4" x14ac:dyDescent="0.25">
      <c r="D19" s="10"/>
    </row>
    <row r="20" spans="3:4" x14ac:dyDescent="0.25">
      <c r="C20" s="1"/>
      <c r="D20" s="10"/>
    </row>
    <row r="21" spans="3:4" x14ac:dyDescent="0.25">
      <c r="C21" s="1"/>
    </row>
  </sheetData>
  <mergeCells count="3">
    <mergeCell ref="D4:E4"/>
    <mergeCell ref="F4:H4"/>
    <mergeCell ref="I4:M4"/>
  </mergeCells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Sebastjan Mevlja</dc:creator>
  <cp:lastModifiedBy>Sebastjan Mevlja</cp:lastModifiedBy>
  <cp:lastPrinted>2020-03-22T19:36:35Z</cp:lastPrinted>
  <dcterms:created xsi:type="dcterms:W3CDTF">2020-03-12T21:56:12Z</dcterms:created>
  <dcterms:modified xsi:type="dcterms:W3CDTF">2020-06-06T20:57:22Z</dcterms:modified>
</cp:coreProperties>
</file>