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10" activeTab="1"/>
  </bookViews>
  <sheets>
    <sheet name="README" sheetId="4" r:id="rId1"/>
    <sheet name="1 Ternary" sheetId="1" r:id="rId2"/>
    <sheet name="2 Folk QFL" sheetId="3" r:id="rId3"/>
    <sheet name="3 Tri-Plot" sheetId="2" r:id="rId4"/>
  </sheets>
  <calcPr calcId="144525"/>
</workbook>
</file>

<file path=xl/sharedStrings.xml><?xml version="1.0" encoding="utf-8"?>
<sst xmlns="http://schemas.openxmlformats.org/spreadsheetml/2006/main" count="122" uniqueCount="50">
  <si>
    <t>This spreadsheet contains some examples of plotting ternary diagrams in Excel</t>
  </si>
  <si>
    <t>Three worksheets are included that I found the most useful</t>
  </si>
  <si>
    <t>1 Ternary</t>
  </si>
  <si>
    <t>This generic template allow the user to input three quantities that are normalized to 100% and transformed to X Y space and plotted on a ternary template</t>
  </si>
  <si>
    <t>2 Folk QFL</t>
  </si>
  <si>
    <t>This worksheet is similar to 1 Ternary worksheet, but the overlay ternary diagram is based on Folk's 1974 classification for sandstone</t>
  </si>
  <si>
    <t>3 Tri-Plot</t>
  </si>
  <si>
    <t>This 3rd worksheet directs the user to a web page where the "tri-plot" application can be downloaded with supporting documentation</t>
  </si>
  <si>
    <t>Ternary Plot Instructions</t>
  </si>
  <si>
    <t>Enter data in columns A-E (Yellow)</t>
  </si>
  <si>
    <t>Gray and green shaded cells are shaded in gray or green</t>
  </si>
  <si>
    <t>CORNER LABELS</t>
  </si>
  <si>
    <t>REFERENCE LINES</t>
  </si>
  <si>
    <t xml:space="preserve">Enter corner labels in table to the right </t>
  </si>
  <si>
    <t>C</t>
  </si>
  <si>
    <t>Triangle</t>
  </si>
  <si>
    <t>A</t>
  </si>
  <si>
    <t>S</t>
  </si>
  <si>
    <t>CALCULATED</t>
  </si>
  <si>
    <t>ENTER DATA HERE</t>
  </si>
  <si>
    <t>Raw Data</t>
  </si>
  <si>
    <t>Transformed Data</t>
  </si>
  <si>
    <t>Zone</t>
  </si>
  <si>
    <t>Sample
ID</t>
  </si>
  <si>
    <t>Normalized to 100</t>
  </si>
  <si>
    <t>X</t>
  </si>
  <si>
    <t>Y</t>
  </si>
  <si>
    <t>SUM</t>
  </si>
  <si>
    <t>D</t>
  </si>
  <si>
    <t>=RIGHT+(TOP/2)</t>
  </si>
  <si>
    <t>=TOP</t>
  </si>
  <si>
    <t>Upper</t>
  </si>
  <si>
    <t>B</t>
  </si>
  <si>
    <t>Lower</t>
  </si>
  <si>
    <t>E</t>
  </si>
  <si>
    <t>F</t>
  </si>
  <si>
    <t>G</t>
  </si>
  <si>
    <t>H</t>
  </si>
  <si>
    <t>Note: X-Y axes are scaled from -10 to 110</t>
  </si>
  <si>
    <t>Ternary Plot Instructions - Folks 1974 classification of siliciclastic sandstone</t>
  </si>
  <si>
    <t>Reference Lines</t>
  </si>
  <si>
    <t>Series</t>
  </si>
  <si>
    <t>Q</t>
  </si>
  <si>
    <t>R</t>
  </si>
  <si>
    <t>TOP</t>
  </si>
  <si>
    <t>LEFT</t>
  </si>
  <si>
    <t>RIGHT</t>
  </si>
  <si>
    <t>Folk, R.L, 1974, Petrology of sedimentary rocks, The University of Texas, Geology 370K, 383L, 383M</t>
  </si>
  <si>
    <t>Hemphill Publishing Co, Austin, Texas 78712, 182p</t>
  </si>
  <si>
    <t>https://www.lboro.ac.uk/microsites/research/phys-geog/tri-plot/index.html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</si>
</sst>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26" borderId="37" applyNumberFormat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6" fillId="25" borderId="36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3" borderId="30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1" borderId="3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1" borderId="30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1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3" borderId="1" xfId="0" applyFill="1" applyBorder="1"/>
    <xf numFmtId="178" fontId="0" fillId="3" borderId="1" xfId="0" applyNumberFormat="1" applyFill="1" applyBorder="1"/>
    <xf numFmtId="2" fontId="0" fillId="5" borderId="1" xfId="0" applyNumberFormat="1" applyFill="1" applyBorder="1" applyAlignment="1">
      <alignment horizontal="center"/>
    </xf>
    <xf numFmtId="178" fontId="0" fillId="4" borderId="1" xfId="0" applyNumberFormat="1" applyFill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4" fillId="4" borderId="17" xfId="0" applyFont="1" applyFill="1" applyBorder="1" applyAlignment="1">
      <alignment horizontal="center"/>
    </xf>
    <xf numFmtId="2" fontId="4" fillId="6" borderId="18" xfId="0" applyNumberFormat="1" applyFont="1" applyFill="1" applyBorder="1" applyAlignment="1">
      <alignment horizontal="centerContinuous"/>
    </xf>
    <xf numFmtId="2" fontId="4" fillId="6" borderId="8" xfId="0" applyNumberFormat="1" applyFont="1" applyFill="1" applyBorder="1" applyAlignment="1">
      <alignment horizontal="centerContinuous"/>
    </xf>
    <xf numFmtId="0" fontId="4" fillId="4" borderId="18" xfId="0" applyFon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6" borderId="1" xfId="0" applyNumberFormat="1" applyFill="1" applyBorder="1"/>
    <xf numFmtId="0" fontId="5" fillId="0" borderId="0" xfId="0" applyFont="1"/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4" xfId="0" applyBorder="1"/>
    <xf numFmtId="2" fontId="0" fillId="0" borderId="25" xfId="0" applyNumberFormat="1" applyBorder="1" applyAlignment="1">
      <alignment horizontal="center"/>
    </xf>
    <xf numFmtId="0" fontId="0" fillId="0" borderId="26" xfId="0" applyBorder="1"/>
    <xf numFmtId="0" fontId="6" fillId="0" borderId="0" xfId="0" applyFont="1" applyFill="1" applyAlignment="1">
      <alignment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5" xfId="0" applyBorder="1"/>
    <xf numFmtId="2" fontId="4" fillId="6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68907963467"/>
          <c:y val="0.0434567833643576"/>
          <c:w val="0.931862184073066"/>
          <c:h val="0.842466827262863"/>
        </c:manualLayout>
      </c:layout>
      <c:scatterChart>
        <c:scatterStyle val="lineMarker"/>
        <c:varyColors val="0"/>
        <c:ser>
          <c:idx val="13"/>
          <c:order val="0"/>
          <c:tx>
            <c:strRef>
              <c:f>'1 Ternary'!$A$13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'1 Ternary'!$K$13:$K$24</c:f>
              <c:numCache>
                <c:formatCode>0.00</c:formatCode>
                <c:ptCount val="12"/>
                <c:pt idx="0">
                  <c:v>6</c:v>
                </c:pt>
                <c:pt idx="1">
                  <c:v>11.5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43</c:v>
                </c:pt>
                <c:pt idx="6">
                  <c:v>62.5</c:v>
                </c:pt>
                <c:pt idx="7">
                  <c:v>68</c:v>
                </c:pt>
                <c:pt idx="8">
                  <c:v>77</c:v>
                </c:pt>
                <c:pt idx="9">
                  <c:v>83</c:v>
                </c:pt>
                <c:pt idx="10">
                  <c:v>89</c:v>
                </c:pt>
                <c:pt idx="11">
                  <c:v>94.5</c:v>
                </c:pt>
              </c:numCache>
            </c:numRef>
          </c:xVal>
          <c:yVal>
            <c:numRef>
              <c:f>'1 Ternary'!$L$13:$L$24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yVal>
          <c:smooth val="1"/>
          <c:extLst/>
        </c:ser>
        <c:ser>
          <c:idx val="0"/>
          <c:order val="1"/>
          <c:tx>
            <c:strRef>
              <c:f>"Triange"</c:f>
              <c:strCache>
                <c:ptCount val="1"/>
                <c:pt idx="0">
                  <c:v>Triange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Ternary'!$W$4:$W$7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'1 Ternary'!$X$4:$X$7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Ternary'!$W$8:$W$9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xVal>
          <c:yVal>
            <c:numRef>
              <c:f>'1 Ternary'!$X$8:$X$9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Ternary'!$W$10:$W$11</c:f>
              <c:numCache>
                <c:formatCode>General</c:formatCode>
                <c:ptCount val="2"/>
                <c:pt idx="0">
                  <c:v>40</c:v>
                </c:pt>
                <c:pt idx="1">
                  <c:v>70</c:v>
                </c:pt>
              </c:numCache>
            </c:numRef>
          </c:xVal>
          <c:yVal>
            <c:numRef>
              <c:f>'1 Ternary'!$X$10:$X$11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Ternary'!$W$12:$W$13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'1 Ternary'!$X$12:$X$13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Ternary'!$W$14:$W$15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xVal>
          <c:yVal>
            <c:numRef>
              <c:f>'1 Ternary'!$X$14:$X$15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Ternary'!$W$16:$W$17</c:f>
              <c:numCache>
                <c:formatCode>General</c:formatCode>
                <c:ptCount val="2"/>
                <c:pt idx="0">
                  <c:v>20</c:v>
                </c:pt>
                <c:pt idx="1">
                  <c:v>10</c:v>
                </c:pt>
              </c:numCache>
            </c:numRef>
          </c:xVal>
          <c:yVal>
            <c:numRef>
              <c:f>'1 Ternary'!$X$16:$X$17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6</c:f>
              <c:strCache>
                <c:ptCount val="1"/>
                <c:pt idx="0">
                  <c:v>6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Ternary'!$W$18:$W$19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xVal>
          <c:yVal>
            <c:numRef>
              <c:f>'1 Ternary'!$X$18:$X$19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7</c:f>
              <c:strCache>
                <c:ptCount val="1"/>
                <c:pt idx="0">
                  <c:v>7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Ternary'!$W$20:$W$21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xVal>
          <c:yVal>
            <c:numRef>
              <c:f>'1 Ternary'!$X$20:$X$21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8</c:f>
              <c:strCache>
                <c:ptCount val="1"/>
                <c:pt idx="0">
                  <c:v>8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Ternary'!$W$22:$W$23</c:f>
              <c:numCache>
                <c:formatCode>General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xVal>
          <c:yVal>
            <c:numRef>
              <c:f>'1 Ternary'!$X$22:$X$23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</c:ser>
        <c:ser>
          <c:idx val="9"/>
          <c:order val="10"/>
          <c:tx>
            <c:strRef>
              <c:f>9</c:f>
              <c:strCache>
                <c:ptCount val="1"/>
                <c:pt idx="0">
                  <c:v>9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Ternary'!$W$24:$W$25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xVal>
          <c:yVal>
            <c:numRef>
              <c:f>'1 Ternary'!$X$24:$X$25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10</c:f>
              <c:strCache>
                <c:ptCount val="1"/>
                <c:pt idx="0">
                  <c:v>10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Ternary'!$W$26:$W$27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xVal>
          <c:yVal>
            <c:numRef>
              <c:f>'1 Ternary'!$X$26:$X$27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11</c:f>
              <c:strCache>
                <c:ptCount val="1"/>
                <c:pt idx="0">
                  <c:v>11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Ternary'!$W$28:$W$29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xVal>
          <c:yVal>
            <c:numRef>
              <c:f>'1 Ternary'!$X$28:$X$29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12</c:f>
              <c:strCache>
                <c:ptCount val="1"/>
                <c:pt idx="0">
                  <c:v>12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'1 Ternary'!$W$30:$W$31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xVal>
          <c:yVal>
            <c:numRef>
              <c:f>'1 Ternary'!$X$30:$X$31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"Left Label"</c:f>
              <c:strCache>
                <c:ptCount val="1"/>
                <c:pt idx="0">
                  <c:v>Left 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5a10261-6a17-4586-bd4f-e725256d83bb}" type="CELLRANGE">
                      <a:t>[CELLRANGE]</a:t>
                    </a:fld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Ternary'!$K$4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 Ternary'!$L$4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Ternary'!$J$4</c15:f>
                <c15:dlblRangeCache>
                  <c:ptCount val="1"/>
                  <c:pt idx="0">
                    <c:v>C</c:v>
                  </c:pt>
                </c15:dlblRangeCache>
              </c15:datalabelsRange>
            </c:ext>
          </c:extLst>
        </c:ser>
        <c:ser>
          <c:idx val="15"/>
          <c:order val="15"/>
          <c:tx>
            <c:strRef>
              <c:f>"Top Label"</c:f>
              <c:strCache>
                <c:ptCount val="1"/>
                <c:pt idx="0">
                  <c:v>Top 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5dcdc7a-2664-4f14-9f15-8fd3a9e6366a}" type="CELLRANGE"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Ternary'!$K$5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 Ternary'!$L$5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Ternary'!$J$5</c15:f>
                <c15:dlblRangeCache>
                  <c:ptCount val="1"/>
                  <c:pt idx="0">
                    <c:v>A</c:v>
                  </c:pt>
                </c15:dlblRangeCache>
              </c15:datalabelsRange>
            </c:ext>
          </c:extLst>
        </c:ser>
        <c:ser>
          <c:idx val="16"/>
          <c:order val="16"/>
          <c:tx>
            <c:strRef>
              <c:f>"Right Label"</c:f>
              <c:strCache>
                <c:ptCount val="1"/>
                <c:pt idx="0">
                  <c:v>Right 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f2a74c2-7d72-42a5-8f4d-9bba77036ae7}" type="CELLRANGE">
                      <a:t>[CELLRANGE]</a:t>
                    </a:fld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 Ternary'!$K$6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'1 Ternary'!$L$6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 Ternary'!$J$6</c15:f>
                <c15:dlblRangeCache>
                  <c:ptCount val="1"/>
                  <c:pt idx="0">
                    <c:v>S</c:v>
                  </c:pt>
                </c15:dlblRangeCache>
              </c15:datalabelsRange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 Ternary'!$K$25:$K$26</c:f>
              <c:numCache>
                <c:formatCode>0.00</c:formatCode>
                <c:ptCount val="2"/>
                <c:pt idx="0">
                  <c:v>5</c:v>
                </c:pt>
                <c:pt idx="1">
                  <c:v>100</c:v>
                </c:pt>
              </c:numCache>
            </c:numRef>
          </c:xVal>
          <c:yVal>
            <c:numRef>
              <c:f>'1 Ternary'!$L$25:$L$26</c:f>
              <c:numCache>
                <c:formatCode>0.00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</c:ser>
        <c:ser>
          <c:idx val="21"/>
          <c:order val="18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 Ternary'!$K$33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'1 Ternary'!$L$33</c:f>
              <c:numCache>
                <c:formatCode>0.00</c:formatCode>
                <c:ptCount val="1"/>
                <c:pt idx="0">
                  <c:v>35</c:v>
                </c:pt>
              </c:numCache>
            </c:numRef>
          </c:yVal>
          <c:smooth val="0"/>
        </c:ser>
        <c:ser>
          <c:idx val="22"/>
          <c:order val="19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 Ternary'!$K$34:$K$36</c:f>
              <c:numCache>
                <c:formatCode>0.00</c:formatCode>
                <c:ptCount val="3"/>
                <c:pt idx="0">
                  <c:v>56</c:v>
                </c:pt>
                <c:pt idx="1">
                  <c:v>71.5</c:v>
                </c:pt>
                <c:pt idx="2">
                  <c:v>86.9739478957916</c:v>
                </c:pt>
              </c:numCache>
            </c:numRef>
          </c:xVal>
          <c:yVal>
            <c:numRef>
              <c:f>'1 Ternary'!$L$34:$L$36</c:f>
              <c:numCache>
                <c:formatCode>0.00</c:formatCode>
                <c:ptCount val="3"/>
                <c:pt idx="0">
                  <c:v>44</c:v>
                </c:pt>
                <c:pt idx="1">
                  <c:v>29</c:v>
                </c:pt>
                <c:pt idx="2">
                  <c:v>12.0240480961924</c:v>
                </c:pt>
              </c:numCache>
            </c:numRef>
          </c:yVal>
          <c:smooth val="0"/>
        </c:ser>
        <c:ser>
          <c:idx val="18"/>
          <c:order val="20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 Ternary'!$K$37:$K$38</c:f>
              <c:numCache>
                <c:formatCode>0.00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xVal>
          <c:yVal>
            <c:numRef>
              <c:f>'1 Ternary'!$L$37:$L$38</c:f>
              <c:numCache>
                <c:formatCode>0.00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0"/>
        </c:ser>
        <c:ser>
          <c:idx val="19"/>
          <c:order val="21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 Ternary'!$K$39</c:f>
              <c:numCache>
                <c:formatCode>0.00</c:formatCode>
                <c:ptCount val="1"/>
                <c:pt idx="0">
                  <c:v>39.995</c:v>
                </c:pt>
              </c:numCache>
            </c:numRef>
          </c:xVal>
          <c:yVal>
            <c:numRef>
              <c:f>'1 Ternary'!$L$39</c:f>
              <c:numCache>
                <c:formatCode>0.00</c:formatCode>
                <c:ptCount val="1"/>
                <c:pt idx="0">
                  <c:v>25.45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38808"/>
        <c:axId val="554841760"/>
      </c:scatterChart>
      <c:valAx>
        <c:axId val="554838808"/>
        <c:scaling>
          <c:orientation val="minMax"/>
          <c:min val="-10"/>
        </c:scaling>
        <c:delete val="1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841760"/>
        <c:crosses val="autoZero"/>
        <c:crossBetween val="midCat"/>
      </c:valAx>
      <c:valAx>
        <c:axId val="554841760"/>
        <c:scaling>
          <c:orientation val="minMax"/>
          <c:min val="-10"/>
        </c:scaling>
        <c:delete val="1"/>
        <c:axPos val="l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83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90412443516214"/>
          <c:y val="0.897775460635682"/>
          <c:w val="0.437757909802993"/>
          <c:h val="0.050866522660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76068376068376"/>
          <c:y val="0.0480087206105527"/>
          <c:w val="0.924786324786325"/>
          <c:h val="0.82869512503574"/>
        </c:manualLayout>
      </c:layout>
      <c:scatterChart>
        <c:scatterStyle val="marker"/>
        <c:varyColors val="0"/>
        <c:ser>
          <c:idx val="5"/>
          <c:order val="0"/>
          <c:tx>
            <c:strRef>
              <c:f>'2 Folk QFL'!$A$13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'2 Folk QFL'!$K$13:$K$16</c:f>
              <c:numCache>
                <c:formatCode>0.00</c:formatCode>
                <c:ptCount val="4"/>
                <c:pt idx="0">
                  <c:v>47.5</c:v>
                </c:pt>
                <c:pt idx="1">
                  <c:v>42.5</c:v>
                </c:pt>
                <c:pt idx="2">
                  <c:v>62.5</c:v>
                </c:pt>
                <c:pt idx="3">
                  <c:v>45</c:v>
                </c:pt>
              </c:numCache>
            </c:numRef>
          </c:xVal>
          <c:yVal>
            <c:numRef>
              <c:f>'2 Folk QFL'!$L$13:$L$16</c:f>
              <c:numCache>
                <c:formatCode>0.00</c:formatCode>
                <c:ptCount val="4"/>
                <c:pt idx="0">
                  <c:v>85</c:v>
                </c:pt>
                <c:pt idx="1">
                  <c:v>65</c:v>
                </c:pt>
                <c:pt idx="2">
                  <c:v>25</c:v>
                </c:pt>
                <c:pt idx="3">
                  <c:v>50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'2 Folk QFL'!$A$17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'2 Folk QFL'!$K$17:$K$20</c:f>
              <c:numCache>
                <c:formatCode>0.00</c:formatCode>
                <c:ptCount val="4"/>
                <c:pt idx="0">
                  <c:v>84.6938775510204</c:v>
                </c:pt>
                <c:pt idx="1">
                  <c:v>76.5957446808511</c:v>
                </c:pt>
                <c:pt idx="2">
                  <c:v>71.875</c:v>
                </c:pt>
                <c:pt idx="3">
                  <c:v>88.6792452830189</c:v>
                </c:pt>
              </c:numCache>
            </c:numRef>
          </c:xVal>
          <c:yVal>
            <c:numRef>
              <c:f>'2 Folk QFL'!$L$17:$L$20</c:f>
              <c:numCache>
                <c:formatCode>0.00</c:formatCode>
                <c:ptCount val="4"/>
                <c:pt idx="0">
                  <c:v>10.2040816326531</c:v>
                </c:pt>
                <c:pt idx="1">
                  <c:v>14.8936170212766</c:v>
                </c:pt>
                <c:pt idx="2">
                  <c:v>18.75</c:v>
                </c:pt>
                <c:pt idx="3">
                  <c:v>7.54716981132075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"Triangle"</c:f>
              <c:strCache>
                <c:ptCount val="1"/>
                <c:pt idx="0">
                  <c:v>Triangle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'2 Folk QFL'!$X$4:$X$7</c:f>
              <c:numCache>
                <c:formatCode>0.00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'2 Folk QFL'!$Y$4:$Y$7</c:f>
              <c:numCache>
                <c:formatCode>0.00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"Ref Lines"</c:f>
              <c:strCache>
                <c:ptCount val="1"/>
                <c:pt idx="0">
                  <c:v>Ref Lines</c:v>
                </c:pt>
              </c:strCache>
            </c:strRef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'2 Folk QFL'!$X$8:$X$19</c:f>
              <c:numCache>
                <c:formatCode>0.00</c:formatCode>
                <c:ptCount val="12"/>
                <c:pt idx="0">
                  <c:v>0</c:v>
                </c:pt>
                <c:pt idx="1">
                  <c:v>47.5</c:v>
                </c:pt>
                <c:pt idx="2">
                  <c:v>52.5</c:v>
                </c:pt>
                <c:pt idx="3">
                  <c:v>62.5</c:v>
                </c:pt>
                <c:pt idx="4">
                  <c:v>37.5</c:v>
                </c:pt>
                <c:pt idx="5">
                  <c:v>43.75</c:v>
                </c:pt>
                <c:pt idx="6">
                  <c:v>25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56.25</c:v>
                </c:pt>
                <c:pt idx="11">
                  <c:v>75</c:v>
                </c:pt>
              </c:numCache>
            </c:numRef>
          </c:xVal>
          <c:yVal>
            <c:numRef>
              <c:f>'2 Folk QFL'!$Y$8:$Y$19</c:f>
              <c:numCache>
                <c:formatCode>0.00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95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0</c:v>
                </c:pt>
                <c:pt idx="7">
                  <c:v>0</c:v>
                </c:pt>
                <c:pt idx="8">
                  <c:v>95</c:v>
                </c:pt>
                <c:pt idx="9">
                  <c:v>75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'2 Folk QFL'!$I$5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892897c-3b3b-4ed2-9768-a39950ec420c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 Folk QFL'!$J$5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 Folk QFL'!$K$5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QFL'!$I$5</c15:f>
                <c15:dlblRangeCache>
                  <c:ptCount val="1"/>
                  <c:pt idx="0">
                    <c:v>F</c:v>
                  </c:pt>
                </c15:dlblRangeCache>
              </c15:datalabelsRange>
            </c:ext>
          </c:extLst>
        </c:ser>
        <c:ser>
          <c:idx val="3"/>
          <c:order val="5"/>
          <c:tx>
            <c:strRef>
              <c:f>'2 Folk QFL'!$I$6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5cad7f7-b6a9-4fd2-b730-367deea0336e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 Folk QFL'!$J$6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'2 Folk QFL'!$K$6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QFL'!$I$6</c15:f>
                <c15:dlblRangeCache>
                  <c:ptCount val="1"/>
                  <c:pt idx="0">
                    <c:v>Q</c:v>
                  </c:pt>
                </c15:dlblRangeCache>
              </c15:datalabelsRange>
            </c:ext>
          </c:extLst>
        </c:ser>
        <c:ser>
          <c:idx val="4"/>
          <c:order val="6"/>
          <c:tx>
            <c:strRef>
              <c:f>'2 Folk QFL'!$I$7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1e8d308-92f8-4d5f-bf61-bcd5a3b662dd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1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 Folk QFL'!$J$7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'2 Folk QFL'!$K$7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 Folk QFL'!$I$7</c15:f>
                <c15:dlblRangeCache>
                  <c:ptCount val="1"/>
                  <c:pt idx="0">
                    <c:v>R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26072"/>
        <c:axId val="615927712"/>
      </c:scatterChart>
      <c:valAx>
        <c:axId val="615926072"/>
        <c:scaling>
          <c:orientation val="minMax"/>
          <c:min val="-10"/>
        </c:scaling>
        <c:delete val="1"/>
        <c:axPos val="b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927712"/>
        <c:crosses val="autoZero"/>
        <c:crossBetween val="midCat"/>
      </c:valAx>
      <c:valAx>
        <c:axId val="615927712"/>
        <c:scaling>
          <c:orientation val="minMax"/>
          <c:min val="-10"/>
        </c:scaling>
        <c:delete val="1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92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913183928932"/>
          <c:y val="0.902890420524776"/>
          <c:w val="0.481712093680598"/>
          <c:h val="0.0752874337431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5080</xdr:colOff>
      <xdr:row>1</xdr:row>
      <xdr:rowOff>52070</xdr:rowOff>
    </xdr:from>
    <xdr:to>
      <xdr:col>19</xdr:col>
      <xdr:colOff>161925</xdr:colOff>
      <xdr:row>19</xdr:row>
      <xdr:rowOff>133350</xdr:rowOff>
    </xdr:to>
    <xdr:graphicFrame>
      <xdr:nvGraphicFramePr>
        <xdr:cNvPr id="2" name="Chart 1"/>
        <xdr:cNvGraphicFramePr/>
      </xdr:nvGraphicFramePr>
      <xdr:xfrm>
        <a:off x="6348730" y="290195"/>
        <a:ext cx="4357370" cy="3538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4</xdr:row>
      <xdr:rowOff>114300</xdr:rowOff>
    </xdr:from>
    <xdr:to>
      <xdr:col>7</xdr:col>
      <xdr:colOff>333375</xdr:colOff>
      <xdr:row>6</xdr:row>
      <xdr:rowOff>180975</xdr:rowOff>
    </xdr:to>
    <xdr:sp>
      <xdr:nvSpPr>
        <xdr:cNvPr id="5" name="Speech Bubble: Rectangle 4"/>
        <xdr:cNvSpPr/>
      </xdr:nvSpPr>
      <xdr:spPr>
        <a:xfrm>
          <a:off x="2686050" y="933450"/>
          <a:ext cx="1066800" cy="457200"/>
        </a:xfrm>
        <a:prstGeom prst="wedgeRectCallout">
          <a:avLst>
            <a:gd name="adj1" fmla="val 100839"/>
            <a:gd name="adj2" fmla="val -44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Corner</a:t>
          </a:r>
          <a:endParaRPr lang="en-US" sz="1100"/>
        </a:p>
        <a:p>
          <a:pPr algn="l"/>
          <a:r>
            <a:rPr lang="en-US" sz="1100"/>
            <a:t>Labels</a:t>
          </a:r>
          <a:r>
            <a:rPr lang="en-US" sz="1100" baseline="0"/>
            <a:t> Here</a:t>
          </a:r>
          <a:endParaRPr lang="en-US" sz="1100"/>
        </a:p>
      </xdr:txBody>
    </xdr:sp>
    <xdr:clientData/>
  </xdr:twoCellAnchor>
  <xdr:twoCellAnchor editAs="oneCell">
    <xdr:from>
      <xdr:col>13</xdr:col>
      <xdr:colOff>44450</xdr:colOff>
      <xdr:row>23</xdr:row>
      <xdr:rowOff>5080</xdr:rowOff>
    </xdr:from>
    <xdr:to>
      <xdr:col>20</xdr:col>
      <xdr:colOff>282014</xdr:colOff>
      <xdr:row>25</xdr:row>
      <xdr:rowOff>176461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88175" y="4472305"/>
          <a:ext cx="4438015" cy="551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323850</xdr:colOff>
      <xdr:row>0</xdr:row>
      <xdr:rowOff>185737</xdr:rowOff>
    </xdr:from>
    <xdr:to>
      <xdr:col>18</xdr:col>
      <xdr:colOff>381000</xdr:colOff>
      <xdr:row>15</xdr:row>
      <xdr:rowOff>161925</xdr:rowOff>
    </xdr:to>
    <xdr:graphicFrame>
      <xdr:nvGraphicFramePr>
        <xdr:cNvPr id="3" name="Chart 2"/>
        <xdr:cNvGraphicFramePr/>
      </xdr:nvGraphicFramePr>
      <xdr:xfrm>
        <a:off x="7524750" y="185420"/>
        <a:ext cx="365760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4</xdr:row>
      <xdr:rowOff>104775</xdr:rowOff>
    </xdr:from>
    <xdr:to>
      <xdr:col>6</xdr:col>
      <xdr:colOff>523875</xdr:colOff>
      <xdr:row>6</xdr:row>
      <xdr:rowOff>171450</xdr:rowOff>
    </xdr:to>
    <xdr:sp>
      <xdr:nvSpPr>
        <xdr:cNvPr id="4" name="Speech Bubble: Rectangle 3"/>
        <xdr:cNvSpPr/>
      </xdr:nvSpPr>
      <xdr:spPr>
        <a:xfrm>
          <a:off x="3067050" y="933450"/>
          <a:ext cx="1057275" cy="447675"/>
        </a:xfrm>
        <a:prstGeom prst="wedgeRectCallout">
          <a:avLst>
            <a:gd name="adj1" fmla="val 113339"/>
            <a:gd name="adj2" fmla="val -331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Enter Corner</a:t>
          </a:r>
          <a:endParaRPr lang="en-US" sz="1100"/>
        </a:p>
        <a:p>
          <a:pPr algn="l"/>
          <a:r>
            <a:rPr lang="en-US" sz="1100"/>
            <a:t>Labels</a:t>
          </a:r>
          <a:r>
            <a:rPr lang="en-US" sz="1100" baseline="0"/>
            <a:t> Here</a:t>
          </a:r>
          <a:endParaRPr lang="en-US" sz="1100"/>
        </a:p>
      </xdr:txBody>
    </xdr:sp>
    <xdr:clientData/>
  </xdr:twoCellAnchor>
  <xdr:twoCellAnchor editAs="oneCell">
    <xdr:from>
      <xdr:col>12</xdr:col>
      <xdr:colOff>600075</xdr:colOff>
      <xdr:row>17</xdr:row>
      <xdr:rowOff>152400</xdr:rowOff>
    </xdr:from>
    <xdr:to>
      <xdr:col>19</xdr:col>
      <xdr:colOff>209550</xdr:colOff>
      <xdr:row>31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1" t="11572" r="3328" b="7593"/>
        <a:stretch>
          <a:fillRect/>
        </a:stretch>
      </xdr:blipFill>
      <xdr:spPr>
        <a:xfrm>
          <a:off x="7800975" y="3467100"/>
          <a:ext cx="3810000" cy="25812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200025</xdr:colOff>
      <xdr:row>34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11001375" cy="624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18</xdr:col>
      <xdr:colOff>9525</xdr:colOff>
      <xdr:row>73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810500"/>
          <a:ext cx="10810875" cy="622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boro.ac.uk/microsites/research/phys-geog/tri-plot/index.html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2" sqref="E12"/>
    </sheetView>
  </sheetViews>
  <sheetFormatPr defaultColWidth="9" defaultRowHeight="15" outlineLevelRow="4" outlineLevelCol="1"/>
  <cols>
    <col min="1" max="1" width="11.4285714285714" customWidth="1"/>
  </cols>
  <sheetData>
    <row r="1" spans="1:1">
      <c r="A1" t="s">
        <v>0</v>
      </c>
    </row>
    <row r="2" spans="1:1">
      <c r="A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abSelected="1" topLeftCell="A2" workbookViewId="0">
      <selection activeCell="C13" sqref="C13:E39"/>
    </sheetView>
  </sheetViews>
  <sheetFormatPr defaultColWidth="9" defaultRowHeight="15"/>
  <cols>
    <col min="2" max="2" width="8.71428571428571" customWidth="1"/>
    <col min="3" max="10" width="6.71428571428571" customWidth="1"/>
    <col min="11" max="11" width="14.7142857142857" customWidth="1"/>
  </cols>
  <sheetData>
    <row r="1" ht="18.75" spans="1:1">
      <c r="A1" s="2" t="s">
        <v>8</v>
      </c>
    </row>
    <row r="2" ht="15.75" spans="1:1">
      <c r="A2" t="s">
        <v>9</v>
      </c>
    </row>
    <row r="3" spans="1:24">
      <c r="A3" t="s">
        <v>10</v>
      </c>
      <c r="J3" s="25" t="s">
        <v>11</v>
      </c>
      <c r="K3" s="26"/>
      <c r="L3" s="27"/>
      <c r="V3" s="57" t="s">
        <v>12</v>
      </c>
      <c r="W3" s="58"/>
      <c r="X3" s="59"/>
    </row>
    <row r="4" spans="1:24">
      <c r="A4" t="s">
        <v>13</v>
      </c>
      <c r="J4" s="28" t="s">
        <v>14</v>
      </c>
      <c r="K4" s="29">
        <v>0</v>
      </c>
      <c r="L4" s="30">
        <v>0</v>
      </c>
      <c r="V4" s="60" t="s">
        <v>15</v>
      </c>
      <c r="W4">
        <v>0</v>
      </c>
      <c r="X4" s="53">
        <v>0</v>
      </c>
    </row>
    <row r="5" spans="10:24">
      <c r="J5" s="28" t="s">
        <v>16</v>
      </c>
      <c r="K5" s="29">
        <v>50</v>
      </c>
      <c r="L5" s="30">
        <v>100</v>
      </c>
      <c r="V5" s="60" t="s">
        <v>15</v>
      </c>
      <c r="W5">
        <v>50</v>
      </c>
      <c r="X5" s="53">
        <v>100</v>
      </c>
    </row>
    <row r="6" ht="15.75" spans="10:24">
      <c r="J6" s="31" t="s">
        <v>17</v>
      </c>
      <c r="K6" s="32">
        <v>100</v>
      </c>
      <c r="L6" s="33">
        <v>0</v>
      </c>
      <c r="V6" s="60" t="s">
        <v>15</v>
      </c>
      <c r="W6">
        <v>100</v>
      </c>
      <c r="X6" s="53">
        <v>0</v>
      </c>
    </row>
    <row r="7" spans="22:24">
      <c r="V7" s="60" t="s">
        <v>15</v>
      </c>
      <c r="W7">
        <v>0</v>
      </c>
      <c r="X7" s="53">
        <v>0</v>
      </c>
    </row>
    <row r="8" spans="22:24">
      <c r="V8" s="61">
        <v>1</v>
      </c>
      <c r="W8">
        <v>20</v>
      </c>
      <c r="X8" s="53">
        <v>0</v>
      </c>
    </row>
    <row r="9" spans="6:24">
      <c r="F9" s="3" t="s">
        <v>18</v>
      </c>
      <c r="G9" s="3"/>
      <c r="H9" s="3"/>
      <c r="I9" s="3"/>
      <c r="J9" s="3"/>
      <c r="K9" s="3"/>
      <c r="L9" s="3"/>
      <c r="V9" s="61">
        <v>1</v>
      </c>
      <c r="W9">
        <v>60</v>
      </c>
      <c r="X9" s="53">
        <v>80</v>
      </c>
    </row>
    <row r="10" spans="1:24">
      <c r="A10" s="4" t="s">
        <v>19</v>
      </c>
      <c r="B10" s="5"/>
      <c r="C10" s="5"/>
      <c r="D10" s="5"/>
      <c r="E10" s="6"/>
      <c r="G10" s="7" t="s">
        <v>20</v>
      </c>
      <c r="H10" s="8"/>
      <c r="I10" s="8"/>
      <c r="J10" s="34"/>
      <c r="K10" s="35" t="s">
        <v>21</v>
      </c>
      <c r="L10" s="36"/>
      <c r="V10" s="61">
        <v>2</v>
      </c>
      <c r="W10">
        <v>40</v>
      </c>
      <c r="X10" s="53">
        <v>0</v>
      </c>
    </row>
    <row r="11" spans="1:24">
      <c r="A11" s="9" t="s">
        <v>22</v>
      </c>
      <c r="B11" s="9" t="s">
        <v>23</v>
      </c>
      <c r="C11" s="10" t="s">
        <v>20</v>
      </c>
      <c r="D11" s="11"/>
      <c r="E11" s="12"/>
      <c r="F11" s="13"/>
      <c r="G11" s="14" t="s">
        <v>24</v>
      </c>
      <c r="H11" s="15"/>
      <c r="I11" s="15"/>
      <c r="J11" s="37"/>
      <c r="K11" s="38" t="s">
        <v>25</v>
      </c>
      <c r="L11" s="39" t="s">
        <v>26</v>
      </c>
      <c r="V11" s="61">
        <v>2</v>
      </c>
      <c r="W11">
        <v>70</v>
      </c>
      <c r="X11" s="53">
        <v>60</v>
      </c>
    </row>
    <row r="12" spans="1:24">
      <c r="A12" s="16"/>
      <c r="B12" s="16"/>
      <c r="C12" s="17" t="s">
        <v>16</v>
      </c>
      <c r="D12" s="17" t="s">
        <v>14</v>
      </c>
      <c r="E12" s="17" t="s">
        <v>17</v>
      </c>
      <c r="F12" s="18" t="s">
        <v>27</v>
      </c>
      <c r="G12" s="19" t="s">
        <v>16</v>
      </c>
      <c r="H12" s="19" t="s">
        <v>14</v>
      </c>
      <c r="I12" s="19" t="s">
        <v>28</v>
      </c>
      <c r="J12" s="19" t="s">
        <v>27</v>
      </c>
      <c r="K12" s="64" t="s">
        <v>29</v>
      </c>
      <c r="L12" s="64" t="s">
        <v>30</v>
      </c>
      <c r="V12" s="61">
        <v>3</v>
      </c>
      <c r="W12">
        <v>60</v>
      </c>
      <c r="X12" s="53">
        <v>0</v>
      </c>
    </row>
    <row r="13" spans="1:24">
      <c r="A13" s="20" t="s">
        <v>31</v>
      </c>
      <c r="B13" s="20" t="s">
        <v>16</v>
      </c>
      <c r="C13" s="56">
        <v>0.1</v>
      </c>
      <c r="D13" s="56">
        <v>0.89</v>
      </c>
      <c r="E13" s="56">
        <v>0.01</v>
      </c>
      <c r="F13" s="22">
        <f>SUM(C13:E13)</f>
        <v>1</v>
      </c>
      <c r="G13" s="23">
        <f>C13/(F13/100)</f>
        <v>10</v>
      </c>
      <c r="H13" s="23">
        <f>D13/(F13/100)</f>
        <v>89</v>
      </c>
      <c r="I13" s="23">
        <f>E13/(F13/100)</f>
        <v>1</v>
      </c>
      <c r="J13" s="40">
        <f>SUM(G13:I13)</f>
        <v>100</v>
      </c>
      <c r="K13" s="41">
        <f t="shared" ref="K13:K16" si="0">I13+(G13/2)</f>
        <v>6</v>
      </c>
      <c r="L13" s="41">
        <f t="shared" ref="L13:L16" si="1">G13</f>
        <v>10</v>
      </c>
      <c r="V13" s="61">
        <v>3</v>
      </c>
      <c r="W13">
        <v>80</v>
      </c>
      <c r="X13" s="53">
        <v>40</v>
      </c>
    </row>
    <row r="14" spans="1:24">
      <c r="A14" s="20" t="s">
        <v>31</v>
      </c>
      <c r="B14" s="20" t="s">
        <v>32</v>
      </c>
      <c r="C14" s="56">
        <v>0.2</v>
      </c>
      <c r="D14" s="56">
        <v>0.785</v>
      </c>
      <c r="E14" s="56">
        <v>0.015</v>
      </c>
      <c r="F14" s="22">
        <f>SUM(C14:E14)</f>
        <v>1</v>
      </c>
      <c r="G14" s="23">
        <f>C14/(F14/100)</f>
        <v>20</v>
      </c>
      <c r="H14" s="23">
        <f>D14/(F14/100)</f>
        <v>78.5</v>
      </c>
      <c r="I14" s="23">
        <f>E14/(F14/100)</f>
        <v>1.5</v>
      </c>
      <c r="J14" s="40">
        <f>SUM(G14:I14)</f>
        <v>100</v>
      </c>
      <c r="K14" s="41">
        <f t="shared" si="0"/>
        <v>11.5</v>
      </c>
      <c r="L14" s="41">
        <f t="shared" si="1"/>
        <v>20</v>
      </c>
      <c r="V14" s="61">
        <v>4</v>
      </c>
      <c r="W14">
        <v>80</v>
      </c>
      <c r="X14" s="53">
        <v>0</v>
      </c>
    </row>
    <row r="15" ht="15.75" spans="1:24">
      <c r="A15" s="20" t="s">
        <v>31</v>
      </c>
      <c r="B15" s="20" t="s">
        <v>14</v>
      </c>
      <c r="C15" s="56">
        <v>0.3</v>
      </c>
      <c r="D15" s="56">
        <v>0.68</v>
      </c>
      <c r="E15" s="56">
        <v>0.02</v>
      </c>
      <c r="F15" s="22">
        <f>SUM(C15:E15)</f>
        <v>1</v>
      </c>
      <c r="G15" s="23">
        <f>C15/(F15/100)</f>
        <v>30</v>
      </c>
      <c r="H15" s="23">
        <f>D15/(F15/100)</f>
        <v>68</v>
      </c>
      <c r="I15" s="23">
        <f>E15/(F15/100)</f>
        <v>2</v>
      </c>
      <c r="J15" s="40">
        <f>SUM(G15:I15)</f>
        <v>100</v>
      </c>
      <c r="K15" s="41">
        <f t="shared" si="0"/>
        <v>17</v>
      </c>
      <c r="L15" s="41">
        <f t="shared" si="1"/>
        <v>30</v>
      </c>
      <c r="V15" s="62">
        <v>4</v>
      </c>
      <c r="W15" s="63">
        <v>90</v>
      </c>
      <c r="X15" s="55">
        <v>20</v>
      </c>
    </row>
    <row r="16" spans="1:24">
      <c r="A16" s="20" t="s">
        <v>31</v>
      </c>
      <c r="B16" s="20" t="s">
        <v>28</v>
      </c>
      <c r="C16" s="56">
        <v>0.4</v>
      </c>
      <c r="D16" s="56">
        <v>0.57</v>
      </c>
      <c r="E16" s="56">
        <v>0.03</v>
      </c>
      <c r="F16" s="22">
        <f>SUM(C16:E16)</f>
        <v>1</v>
      </c>
      <c r="G16" s="23">
        <f>C16/(F16/100)</f>
        <v>40</v>
      </c>
      <c r="H16" s="23">
        <f>D16/(F16/100)</f>
        <v>57</v>
      </c>
      <c r="I16" s="23">
        <f>E16/(F16/100)</f>
        <v>3</v>
      </c>
      <c r="J16" s="40">
        <f>SUM(G16:I16)</f>
        <v>100</v>
      </c>
      <c r="K16" s="41">
        <f t="shared" si="0"/>
        <v>23</v>
      </c>
      <c r="L16" s="41">
        <f t="shared" si="1"/>
        <v>40</v>
      </c>
      <c r="V16" s="61">
        <v>5</v>
      </c>
      <c r="W16">
        <v>20</v>
      </c>
      <c r="X16" s="53">
        <v>0</v>
      </c>
    </row>
    <row r="17" spans="1:24">
      <c r="A17" s="20" t="s">
        <v>33</v>
      </c>
      <c r="B17" s="20" t="s">
        <v>34</v>
      </c>
      <c r="C17" s="56">
        <v>0.5</v>
      </c>
      <c r="D17" s="56">
        <v>0.46</v>
      </c>
      <c r="E17" s="56">
        <v>0.04</v>
      </c>
      <c r="F17" s="22">
        <f t="shared" ref="F17:F39" si="2">SUM(C17:E17)</f>
        <v>1</v>
      </c>
      <c r="G17" s="23">
        <f t="shared" ref="G17:G39" si="3">C17/(F17/100)</f>
        <v>50</v>
      </c>
      <c r="H17" s="23">
        <f t="shared" ref="H17:H39" si="4">D17/(F17/100)</f>
        <v>46</v>
      </c>
      <c r="I17" s="23">
        <f t="shared" ref="I17:I39" si="5">E17/(F17/100)</f>
        <v>4</v>
      </c>
      <c r="J17" s="40">
        <f t="shared" ref="J17:J39" si="6">SUM(G17:I17)</f>
        <v>100</v>
      </c>
      <c r="K17" s="41">
        <f t="shared" ref="K17:K39" si="7">I17+(G17/2)</f>
        <v>29</v>
      </c>
      <c r="L17" s="41">
        <f t="shared" ref="L17:L39" si="8">G17</f>
        <v>50</v>
      </c>
      <c r="V17" s="61">
        <v>5</v>
      </c>
      <c r="W17">
        <v>10</v>
      </c>
      <c r="X17" s="53">
        <v>20</v>
      </c>
    </row>
    <row r="18" spans="1:24">
      <c r="A18" s="20" t="s">
        <v>33</v>
      </c>
      <c r="B18" s="20" t="s">
        <v>35</v>
      </c>
      <c r="C18" s="56">
        <v>0.6</v>
      </c>
      <c r="D18" s="56">
        <v>0.27</v>
      </c>
      <c r="E18" s="56">
        <v>0.13</v>
      </c>
      <c r="F18" s="22">
        <f t="shared" si="2"/>
        <v>1</v>
      </c>
      <c r="G18" s="23">
        <f t="shared" si="3"/>
        <v>60</v>
      </c>
      <c r="H18" s="23">
        <f t="shared" si="4"/>
        <v>27</v>
      </c>
      <c r="I18" s="23">
        <f t="shared" si="5"/>
        <v>13</v>
      </c>
      <c r="J18" s="40">
        <f t="shared" si="6"/>
        <v>100</v>
      </c>
      <c r="K18" s="41">
        <f t="shared" si="7"/>
        <v>43</v>
      </c>
      <c r="L18" s="41">
        <f t="shared" si="8"/>
        <v>60</v>
      </c>
      <c r="V18" s="61">
        <v>6</v>
      </c>
      <c r="W18">
        <v>40</v>
      </c>
      <c r="X18" s="53">
        <v>0</v>
      </c>
    </row>
    <row r="19" spans="1:24">
      <c r="A19" s="20" t="s">
        <v>33</v>
      </c>
      <c r="B19" s="20" t="s">
        <v>36</v>
      </c>
      <c r="C19" s="56">
        <v>0.55</v>
      </c>
      <c r="D19" s="56">
        <v>0.1</v>
      </c>
      <c r="E19" s="56">
        <v>0.35</v>
      </c>
      <c r="F19" s="22">
        <f t="shared" si="2"/>
        <v>1</v>
      </c>
      <c r="G19" s="23">
        <f t="shared" si="3"/>
        <v>55</v>
      </c>
      <c r="H19" s="23">
        <f t="shared" si="4"/>
        <v>10</v>
      </c>
      <c r="I19" s="23">
        <f t="shared" si="5"/>
        <v>35</v>
      </c>
      <c r="J19" s="40">
        <f t="shared" si="6"/>
        <v>100</v>
      </c>
      <c r="K19" s="41">
        <f t="shared" si="7"/>
        <v>62.5</v>
      </c>
      <c r="L19" s="41">
        <f t="shared" si="8"/>
        <v>55</v>
      </c>
      <c r="V19" s="61">
        <v>6</v>
      </c>
      <c r="W19">
        <v>20</v>
      </c>
      <c r="X19" s="53">
        <v>40</v>
      </c>
    </row>
    <row r="20" spans="1:24">
      <c r="A20" s="20" t="s">
        <v>33</v>
      </c>
      <c r="B20" s="20" t="s">
        <v>37</v>
      </c>
      <c r="C20" s="56">
        <v>0.5</v>
      </c>
      <c r="D20" s="56">
        <v>0.07</v>
      </c>
      <c r="E20" s="56">
        <v>0.43</v>
      </c>
      <c r="F20" s="22">
        <f t="shared" si="2"/>
        <v>1</v>
      </c>
      <c r="G20" s="23">
        <f t="shared" si="3"/>
        <v>50</v>
      </c>
      <c r="H20" s="23">
        <f t="shared" si="4"/>
        <v>7</v>
      </c>
      <c r="I20" s="23">
        <f t="shared" si="5"/>
        <v>43</v>
      </c>
      <c r="J20" s="40">
        <f t="shared" si="6"/>
        <v>100</v>
      </c>
      <c r="K20" s="41">
        <f t="shared" si="7"/>
        <v>68</v>
      </c>
      <c r="L20" s="41">
        <f t="shared" si="8"/>
        <v>50</v>
      </c>
      <c r="N20" s="42" t="s">
        <v>38</v>
      </c>
      <c r="V20" s="61">
        <v>7</v>
      </c>
      <c r="W20">
        <v>60</v>
      </c>
      <c r="X20" s="53">
        <v>0</v>
      </c>
    </row>
    <row r="21" spans="1:24">
      <c r="A21" s="20" t="s">
        <v>33</v>
      </c>
      <c r="B21" s="20" t="s">
        <v>36</v>
      </c>
      <c r="C21" s="56">
        <v>0.4</v>
      </c>
      <c r="D21" s="56">
        <v>0.03</v>
      </c>
      <c r="E21" s="56">
        <v>0.57</v>
      </c>
      <c r="F21" s="22">
        <f t="shared" si="2"/>
        <v>1</v>
      </c>
      <c r="G21" s="23">
        <f t="shared" si="3"/>
        <v>40</v>
      </c>
      <c r="H21" s="23">
        <f t="shared" si="4"/>
        <v>3</v>
      </c>
      <c r="I21" s="23">
        <f t="shared" si="5"/>
        <v>57</v>
      </c>
      <c r="J21" s="40">
        <f t="shared" si="6"/>
        <v>100</v>
      </c>
      <c r="K21" s="41">
        <f t="shared" si="7"/>
        <v>77</v>
      </c>
      <c r="L21" s="41">
        <f t="shared" si="8"/>
        <v>40</v>
      </c>
      <c r="V21" s="61">
        <v>7</v>
      </c>
      <c r="W21">
        <v>30</v>
      </c>
      <c r="X21" s="53">
        <v>60</v>
      </c>
    </row>
    <row r="22" spans="1:24">
      <c r="A22" s="20" t="s">
        <v>33</v>
      </c>
      <c r="B22" s="20" t="s">
        <v>37</v>
      </c>
      <c r="C22" s="56">
        <v>0.3</v>
      </c>
      <c r="D22" s="56">
        <v>0.02</v>
      </c>
      <c r="E22" s="56">
        <v>0.68</v>
      </c>
      <c r="F22" s="22">
        <f t="shared" si="2"/>
        <v>1</v>
      </c>
      <c r="G22" s="23">
        <f t="shared" si="3"/>
        <v>30</v>
      </c>
      <c r="H22" s="23">
        <f t="shared" si="4"/>
        <v>2</v>
      </c>
      <c r="I22" s="23">
        <f t="shared" si="5"/>
        <v>68</v>
      </c>
      <c r="J22" s="40">
        <f t="shared" si="6"/>
        <v>100</v>
      </c>
      <c r="K22" s="41">
        <f t="shared" si="7"/>
        <v>83</v>
      </c>
      <c r="L22" s="41">
        <f t="shared" si="8"/>
        <v>30</v>
      </c>
      <c r="V22" s="61">
        <v>8</v>
      </c>
      <c r="W22">
        <v>80</v>
      </c>
      <c r="X22" s="53">
        <v>0</v>
      </c>
    </row>
    <row r="23" ht="15.75" spans="1:24">
      <c r="A23" s="20" t="s">
        <v>33</v>
      </c>
      <c r="B23" s="20" t="s">
        <v>36</v>
      </c>
      <c r="C23" s="56">
        <v>0.2</v>
      </c>
      <c r="D23" s="56">
        <v>0.01</v>
      </c>
      <c r="E23" s="56">
        <v>0.79</v>
      </c>
      <c r="F23" s="22">
        <f t="shared" si="2"/>
        <v>1</v>
      </c>
      <c r="G23" s="23">
        <f t="shared" si="3"/>
        <v>20</v>
      </c>
      <c r="H23" s="23">
        <f t="shared" si="4"/>
        <v>1</v>
      </c>
      <c r="I23" s="23">
        <f t="shared" si="5"/>
        <v>79</v>
      </c>
      <c r="J23" s="40">
        <f t="shared" si="6"/>
        <v>100</v>
      </c>
      <c r="K23" s="41">
        <f t="shared" si="7"/>
        <v>89</v>
      </c>
      <c r="L23" s="41">
        <f t="shared" si="8"/>
        <v>20</v>
      </c>
      <c r="S23" s="56"/>
      <c r="V23" s="62">
        <v>8</v>
      </c>
      <c r="W23" s="63">
        <v>40</v>
      </c>
      <c r="X23" s="55">
        <v>80</v>
      </c>
    </row>
    <row r="24" spans="1:24">
      <c r="A24" s="20" t="s">
        <v>33</v>
      </c>
      <c r="B24" s="20" t="s">
        <v>37</v>
      </c>
      <c r="C24" s="56">
        <v>0.1</v>
      </c>
      <c r="D24" s="56">
        <v>0.005</v>
      </c>
      <c r="E24" s="56">
        <v>0.895</v>
      </c>
      <c r="F24" s="22">
        <f t="shared" si="2"/>
        <v>1</v>
      </c>
      <c r="G24" s="23">
        <f t="shared" si="3"/>
        <v>10</v>
      </c>
      <c r="H24" s="23">
        <f t="shared" si="4"/>
        <v>0.5</v>
      </c>
      <c r="I24" s="23">
        <f t="shared" si="5"/>
        <v>89.5</v>
      </c>
      <c r="J24" s="40">
        <f t="shared" si="6"/>
        <v>100</v>
      </c>
      <c r="K24" s="41">
        <f t="shared" si="7"/>
        <v>94.5</v>
      </c>
      <c r="L24" s="41">
        <f t="shared" si="8"/>
        <v>10</v>
      </c>
      <c r="S24" s="56"/>
      <c r="V24" s="61">
        <v>9</v>
      </c>
      <c r="W24">
        <v>10</v>
      </c>
      <c r="X24" s="53">
        <v>20</v>
      </c>
    </row>
    <row r="25" spans="3:24">
      <c r="C25" s="56">
        <v>0.1</v>
      </c>
      <c r="D25" s="56">
        <v>0.9</v>
      </c>
      <c r="E25" s="56">
        <v>0</v>
      </c>
      <c r="F25" s="22">
        <f t="shared" si="2"/>
        <v>1</v>
      </c>
      <c r="G25" s="23">
        <f t="shared" si="3"/>
        <v>10</v>
      </c>
      <c r="H25" s="23">
        <f t="shared" si="4"/>
        <v>90</v>
      </c>
      <c r="I25" s="23">
        <f t="shared" si="5"/>
        <v>0</v>
      </c>
      <c r="J25" s="40">
        <f t="shared" si="6"/>
        <v>100</v>
      </c>
      <c r="K25" s="41">
        <f t="shared" si="7"/>
        <v>5</v>
      </c>
      <c r="L25" s="41">
        <f t="shared" si="8"/>
        <v>10</v>
      </c>
      <c r="S25" s="56"/>
      <c r="V25" s="61">
        <v>9</v>
      </c>
      <c r="W25">
        <v>90</v>
      </c>
      <c r="X25" s="53">
        <v>20</v>
      </c>
    </row>
    <row r="26" spans="3:24">
      <c r="C26" s="56">
        <v>0</v>
      </c>
      <c r="D26" s="56">
        <v>0</v>
      </c>
      <c r="E26" s="56">
        <v>1</v>
      </c>
      <c r="F26" s="22">
        <f t="shared" si="2"/>
        <v>1</v>
      </c>
      <c r="G26" s="23">
        <f t="shared" si="3"/>
        <v>0</v>
      </c>
      <c r="H26" s="23">
        <f t="shared" si="4"/>
        <v>0</v>
      </c>
      <c r="I26" s="23">
        <f t="shared" si="5"/>
        <v>100</v>
      </c>
      <c r="J26" s="40">
        <f t="shared" si="6"/>
        <v>100</v>
      </c>
      <c r="K26" s="41">
        <f t="shared" si="7"/>
        <v>100</v>
      </c>
      <c r="L26" s="41">
        <f t="shared" si="8"/>
        <v>0</v>
      </c>
      <c r="S26" s="56"/>
      <c r="V26" s="61">
        <v>10</v>
      </c>
      <c r="W26">
        <v>20</v>
      </c>
      <c r="X26" s="53">
        <v>40</v>
      </c>
    </row>
    <row r="27" spans="3:24">
      <c r="C27" s="56">
        <v>0.44</v>
      </c>
      <c r="D27" s="56">
        <v>0.528</v>
      </c>
      <c r="E27" s="56">
        <v>0.032</v>
      </c>
      <c r="F27" s="22">
        <f t="shared" si="2"/>
        <v>1</v>
      </c>
      <c r="G27" s="23">
        <f t="shared" si="3"/>
        <v>44</v>
      </c>
      <c r="H27" s="23">
        <f t="shared" si="4"/>
        <v>52.8</v>
      </c>
      <c r="I27" s="23">
        <f t="shared" si="5"/>
        <v>3.2</v>
      </c>
      <c r="J27" s="40">
        <f t="shared" si="6"/>
        <v>100</v>
      </c>
      <c r="K27" s="41">
        <f t="shared" si="7"/>
        <v>25.2</v>
      </c>
      <c r="L27" s="41">
        <f t="shared" si="8"/>
        <v>44</v>
      </c>
      <c r="S27" s="56"/>
      <c r="V27" s="61">
        <v>10</v>
      </c>
      <c r="W27">
        <v>80</v>
      </c>
      <c r="X27" s="53">
        <v>40</v>
      </c>
    </row>
    <row r="28" spans="3:24">
      <c r="C28" s="56">
        <v>0.56</v>
      </c>
      <c r="D28" s="56">
        <v>0.11</v>
      </c>
      <c r="E28" s="56">
        <v>0.34</v>
      </c>
      <c r="F28" s="22">
        <f t="shared" si="2"/>
        <v>1.01</v>
      </c>
      <c r="G28" s="23">
        <f t="shared" si="3"/>
        <v>55.4455445544555</v>
      </c>
      <c r="H28" s="23">
        <f t="shared" si="4"/>
        <v>10.8910891089109</v>
      </c>
      <c r="I28" s="23">
        <f t="shared" si="5"/>
        <v>33.6633663366337</v>
      </c>
      <c r="J28" s="40">
        <f t="shared" si="6"/>
        <v>100</v>
      </c>
      <c r="K28" s="41">
        <f t="shared" si="7"/>
        <v>61.3861386138614</v>
      </c>
      <c r="L28" s="41">
        <f t="shared" si="8"/>
        <v>55.4455445544555</v>
      </c>
      <c r="S28" s="56"/>
      <c r="V28" s="61">
        <v>11</v>
      </c>
      <c r="W28">
        <v>30</v>
      </c>
      <c r="X28" s="53">
        <v>60</v>
      </c>
    </row>
    <row r="29" spans="3:24">
      <c r="C29" s="56">
        <v>0.29</v>
      </c>
      <c r="D29" s="56">
        <v>0.69</v>
      </c>
      <c r="E29" s="56">
        <v>0.02</v>
      </c>
      <c r="F29" s="22">
        <f t="shared" si="2"/>
        <v>1</v>
      </c>
      <c r="G29" s="23">
        <f t="shared" si="3"/>
        <v>29</v>
      </c>
      <c r="H29" s="23">
        <f t="shared" si="4"/>
        <v>69</v>
      </c>
      <c r="I29" s="23">
        <f t="shared" si="5"/>
        <v>2</v>
      </c>
      <c r="J29" s="40">
        <f t="shared" si="6"/>
        <v>100</v>
      </c>
      <c r="K29" s="41">
        <f t="shared" si="7"/>
        <v>16.5</v>
      </c>
      <c r="L29" s="41">
        <f t="shared" si="8"/>
        <v>29</v>
      </c>
      <c r="S29" s="56"/>
      <c r="V29" s="61">
        <v>11</v>
      </c>
      <c r="W29">
        <v>70</v>
      </c>
      <c r="X29" s="53">
        <v>60</v>
      </c>
    </row>
    <row r="30" spans="3:24">
      <c r="C30" s="56">
        <v>0.4</v>
      </c>
      <c r="D30" s="56">
        <v>0.03</v>
      </c>
      <c r="E30" s="56">
        <v>0.57</v>
      </c>
      <c r="F30" s="22">
        <f t="shared" si="2"/>
        <v>1</v>
      </c>
      <c r="G30" s="23">
        <f t="shared" si="3"/>
        <v>40</v>
      </c>
      <c r="H30" s="23">
        <f t="shared" si="4"/>
        <v>3</v>
      </c>
      <c r="I30" s="23">
        <f t="shared" si="5"/>
        <v>57</v>
      </c>
      <c r="J30" s="40">
        <f t="shared" si="6"/>
        <v>100</v>
      </c>
      <c r="K30" s="41">
        <f t="shared" si="7"/>
        <v>77</v>
      </c>
      <c r="L30" s="41">
        <f t="shared" si="8"/>
        <v>40</v>
      </c>
      <c r="S30" s="56"/>
      <c r="V30" s="61">
        <v>12</v>
      </c>
      <c r="W30">
        <v>40</v>
      </c>
      <c r="X30" s="53">
        <v>80</v>
      </c>
    </row>
    <row r="31" ht="15.75" spans="3:24">
      <c r="C31" s="56">
        <v>0.12</v>
      </c>
      <c r="D31" s="56">
        <v>0.889</v>
      </c>
      <c r="E31" s="56">
        <v>0.01</v>
      </c>
      <c r="F31" s="22">
        <f t="shared" si="2"/>
        <v>1.019</v>
      </c>
      <c r="G31" s="23">
        <f t="shared" si="3"/>
        <v>11.7762512266928</v>
      </c>
      <c r="H31" s="23">
        <f t="shared" si="4"/>
        <v>87.2423945044161</v>
      </c>
      <c r="I31" s="23">
        <f t="shared" si="5"/>
        <v>0.98135426889107</v>
      </c>
      <c r="J31" s="40">
        <f t="shared" si="6"/>
        <v>100</v>
      </c>
      <c r="K31" s="41">
        <f t="shared" si="7"/>
        <v>6.86947988223749</v>
      </c>
      <c r="L31" s="41">
        <f t="shared" si="8"/>
        <v>11.7762512266928</v>
      </c>
      <c r="S31" s="56"/>
      <c r="V31" s="62">
        <v>12</v>
      </c>
      <c r="W31" s="63">
        <v>60</v>
      </c>
      <c r="X31" s="55">
        <v>80</v>
      </c>
    </row>
    <row r="32" spans="3:19">
      <c r="C32" s="56">
        <v>0.18</v>
      </c>
      <c r="D32" s="56">
        <v>0.012</v>
      </c>
      <c r="E32" s="56">
        <v>0.808</v>
      </c>
      <c r="F32" s="22">
        <f t="shared" si="2"/>
        <v>1</v>
      </c>
      <c r="G32" s="23">
        <f t="shared" si="3"/>
        <v>18</v>
      </c>
      <c r="H32" s="23">
        <f t="shared" si="4"/>
        <v>1.2</v>
      </c>
      <c r="I32" s="23">
        <f t="shared" si="5"/>
        <v>80.8</v>
      </c>
      <c r="J32" s="40">
        <f t="shared" si="6"/>
        <v>100</v>
      </c>
      <c r="K32" s="41">
        <f t="shared" si="7"/>
        <v>89.8</v>
      </c>
      <c r="L32" s="41">
        <f t="shared" si="8"/>
        <v>18</v>
      </c>
      <c r="S32" s="56"/>
    </row>
    <row r="33" spans="3:19">
      <c r="C33" s="56">
        <v>0.35</v>
      </c>
      <c r="D33" s="56">
        <v>0.625</v>
      </c>
      <c r="E33" s="56">
        <v>0.025</v>
      </c>
      <c r="F33" s="22">
        <f t="shared" si="2"/>
        <v>1</v>
      </c>
      <c r="G33" s="23">
        <f t="shared" si="3"/>
        <v>35</v>
      </c>
      <c r="H33" s="23">
        <f t="shared" si="4"/>
        <v>62.5</v>
      </c>
      <c r="I33" s="23">
        <f t="shared" si="5"/>
        <v>2.5</v>
      </c>
      <c r="J33" s="40">
        <f t="shared" si="6"/>
        <v>100</v>
      </c>
      <c r="K33" s="41">
        <f t="shared" si="7"/>
        <v>20</v>
      </c>
      <c r="L33" s="41">
        <f t="shared" si="8"/>
        <v>35</v>
      </c>
      <c r="S33" s="56"/>
    </row>
    <row r="34" spans="3:19">
      <c r="C34" s="56">
        <v>0.44</v>
      </c>
      <c r="D34" s="56">
        <v>0.22</v>
      </c>
      <c r="E34" s="56">
        <v>0.34</v>
      </c>
      <c r="F34" s="22">
        <f t="shared" si="2"/>
        <v>1</v>
      </c>
      <c r="G34" s="23">
        <f t="shared" si="3"/>
        <v>44</v>
      </c>
      <c r="H34" s="23">
        <f t="shared" si="4"/>
        <v>22</v>
      </c>
      <c r="I34" s="23">
        <f t="shared" si="5"/>
        <v>34</v>
      </c>
      <c r="J34" s="40">
        <f t="shared" si="6"/>
        <v>100</v>
      </c>
      <c r="K34" s="41">
        <f t="shared" si="7"/>
        <v>56</v>
      </c>
      <c r="L34" s="41">
        <f t="shared" si="8"/>
        <v>44</v>
      </c>
      <c r="S34" s="56"/>
    </row>
    <row r="35" spans="3:12">
      <c r="C35" s="56">
        <v>0.29</v>
      </c>
      <c r="D35" s="56">
        <v>0.14</v>
      </c>
      <c r="E35" s="56">
        <v>0.57</v>
      </c>
      <c r="F35" s="22">
        <f t="shared" si="2"/>
        <v>1</v>
      </c>
      <c r="G35" s="23">
        <f t="shared" si="3"/>
        <v>29</v>
      </c>
      <c r="H35" s="23">
        <f t="shared" si="4"/>
        <v>14</v>
      </c>
      <c r="I35" s="23">
        <f t="shared" si="5"/>
        <v>57</v>
      </c>
      <c r="J35" s="40">
        <f t="shared" si="6"/>
        <v>100</v>
      </c>
      <c r="K35" s="41">
        <f t="shared" si="7"/>
        <v>71.5</v>
      </c>
      <c r="L35" s="41">
        <f t="shared" si="8"/>
        <v>29</v>
      </c>
    </row>
    <row r="36" spans="3:12">
      <c r="C36" s="56">
        <v>0.12</v>
      </c>
      <c r="D36" s="56">
        <v>0.07</v>
      </c>
      <c r="E36" s="56">
        <v>0.808</v>
      </c>
      <c r="F36" s="22">
        <f t="shared" si="2"/>
        <v>0.998</v>
      </c>
      <c r="G36" s="23">
        <f t="shared" si="3"/>
        <v>12.0240480961924</v>
      </c>
      <c r="H36" s="23">
        <f t="shared" si="4"/>
        <v>7.01402805611223</v>
      </c>
      <c r="I36" s="23">
        <f t="shared" si="5"/>
        <v>80.9619238476954</v>
      </c>
      <c r="J36" s="40">
        <f t="shared" si="6"/>
        <v>100</v>
      </c>
      <c r="K36" s="41">
        <f t="shared" si="7"/>
        <v>86.9739478957916</v>
      </c>
      <c r="L36" s="41">
        <f t="shared" si="8"/>
        <v>12.0240480961924</v>
      </c>
    </row>
    <row r="37" spans="3:12">
      <c r="C37" s="56">
        <v>0.35</v>
      </c>
      <c r="D37" s="56">
        <v>0.625</v>
      </c>
      <c r="E37" s="56">
        <v>0.025</v>
      </c>
      <c r="F37" s="22">
        <f t="shared" si="2"/>
        <v>1</v>
      </c>
      <c r="G37" s="23">
        <f t="shared" si="3"/>
        <v>35</v>
      </c>
      <c r="H37" s="23">
        <f t="shared" si="4"/>
        <v>62.5</v>
      </c>
      <c r="I37" s="23">
        <f t="shared" si="5"/>
        <v>2.5</v>
      </c>
      <c r="J37" s="40">
        <f t="shared" si="6"/>
        <v>100</v>
      </c>
      <c r="K37" s="41">
        <f t="shared" si="7"/>
        <v>20</v>
      </c>
      <c r="L37" s="41">
        <f t="shared" si="8"/>
        <v>35</v>
      </c>
    </row>
    <row r="38" spans="3:12">
      <c r="C38" s="56">
        <v>0</v>
      </c>
      <c r="D38" s="56">
        <v>0</v>
      </c>
      <c r="E38" s="56">
        <v>1</v>
      </c>
      <c r="F38" s="22">
        <f t="shared" si="2"/>
        <v>1</v>
      </c>
      <c r="G38" s="23">
        <f t="shared" si="3"/>
        <v>0</v>
      </c>
      <c r="H38" s="23">
        <f t="shared" si="4"/>
        <v>0</v>
      </c>
      <c r="I38" s="23">
        <f t="shared" si="5"/>
        <v>100</v>
      </c>
      <c r="J38" s="40">
        <f t="shared" si="6"/>
        <v>100</v>
      </c>
      <c r="K38" s="41">
        <f t="shared" si="7"/>
        <v>100</v>
      </c>
      <c r="L38" s="41">
        <f t="shared" si="8"/>
        <v>0</v>
      </c>
    </row>
    <row r="39" spans="3:12">
      <c r="C39" s="56">
        <v>0.2545</v>
      </c>
      <c r="D39" s="56">
        <v>0.4728</v>
      </c>
      <c r="E39" s="56">
        <v>0.2727</v>
      </c>
      <c r="F39" s="22">
        <f t="shared" si="2"/>
        <v>1</v>
      </c>
      <c r="G39" s="23">
        <f t="shared" si="3"/>
        <v>25.45</v>
      </c>
      <c r="H39" s="23">
        <f t="shared" si="4"/>
        <v>47.28</v>
      </c>
      <c r="I39" s="23">
        <f t="shared" si="5"/>
        <v>27.27</v>
      </c>
      <c r="J39" s="40">
        <f t="shared" si="6"/>
        <v>100</v>
      </c>
      <c r="K39" s="41">
        <f t="shared" si="7"/>
        <v>39.995</v>
      </c>
      <c r="L39" s="41">
        <f t="shared" si="8"/>
        <v>25.45</v>
      </c>
    </row>
  </sheetData>
  <mergeCells count="9">
    <mergeCell ref="J3:L3"/>
    <mergeCell ref="V3:X3"/>
    <mergeCell ref="F9:L9"/>
    <mergeCell ref="A10:E10"/>
    <mergeCell ref="G10:J10"/>
    <mergeCell ref="C11:E11"/>
    <mergeCell ref="G11:J11"/>
    <mergeCell ref="A11:A12"/>
    <mergeCell ref="B11:B12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workbookViewId="0">
      <selection activeCell="I29" sqref="I29"/>
    </sheetView>
  </sheetViews>
  <sheetFormatPr defaultColWidth="9" defaultRowHeight="15"/>
  <sheetData>
    <row r="1" ht="19.5" spans="1:1">
      <c r="A1" s="2" t="s">
        <v>39</v>
      </c>
    </row>
    <row r="2" spans="1:26">
      <c r="A2" t="s">
        <v>9</v>
      </c>
      <c r="X2" s="43" t="s">
        <v>40</v>
      </c>
      <c r="Y2" s="48"/>
      <c r="Z2" s="49"/>
    </row>
    <row r="3" ht="15.75" spans="1:26">
      <c r="A3" t="s">
        <v>10</v>
      </c>
      <c r="X3" s="44" t="s">
        <v>25</v>
      </c>
      <c r="Y3" s="50" t="s">
        <v>26</v>
      </c>
      <c r="Z3" s="51" t="s">
        <v>41</v>
      </c>
    </row>
    <row r="4" spans="1:26">
      <c r="A4" t="s">
        <v>13</v>
      </c>
      <c r="I4" s="25" t="s">
        <v>11</v>
      </c>
      <c r="J4" s="26"/>
      <c r="K4" s="27"/>
      <c r="X4" s="45">
        <v>0</v>
      </c>
      <c r="Y4" s="52">
        <v>0</v>
      </c>
      <c r="Z4" s="53" t="s">
        <v>15</v>
      </c>
    </row>
    <row r="5" spans="9:26">
      <c r="I5" s="28" t="s">
        <v>35</v>
      </c>
      <c r="J5" s="29">
        <v>0</v>
      </c>
      <c r="K5" s="30">
        <v>0</v>
      </c>
      <c r="W5" s="46"/>
      <c r="X5" s="45">
        <v>50</v>
      </c>
      <c r="Y5" s="52">
        <v>100</v>
      </c>
      <c r="Z5" s="53" t="s">
        <v>15</v>
      </c>
    </row>
    <row r="6" spans="9:26">
      <c r="I6" s="28" t="s">
        <v>42</v>
      </c>
      <c r="J6" s="29">
        <v>50</v>
      </c>
      <c r="K6" s="30">
        <v>100</v>
      </c>
      <c r="X6" s="45">
        <v>100</v>
      </c>
      <c r="Y6" s="52">
        <v>0</v>
      </c>
      <c r="Z6" s="53" t="s">
        <v>15</v>
      </c>
    </row>
    <row r="7" ht="15.75" spans="9:26">
      <c r="I7" s="31" t="s">
        <v>43</v>
      </c>
      <c r="J7" s="32">
        <v>100</v>
      </c>
      <c r="K7" s="33">
        <v>0</v>
      </c>
      <c r="X7" s="45">
        <v>0</v>
      </c>
      <c r="Y7" s="52">
        <v>0</v>
      </c>
      <c r="Z7" s="53" t="s">
        <v>15</v>
      </c>
    </row>
    <row r="8" spans="24:26">
      <c r="X8" s="45">
        <v>0</v>
      </c>
      <c r="Y8" s="52">
        <v>0</v>
      </c>
      <c r="Z8" s="53">
        <v>6</v>
      </c>
    </row>
    <row r="9" spans="6:26">
      <c r="F9" s="3" t="s">
        <v>18</v>
      </c>
      <c r="G9" s="3"/>
      <c r="H9" s="3"/>
      <c r="I9" s="3"/>
      <c r="J9" s="3"/>
      <c r="K9" s="3"/>
      <c r="L9" s="3"/>
      <c r="X9" s="45">
        <v>47.5</v>
      </c>
      <c r="Y9" s="52">
        <v>95</v>
      </c>
      <c r="Z9" s="53">
        <v>6</v>
      </c>
    </row>
    <row r="10" spans="1:26">
      <c r="A10" s="4" t="s">
        <v>19</v>
      </c>
      <c r="B10" s="5"/>
      <c r="C10" s="5"/>
      <c r="D10" s="5"/>
      <c r="E10" s="6"/>
      <c r="G10" s="7" t="s">
        <v>20</v>
      </c>
      <c r="H10" s="8"/>
      <c r="I10" s="8"/>
      <c r="J10" s="34"/>
      <c r="K10" s="35" t="s">
        <v>21</v>
      </c>
      <c r="L10" s="36"/>
      <c r="X10" s="45">
        <v>52.5</v>
      </c>
      <c r="Y10" s="52">
        <v>95</v>
      </c>
      <c r="Z10" s="53">
        <v>5</v>
      </c>
    </row>
    <row r="11" spans="1:26">
      <c r="A11" s="9" t="s">
        <v>22</v>
      </c>
      <c r="B11" s="9" t="s">
        <v>23</v>
      </c>
      <c r="C11" s="10" t="s">
        <v>20</v>
      </c>
      <c r="D11" s="11"/>
      <c r="E11" s="12"/>
      <c r="F11" s="13"/>
      <c r="G11" s="14" t="s">
        <v>24</v>
      </c>
      <c r="H11" s="15"/>
      <c r="I11" s="15"/>
      <c r="J11" s="37"/>
      <c r="K11" s="38" t="s">
        <v>25</v>
      </c>
      <c r="L11" s="39" t="s">
        <v>26</v>
      </c>
      <c r="X11" s="45">
        <v>62.5</v>
      </c>
      <c r="Y11" s="52">
        <v>75</v>
      </c>
      <c r="Z11" s="53">
        <v>5</v>
      </c>
    </row>
    <row r="12" spans="1:26">
      <c r="A12" s="16"/>
      <c r="B12" s="16"/>
      <c r="C12" s="17" t="s">
        <v>42</v>
      </c>
      <c r="D12" s="17" t="s">
        <v>35</v>
      </c>
      <c r="E12" s="17" t="s">
        <v>43</v>
      </c>
      <c r="F12" s="18" t="s">
        <v>27</v>
      </c>
      <c r="G12" s="19" t="s">
        <v>44</v>
      </c>
      <c r="H12" s="19" t="s">
        <v>45</v>
      </c>
      <c r="I12" s="19" t="s">
        <v>46</v>
      </c>
      <c r="J12" s="19" t="s">
        <v>27</v>
      </c>
      <c r="K12" s="64" t="s">
        <v>29</v>
      </c>
      <c r="L12" s="64" t="s">
        <v>30</v>
      </c>
      <c r="X12" s="45">
        <v>37.5</v>
      </c>
      <c r="Y12" s="52">
        <v>75</v>
      </c>
      <c r="Z12" s="53">
        <v>5</v>
      </c>
    </row>
    <row r="13" spans="1:26">
      <c r="A13" s="20" t="s">
        <v>31</v>
      </c>
      <c r="B13" s="20" t="s">
        <v>16</v>
      </c>
      <c r="C13" s="21">
        <v>85</v>
      </c>
      <c r="D13" s="21">
        <v>10</v>
      </c>
      <c r="E13" s="21">
        <v>5</v>
      </c>
      <c r="F13" s="22">
        <f>SUM(C13:E13)</f>
        <v>100</v>
      </c>
      <c r="G13" s="23">
        <f>C13/(F13/100)</f>
        <v>85</v>
      </c>
      <c r="H13" s="23">
        <f>D13/(F13/100)</f>
        <v>10</v>
      </c>
      <c r="I13" s="23">
        <f>E13/(F13/100)</f>
        <v>5</v>
      </c>
      <c r="J13" s="40">
        <f>SUM(G13:I13)</f>
        <v>100</v>
      </c>
      <c r="K13" s="41">
        <f t="shared" ref="K13:K16" si="0">I13+(G13/2)</f>
        <v>47.5</v>
      </c>
      <c r="L13" s="41">
        <f t="shared" ref="L13:L16" si="1">G13</f>
        <v>85</v>
      </c>
      <c r="X13" s="45">
        <v>43.75</v>
      </c>
      <c r="Y13" s="52">
        <v>75</v>
      </c>
      <c r="Z13" s="53">
        <v>4</v>
      </c>
    </row>
    <row r="14" spans="1:26">
      <c r="A14" s="20" t="s">
        <v>31</v>
      </c>
      <c r="B14" s="20" t="s">
        <v>32</v>
      </c>
      <c r="C14" s="21">
        <v>65</v>
      </c>
      <c r="D14" s="21">
        <v>25</v>
      </c>
      <c r="E14" s="21">
        <v>10</v>
      </c>
      <c r="F14" s="22">
        <f>SUM(C14:E14)</f>
        <v>100</v>
      </c>
      <c r="G14" s="23">
        <f>C14/(F14/100)</f>
        <v>65</v>
      </c>
      <c r="H14" s="23">
        <f>D14/(F14/100)</f>
        <v>25</v>
      </c>
      <c r="I14" s="23">
        <f>E14/(F14/100)</f>
        <v>10</v>
      </c>
      <c r="J14" s="40">
        <f>SUM(G14:I14)</f>
        <v>100</v>
      </c>
      <c r="K14" s="41">
        <f t="shared" si="0"/>
        <v>42.5</v>
      </c>
      <c r="L14" s="41">
        <f t="shared" si="1"/>
        <v>65</v>
      </c>
      <c r="X14" s="45">
        <v>25</v>
      </c>
      <c r="Y14" s="52">
        <v>0</v>
      </c>
      <c r="Z14" s="53">
        <v>3</v>
      </c>
    </row>
    <row r="15" spans="1:26">
      <c r="A15" s="20" t="s">
        <v>31</v>
      </c>
      <c r="B15" s="20" t="s">
        <v>14</v>
      </c>
      <c r="C15" s="21">
        <v>25</v>
      </c>
      <c r="D15" s="21">
        <v>25</v>
      </c>
      <c r="E15" s="21">
        <v>50</v>
      </c>
      <c r="F15" s="22">
        <f>SUM(C15:E15)</f>
        <v>100</v>
      </c>
      <c r="G15" s="23">
        <f>C15/(F15/100)</f>
        <v>25</v>
      </c>
      <c r="H15" s="23">
        <f>D15/(F15/100)</f>
        <v>25</v>
      </c>
      <c r="I15" s="23">
        <f>E15/(F15/100)</f>
        <v>50</v>
      </c>
      <c r="J15" s="40">
        <f>SUM(G15:I15)</f>
        <v>100</v>
      </c>
      <c r="K15" s="41">
        <f t="shared" si="0"/>
        <v>62.5</v>
      </c>
      <c r="L15" s="41">
        <f t="shared" si="1"/>
        <v>25</v>
      </c>
      <c r="X15" s="45">
        <v>50</v>
      </c>
      <c r="Y15" s="52">
        <v>0</v>
      </c>
      <c r="Z15" s="53">
        <v>3</v>
      </c>
    </row>
    <row r="16" spans="1:26">
      <c r="A16" s="20" t="s">
        <v>31</v>
      </c>
      <c r="B16" s="20" t="s">
        <v>28</v>
      </c>
      <c r="C16" s="21">
        <v>50</v>
      </c>
      <c r="D16" s="21">
        <v>30</v>
      </c>
      <c r="E16" s="21">
        <v>20</v>
      </c>
      <c r="F16" s="22">
        <f>SUM(C16:E16)</f>
        <v>100</v>
      </c>
      <c r="G16" s="23">
        <f>C16/(F16/100)</f>
        <v>50</v>
      </c>
      <c r="H16" s="23">
        <f>D16/(F16/100)</f>
        <v>30</v>
      </c>
      <c r="I16" s="23">
        <f>E16/(F16/100)</f>
        <v>20</v>
      </c>
      <c r="J16" s="40">
        <f>SUM(G16:I16)</f>
        <v>100</v>
      </c>
      <c r="K16" s="41">
        <f t="shared" si="0"/>
        <v>45</v>
      </c>
      <c r="L16" s="41">
        <f t="shared" si="1"/>
        <v>50</v>
      </c>
      <c r="X16" s="45">
        <v>50</v>
      </c>
      <c r="Y16" s="52">
        <v>95</v>
      </c>
      <c r="Z16" s="53">
        <v>2</v>
      </c>
    </row>
    <row r="17" spans="1:26">
      <c r="A17" s="20" t="s">
        <v>33</v>
      </c>
      <c r="B17" s="20" t="s">
        <v>34</v>
      </c>
      <c r="C17" s="21">
        <v>10</v>
      </c>
      <c r="D17" s="21">
        <v>10</v>
      </c>
      <c r="E17" s="21">
        <v>78</v>
      </c>
      <c r="F17" s="22">
        <f t="shared" ref="F17:F20" si="2">SUM(C17:E17)</f>
        <v>98</v>
      </c>
      <c r="G17" s="23">
        <f t="shared" ref="G17:G20" si="3">C17/(F17/100)</f>
        <v>10.2040816326531</v>
      </c>
      <c r="H17" s="23">
        <f t="shared" ref="H17:H20" si="4">D17/(F17/100)</f>
        <v>10.2040816326531</v>
      </c>
      <c r="I17" s="23">
        <f t="shared" ref="I17:I20" si="5">E17/(F17/100)</f>
        <v>79.5918367346939</v>
      </c>
      <c r="J17" s="40">
        <f t="shared" ref="J17:J20" si="6">SUM(G17:I17)</f>
        <v>100</v>
      </c>
      <c r="K17" s="41">
        <f t="shared" ref="K17:K20" si="7">I17+(G17/2)</f>
        <v>84.6938775510204</v>
      </c>
      <c r="L17" s="41">
        <f t="shared" ref="L17:L20" si="8">G17</f>
        <v>10.2040816326531</v>
      </c>
      <c r="N17" s="42" t="s">
        <v>38</v>
      </c>
      <c r="X17" s="45">
        <v>50</v>
      </c>
      <c r="Y17" s="52">
        <v>75</v>
      </c>
      <c r="Z17" s="53">
        <v>2</v>
      </c>
    </row>
    <row r="18" spans="1:26">
      <c r="A18" s="20" t="s">
        <v>33</v>
      </c>
      <c r="B18" s="20" t="s">
        <v>35</v>
      </c>
      <c r="C18" s="21">
        <v>14</v>
      </c>
      <c r="D18" s="21">
        <v>15</v>
      </c>
      <c r="E18" s="21">
        <v>65</v>
      </c>
      <c r="F18" s="22">
        <f t="shared" si="2"/>
        <v>94</v>
      </c>
      <c r="G18" s="23">
        <f t="shared" si="3"/>
        <v>14.8936170212766</v>
      </c>
      <c r="H18" s="23">
        <f t="shared" si="4"/>
        <v>15.9574468085106</v>
      </c>
      <c r="I18" s="23">
        <f t="shared" si="5"/>
        <v>69.1489361702128</v>
      </c>
      <c r="J18" s="40">
        <f t="shared" si="6"/>
        <v>100</v>
      </c>
      <c r="K18" s="41">
        <f t="shared" si="7"/>
        <v>76.5957446808511</v>
      </c>
      <c r="L18" s="41">
        <f t="shared" si="8"/>
        <v>14.8936170212766</v>
      </c>
      <c r="X18" s="45">
        <v>56.25</v>
      </c>
      <c r="Y18" s="52">
        <v>75</v>
      </c>
      <c r="Z18" s="53">
        <v>1</v>
      </c>
    </row>
    <row r="19" ht="15.75" spans="1:26">
      <c r="A19" s="20" t="s">
        <v>33</v>
      </c>
      <c r="B19" s="20" t="s">
        <v>36</v>
      </c>
      <c r="C19" s="21">
        <v>18</v>
      </c>
      <c r="D19" s="21">
        <v>18</v>
      </c>
      <c r="E19" s="21">
        <v>60</v>
      </c>
      <c r="F19" s="22">
        <f t="shared" si="2"/>
        <v>96</v>
      </c>
      <c r="G19" s="23">
        <f t="shared" si="3"/>
        <v>18.75</v>
      </c>
      <c r="H19" s="23">
        <f t="shared" si="4"/>
        <v>18.75</v>
      </c>
      <c r="I19" s="23">
        <f t="shared" si="5"/>
        <v>62.5</v>
      </c>
      <c r="J19" s="40">
        <f t="shared" si="6"/>
        <v>100</v>
      </c>
      <c r="K19" s="41">
        <f t="shared" si="7"/>
        <v>71.875</v>
      </c>
      <c r="L19" s="41">
        <f t="shared" si="8"/>
        <v>18.75</v>
      </c>
      <c r="X19" s="47">
        <v>75</v>
      </c>
      <c r="Y19" s="54">
        <v>0</v>
      </c>
      <c r="Z19" s="55">
        <v>1</v>
      </c>
    </row>
    <row r="20" spans="1:12">
      <c r="A20" s="20" t="s">
        <v>33</v>
      </c>
      <c r="B20" s="20" t="s">
        <v>37</v>
      </c>
      <c r="C20" s="21">
        <v>8</v>
      </c>
      <c r="D20" s="21">
        <v>8</v>
      </c>
      <c r="E20" s="21">
        <v>90</v>
      </c>
      <c r="F20" s="22">
        <f t="shared" si="2"/>
        <v>106</v>
      </c>
      <c r="G20" s="23">
        <f t="shared" si="3"/>
        <v>7.54716981132075</v>
      </c>
      <c r="H20" s="23">
        <f t="shared" si="4"/>
        <v>7.54716981132075</v>
      </c>
      <c r="I20" s="23">
        <f t="shared" si="5"/>
        <v>84.9056603773585</v>
      </c>
      <c r="J20" s="40">
        <f t="shared" si="6"/>
        <v>100</v>
      </c>
      <c r="K20" s="41">
        <f t="shared" si="7"/>
        <v>88.6792452830189</v>
      </c>
      <c r="L20" s="41">
        <f t="shared" si="8"/>
        <v>7.54716981132075</v>
      </c>
    </row>
    <row r="21" spans="6:6">
      <c r="F21" s="24"/>
    </row>
    <row r="22" spans="6:6">
      <c r="F22" s="24"/>
    </row>
    <row r="23" spans="6:6">
      <c r="F23" s="24"/>
    </row>
    <row r="24" spans="6:6">
      <c r="F24" s="24"/>
    </row>
    <row r="25" spans="6:6">
      <c r="F25" s="24"/>
    </row>
    <row r="26" spans="6:6">
      <c r="F26" s="24"/>
    </row>
    <row r="27" spans="6:6">
      <c r="F27" s="24"/>
    </row>
    <row r="28" spans="6:6">
      <c r="F28" s="24"/>
    </row>
    <row r="29" spans="6:6">
      <c r="F29" s="24"/>
    </row>
    <row r="30" spans="6:6">
      <c r="F30" s="24"/>
    </row>
    <row r="31" spans="6:6">
      <c r="F31" s="24"/>
    </row>
    <row r="32" spans="6:6">
      <c r="F32" s="24"/>
    </row>
    <row r="33" spans="6:14">
      <c r="F33" s="24"/>
      <c r="N33" t="s">
        <v>47</v>
      </c>
    </row>
    <row r="34" spans="6:14">
      <c r="F34" s="24"/>
      <c r="N34" t="s">
        <v>48</v>
      </c>
    </row>
    <row r="35" spans="6:6">
      <c r="F35" s="24"/>
    </row>
    <row r="36" spans="6:6">
      <c r="F36" s="24"/>
    </row>
    <row r="37" spans="6:6">
      <c r="F37" s="24"/>
    </row>
    <row r="38" spans="6:6">
      <c r="F38" s="24"/>
    </row>
    <row r="39" spans="6:6">
      <c r="F39" s="24"/>
    </row>
  </sheetData>
  <mergeCells count="9">
    <mergeCell ref="X2:Z2"/>
    <mergeCell ref="I4:K4"/>
    <mergeCell ref="F9:L9"/>
    <mergeCell ref="A10:E10"/>
    <mergeCell ref="G10:J10"/>
    <mergeCell ref="C11:E11"/>
    <mergeCell ref="G11:J11"/>
    <mergeCell ref="A11:A12"/>
    <mergeCell ref="B11:B12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24" sqref="T24"/>
    </sheetView>
  </sheetViews>
  <sheetFormatPr defaultColWidth="9" defaultRowHeight="15"/>
  <sheetData>
    <row r="1" spans="1:1">
      <c r="A1" s="1" t="s">
        <v>49</v>
      </c>
    </row>
  </sheetData>
  <hyperlinks>
    <hyperlink ref="A1" r:id="rId2" display="https://www.lboro.ac.uk/microsites/research/phys-geog/tri-plot/index.html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1 Ternary</vt:lpstr>
      <vt:lpstr>2 Folk QFL</vt:lpstr>
      <vt:lpstr>3 Tri-Plot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gvard</cp:lastModifiedBy>
  <dcterms:created xsi:type="dcterms:W3CDTF">2019-03-27T03:32:00Z</dcterms:created>
  <dcterms:modified xsi:type="dcterms:W3CDTF">2020-10-15T14:54:25Z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