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Acad stuff\online-courses\coursera-pricing-options\Assignments\"/>
    </mc:Choice>
  </mc:AlternateContent>
  <bookViews>
    <workbookView xWindow="0" yWindow="0" windowWidth="17256" windowHeight="5832"/>
  </bookViews>
  <sheets>
    <sheet name="Sheet1" sheetId="1" r:id="rId1"/>
    <sheet name="q19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8" i="1" s="1"/>
  <c r="D19" i="1" s="1"/>
  <c r="B21" i="1" s="1"/>
  <c r="C13" i="1"/>
  <c r="D13" i="1"/>
  <c r="H9" i="1"/>
  <c r="B10" i="1"/>
  <c r="B12" i="1" s="1"/>
  <c r="C9" i="1"/>
  <c r="C11" i="1" s="1"/>
  <c r="B17" i="1"/>
  <c r="D6" i="1"/>
  <c r="D10" i="1" s="1"/>
  <c r="D12" i="1" s="1"/>
  <c r="C10" i="1"/>
  <c r="C12" i="1" s="1"/>
  <c r="C6" i="1"/>
  <c r="B6" i="2"/>
  <c r="B5" i="2"/>
  <c r="B4" i="2"/>
  <c r="B3" i="2"/>
  <c r="B9" i="1"/>
  <c r="B11" i="1" s="1"/>
  <c r="C17" i="1" l="1"/>
  <c r="E18" i="1"/>
  <c r="D9" i="1"/>
  <c r="D11" i="1" s="1"/>
  <c r="C19" i="1" l="1"/>
</calcChain>
</file>

<file path=xl/sharedStrings.xml><?xml version="1.0" encoding="utf-8"?>
<sst xmlns="http://schemas.openxmlformats.org/spreadsheetml/2006/main" count="21" uniqueCount="20">
  <si>
    <t>sigma</t>
  </si>
  <si>
    <t>K</t>
  </si>
  <si>
    <t>r</t>
  </si>
  <si>
    <t>T</t>
  </si>
  <si>
    <t>t</t>
  </si>
  <si>
    <t>d1</t>
  </si>
  <si>
    <t>d2</t>
  </si>
  <si>
    <t>N(d1)</t>
  </si>
  <si>
    <t>N(d2)</t>
  </si>
  <si>
    <t>S(t)</t>
  </si>
  <si>
    <t>C</t>
  </si>
  <si>
    <t>del_1</t>
  </si>
  <si>
    <t>Q18</t>
  </si>
  <si>
    <t>del_0</t>
  </si>
  <si>
    <t>FV in case 0.01</t>
  </si>
  <si>
    <t>Profit</t>
  </si>
  <si>
    <t>E(profit)</t>
  </si>
  <si>
    <t>discounted E(profit)</t>
  </si>
  <si>
    <t>cashflow</t>
  </si>
  <si>
    <t>discounted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</si>
</sst>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18" sqref="B18"/>
    </sheetView>
  </sheetViews>
  <sheetFormatPr defaultRowHeight="14.4" x14ac:dyDescent="0.3"/>
  <sheetData>
    <row r="1" spans="1:9" x14ac:dyDescent="0.3">
      <c r="A1" t="s">
        <v>9</v>
      </c>
      <c r="B1">
        <v>100</v>
      </c>
      <c r="C1">
        <v>98</v>
      </c>
      <c r="D1">
        <v>101</v>
      </c>
    </row>
    <row r="2" spans="1:9" x14ac:dyDescent="0.3">
      <c r="A2" t="s">
        <v>0</v>
      </c>
      <c r="B2">
        <v>0.25</v>
      </c>
      <c r="C2">
        <v>0.25</v>
      </c>
      <c r="D2">
        <v>0.25</v>
      </c>
    </row>
    <row r="3" spans="1:9" x14ac:dyDescent="0.3">
      <c r="A3" t="s">
        <v>1</v>
      </c>
      <c r="B3">
        <v>100</v>
      </c>
      <c r="C3">
        <v>100</v>
      </c>
      <c r="D3">
        <v>100</v>
      </c>
    </row>
    <row r="4" spans="1:9" x14ac:dyDescent="0.3">
      <c r="A4" t="s">
        <v>2</v>
      </c>
      <c r="B4">
        <v>0.05</v>
      </c>
      <c r="C4">
        <v>0.05</v>
      </c>
      <c r="D4">
        <v>0.05</v>
      </c>
    </row>
    <row r="5" spans="1:9" x14ac:dyDescent="0.3">
      <c r="A5" t="s">
        <v>3</v>
      </c>
      <c r="B5">
        <v>0.5</v>
      </c>
      <c r="C5">
        <v>0.5</v>
      </c>
      <c r="D5">
        <v>0.5</v>
      </c>
    </row>
    <row r="6" spans="1:9" x14ac:dyDescent="0.3">
      <c r="A6" t="s">
        <v>4</v>
      </c>
      <c r="B6">
        <v>0</v>
      </c>
      <c r="C6" s="1">
        <f xml:space="preserve"> 1/12</f>
        <v>8.3333333333333329E-2</v>
      </c>
      <c r="D6" s="1">
        <f xml:space="preserve"> 2/12</f>
        <v>0.16666666666666666</v>
      </c>
    </row>
    <row r="9" spans="1:9" x14ac:dyDescent="0.3">
      <c r="A9" t="s">
        <v>5</v>
      </c>
      <c r="B9">
        <f xml:space="preserve"> 1/(B2*SQRT(B5-B6))*(LN(B1/B3) + (B4+B2^2/2)*(B5-B6))</f>
        <v>0.22980970388562794</v>
      </c>
      <c r="C9">
        <f xml:space="preserve"> 1/(C2*SQRT(C5-C6))*(LN(C1/C3) + (C4+C2^2/2)*(C5-C6))</f>
        <v>8.4594999537079468E-2</v>
      </c>
      <c r="D9">
        <f t="shared" ref="C9:D9" si="0" xml:space="preserve"> 1/(D2*SQRT(D5-D6))*(LN(D1/D3) + (D4+D2^2/2)*(D5-D6))</f>
        <v>0.2565767518458576</v>
      </c>
      <c r="H9">
        <f>B1*B11-B3*EXP(-1*B4*(B5-B6))*B12</f>
        <v>8.2600151993432291</v>
      </c>
    </row>
    <row r="10" spans="1:9" x14ac:dyDescent="0.3">
      <c r="A10" t="s">
        <v>6</v>
      </c>
      <c r="B10">
        <f xml:space="preserve"> 1/(B2*SQRT(B5-B6))*(LN(B1/B3) + (B4-B2^2/2)*(B5-B6))</f>
        <v>5.3033008588991071E-2</v>
      </c>
      <c r="C10">
        <f t="shared" ref="C10:D10" si="1" xml:space="preserve"> 1/(C2*SQRT(C5-C6))*(LN(C1/C3) + (C4-C2^2/2)*(C5-C6))</f>
        <v>-7.6779306554896259E-2</v>
      </c>
      <c r="D10">
        <f t="shared" si="1"/>
        <v>0.11223918454845117</v>
      </c>
    </row>
    <row r="11" spans="1:9" x14ac:dyDescent="0.3">
      <c r="A11" t="s">
        <v>7</v>
      </c>
      <c r="B11">
        <f xml:space="preserve"> _xlfn.NORM.S.DIST( B9,TRUE)</f>
        <v>0.59088017804431248</v>
      </c>
      <c r="C11">
        <f t="shared" ref="C11:D11" si="2" xml:space="preserve"> _xlfn.NORM.S.DIST( C9,TRUE)</f>
        <v>0.53370831269488495</v>
      </c>
      <c r="D11">
        <f t="shared" si="2"/>
        <v>0.6012472381677294</v>
      </c>
    </row>
    <row r="12" spans="1:9" x14ac:dyDescent="0.3">
      <c r="A12" t="s">
        <v>8</v>
      </c>
      <c r="B12">
        <f xml:space="preserve"> _xlfn.NORM.S.DIST( B10,TRUE)</f>
        <v>0.52114719617051808</v>
      </c>
      <c r="C12">
        <f t="shared" ref="C12:D12" si="3" xml:space="preserve"> _xlfn.NORM.S.DIST( C10,TRUE)</f>
        <v>0.46939955655618576</v>
      </c>
      <c r="D12">
        <f t="shared" si="3"/>
        <v>0.54468311966593452</v>
      </c>
    </row>
    <row r="13" spans="1:9" x14ac:dyDescent="0.3">
      <c r="A13" t="s">
        <v>10</v>
      </c>
      <c r="B13">
        <f>B1*B11-B3*EXP(-1*B4*(B5-B6))*B12</f>
        <v>8.2600151993432291</v>
      </c>
      <c r="C13">
        <f t="shared" ref="C13:D13" si="4">C1*C11-C3*EXP(-1*C4*(C5-C6))*C12</f>
        <v>6.331258482507323</v>
      </c>
      <c r="D13">
        <f t="shared" si="4"/>
        <v>7.1579410979456028</v>
      </c>
    </row>
    <row r="14" spans="1:9" ht="15" thickBot="1" x14ac:dyDescent="0.35"/>
    <row r="15" spans="1:9" ht="15" thickBot="1" x14ac:dyDescent="0.35">
      <c r="I15" s="2">
        <v>8.1950000000000003</v>
      </c>
    </row>
    <row r="16" spans="1:9" ht="15" thickBot="1" x14ac:dyDescent="0.35">
      <c r="A16" t="s">
        <v>12</v>
      </c>
      <c r="I16" s="2">
        <v>6.2750000000000004</v>
      </c>
    </row>
    <row r="17" spans="1:9" ht="15" thickBot="1" x14ac:dyDescent="0.35">
      <c r="A17" t="s">
        <v>11</v>
      </c>
      <c r="B17">
        <f xml:space="preserve"> B11</f>
        <v>0.59088017804431248</v>
      </c>
      <c r="C17">
        <f xml:space="preserve"> C11</f>
        <v>0.53370831269488495</v>
      </c>
      <c r="I17" s="2">
        <v>7.1070000000000002</v>
      </c>
    </row>
    <row r="18" spans="1:9" x14ac:dyDescent="0.3">
      <c r="A18" t="s">
        <v>13</v>
      </c>
      <c r="B18">
        <f xml:space="preserve"> B13*1.1 - B1*B17</f>
        <v>-50.002001085153694</v>
      </c>
      <c r="E18">
        <f xml:space="preserve"> B18*(1+B4)^2</f>
        <v>-55.127206196381948</v>
      </c>
    </row>
    <row r="19" spans="1:9" x14ac:dyDescent="0.3">
      <c r="A19" t="s">
        <v>18</v>
      </c>
      <c r="B19">
        <v>0</v>
      </c>
      <c r="C19">
        <f xml:space="preserve"> (B17-C17)*C1</f>
        <v>5.602842804243898</v>
      </c>
      <c r="D19">
        <f xml:space="preserve"> B18*EXP(B4*2/12) -D13+D1*C17</f>
        <v>-3.673826956673409</v>
      </c>
    </row>
    <row r="21" spans="1:9" x14ac:dyDescent="0.3">
      <c r="A21" t="s">
        <v>19</v>
      </c>
      <c r="B21">
        <f xml:space="preserve"> D19/(1+B4)^2 + C19/(1+B4) + B19</f>
        <v>2.0037714174899621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B6" sqref="B6"/>
    </sheetView>
  </sheetViews>
  <sheetFormatPr defaultRowHeight="14.4" x14ac:dyDescent="0.3"/>
  <sheetData>
    <row r="2" spans="1:2" x14ac:dyDescent="0.3">
      <c r="A2" t="s">
        <v>1</v>
      </c>
      <c r="B2">
        <v>98.97</v>
      </c>
    </row>
    <row r="3" spans="1:2" x14ac:dyDescent="0.3">
      <c r="A3" t="s">
        <v>14</v>
      </c>
      <c r="B3">
        <f xml:space="preserve"> 100/1.01</f>
        <v>99.009900990099013</v>
      </c>
    </row>
    <row r="4" spans="1:2" x14ac:dyDescent="0.3">
      <c r="A4" t="s">
        <v>15</v>
      </c>
      <c r="B4">
        <f xml:space="preserve"> B3-B2</f>
        <v>3.9900990099013711E-2</v>
      </c>
    </row>
    <row r="5" spans="1:2" x14ac:dyDescent="0.3">
      <c r="A5" t="s">
        <v>16</v>
      </c>
      <c r="B5">
        <f xml:space="preserve"> B4/3</f>
        <v>1.330033003300457E-2</v>
      </c>
    </row>
    <row r="6" spans="1:2" x14ac:dyDescent="0.3">
      <c r="A6" t="s">
        <v>17</v>
      </c>
      <c r="B6">
        <f xml:space="preserve"> B5/1.01</f>
        <v>1.3168643597034228E-2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q19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padips</dc:creator>
  <cp:lastModifiedBy>vishal padips</cp:lastModifiedBy>
  <dcterms:created xsi:type="dcterms:W3CDTF">2023-08-09T11:25:38Z</dcterms:created>
  <dcterms:modified xsi:type="dcterms:W3CDTF">2023-08-09T13:49:17Z</dcterms:modified>
</cp:coreProperties>
</file>