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3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5060" tabRatio="600" firstSheet="1" activeTab="1" autoFilterDateGrouping="1"/>
  </bookViews>
  <sheets>
    <sheet xmlns:r="http://schemas.openxmlformats.org/officeDocument/2006/relationships" name="START" sheetId="1" state="visible" r:id="rId1"/>
    <sheet xmlns:r="http://schemas.openxmlformats.org/officeDocument/2006/relationships" name="PERSONAL MONTHLY BUDGET" sheetId="2" state="visible" r:id="rId2"/>
    <sheet xmlns:r="http://schemas.openxmlformats.org/officeDocument/2006/relationships" name="Activate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27">
    <font>
      <name val="Calibri"/>
      <charset val="134"/>
      <color theme="1" tint="0.249946592608417"/>
      <sz val="1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0"/>
      <sz val="10"/>
      <scheme val="minor"/>
    </font>
    <font>
      <name val="Calibri"/>
      <charset val="134"/>
      <color theme="0"/>
      <sz val="11"/>
      <scheme val="minor"/>
    </font>
    <font>
      <name val="Century Gothic"/>
      <charset val="134"/>
      <color theme="3" tint="0.249946592608417"/>
      <sz val="22"/>
      <scheme val="major"/>
    </font>
    <font>
      <name val="Century Gothic"/>
      <charset val="134"/>
      <color theme="1" tint="0.249946592608417"/>
      <sz val="10"/>
      <scheme val="major"/>
    </font>
    <font>
      <name val="Century Gothic"/>
      <charset val="134"/>
      <b val="1"/>
      <color theme="1" tint="0.249946592608417"/>
      <sz val="10"/>
      <scheme val="major"/>
    </font>
    <font>
      <name val="Century Gothic"/>
      <charset val="134"/>
      <b val="1"/>
      <color theme="1" tint="0.249946592608417"/>
      <sz val="16"/>
      <scheme val="major"/>
    </font>
    <font>
      <name val="Calibri"/>
      <charset val="134"/>
      <color theme="1" tint="0.249946592608417"/>
      <sz val="11"/>
      <scheme val="minor"/>
    </font>
    <font>
      <name val="Calibri"/>
      <charset val="134"/>
      <b val="1"/>
      <color theme="1" tint="0.249946592608417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</borders>
  <cellStyleXfs count="49">
    <xf numFmtId="0" fontId="0" fillId="0" borderId="0"/>
    <xf numFmtId="0" fontId="10" fillId="21" borderId="0" applyAlignment="1">
      <alignment vertical="center"/>
    </xf>
    <xf numFmtId="0" fontId="12" fillId="5" borderId="0" applyAlignment="1">
      <alignment vertical="center"/>
    </xf>
    <xf numFmtId="0" fontId="10" fillId="4" borderId="0" applyAlignment="1">
      <alignment vertical="center"/>
    </xf>
    <xf numFmtId="0" fontId="10" fillId="6" borderId="0" applyAlignment="1">
      <alignment vertical="center"/>
    </xf>
    <xf numFmtId="0" fontId="12" fillId="30" borderId="0" applyAlignment="1">
      <alignment vertical="center"/>
    </xf>
    <xf numFmtId="0" fontId="12" fillId="28" borderId="0" applyAlignment="1">
      <alignment vertical="center"/>
    </xf>
    <xf numFmtId="0" fontId="10" fillId="25" borderId="0" applyAlignment="1">
      <alignment vertical="center"/>
    </xf>
    <xf numFmtId="0" fontId="10" fillId="33" borderId="0" applyAlignment="1">
      <alignment vertical="center"/>
    </xf>
    <xf numFmtId="0" fontId="12" fillId="23" borderId="0" applyAlignment="1">
      <alignment vertical="center"/>
    </xf>
    <xf numFmtId="0" fontId="10" fillId="22" borderId="0" applyAlignment="1">
      <alignment vertical="center"/>
    </xf>
    <xf numFmtId="0" fontId="26" fillId="0" borderId="15" applyAlignment="1">
      <alignment vertical="center"/>
    </xf>
    <xf numFmtId="0" fontId="12" fillId="16" borderId="0" applyAlignment="1">
      <alignment vertical="center"/>
    </xf>
    <xf numFmtId="0" fontId="10" fillId="20" borderId="0" applyAlignment="1">
      <alignment vertical="center"/>
    </xf>
    <xf numFmtId="0" fontId="10" fillId="27" borderId="0" applyAlignment="1">
      <alignment vertical="center"/>
    </xf>
    <xf numFmtId="0" fontId="12" fillId="26" borderId="0" applyAlignment="1">
      <alignment vertical="center"/>
    </xf>
    <xf numFmtId="0" fontId="12" fillId="19" borderId="0" applyAlignment="1">
      <alignment vertical="center"/>
    </xf>
    <xf numFmtId="0" fontId="10" fillId="32" borderId="0" applyAlignment="1">
      <alignment vertical="center"/>
    </xf>
    <xf numFmtId="0" fontId="12" fillId="18" borderId="0" applyAlignment="1">
      <alignment vertical="center"/>
    </xf>
    <xf numFmtId="0" fontId="12" fillId="15" borderId="0" applyAlignment="1">
      <alignment vertical="center"/>
    </xf>
    <xf numFmtId="0" fontId="10" fillId="29" borderId="0" applyAlignment="1">
      <alignment vertical="center"/>
    </xf>
    <xf numFmtId="0" fontId="21" fillId="17" borderId="0" applyAlignment="1">
      <alignment vertical="center"/>
    </xf>
    <xf numFmtId="0" fontId="10" fillId="14" borderId="0" applyAlignment="1">
      <alignment vertical="center"/>
    </xf>
    <xf numFmtId="0" fontId="17" fillId="12" borderId="0" applyAlignment="1">
      <alignment vertical="center"/>
    </xf>
    <xf numFmtId="0" fontId="12" fillId="7" borderId="0" applyAlignment="1">
      <alignment vertical="center"/>
    </xf>
    <xf numFmtId="0" fontId="23" fillId="0" borderId="13" applyAlignment="1">
      <alignment vertical="center"/>
    </xf>
    <xf numFmtId="0" fontId="18" fillId="13" borderId="11" applyAlignment="1">
      <alignment vertical="center"/>
    </xf>
    <xf numFmtId="44" fontId="1" fillId="0" borderId="0" applyAlignment="1">
      <alignment vertical="center"/>
    </xf>
    <xf numFmtId="0" fontId="12" fillId="3" borderId="0" applyAlignment="1">
      <alignment vertical="center"/>
    </xf>
    <xf numFmtId="0" fontId="1" fillId="9" borderId="10" applyAlignment="1">
      <alignment vertical="center"/>
    </xf>
    <xf numFmtId="0" fontId="15" fillId="8" borderId="9" applyAlignment="1">
      <alignment vertical="center"/>
    </xf>
    <xf numFmtId="0" fontId="16" fillId="0" borderId="0" applyAlignment="1">
      <alignment vertical="center"/>
    </xf>
    <xf numFmtId="0" fontId="19" fillId="13" borderId="9" applyAlignment="1">
      <alignment vertical="center"/>
    </xf>
    <xf numFmtId="0" fontId="25" fillId="31" borderId="0" applyAlignment="1">
      <alignment vertical="center"/>
    </xf>
    <xf numFmtId="0" fontId="6" fillId="0" borderId="8"/>
    <xf numFmtId="0" fontId="14" fillId="0" borderId="0" applyAlignment="1">
      <alignment vertical="center"/>
    </xf>
    <xf numFmtId="0" fontId="4" fillId="0" borderId="1"/>
    <xf numFmtId="41" fontId="1" fillId="0" borderId="0" applyAlignment="1">
      <alignment vertical="center"/>
    </xf>
    <xf numFmtId="0" fontId="12" fillId="10" borderId="0" applyAlignment="1">
      <alignment vertical="center"/>
    </xf>
    <xf numFmtId="0" fontId="13" fillId="0" borderId="0" applyAlignment="1">
      <alignment vertical="center"/>
    </xf>
    <xf numFmtId="42" fontId="1" fillId="0" borderId="0" applyAlignment="1">
      <alignment vertical="center"/>
    </xf>
    <xf numFmtId="0" fontId="11" fillId="0" borderId="0" applyAlignment="1">
      <alignment vertical="center"/>
    </xf>
    <xf numFmtId="0" fontId="20" fillId="0" borderId="0" applyAlignment="1">
      <alignment vertical="center"/>
    </xf>
    <xf numFmtId="0" fontId="5" fillId="0" borderId="14"/>
    <xf numFmtId="43" fontId="1" fillId="0" borderId="0" applyAlignment="1">
      <alignment vertical="center"/>
    </xf>
    <xf numFmtId="0" fontId="22" fillId="24" borderId="12" applyAlignment="1">
      <alignment vertical="center"/>
    </xf>
    <xf numFmtId="0" fontId="10" fillId="11" borderId="0" applyAlignment="1">
      <alignment vertical="center"/>
    </xf>
    <xf numFmtId="9" fontId="1" fillId="0" borderId="0" applyAlignment="1">
      <alignment vertical="center"/>
    </xf>
    <xf numFmtId="0" fontId="24" fillId="0" borderId="0" applyAlignment="1">
      <alignment vertic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36"/>
    <xf numFmtId="0" fontId="5" fillId="0" borderId="2" applyAlignment="1" pivotButton="0" quotePrefix="0" xfId="43">
      <alignment vertical="center" wrapText="1"/>
    </xf>
    <xf numFmtId="0" fontId="5" fillId="0" borderId="3" applyAlignment="1" pivotButton="0" quotePrefix="0" xfId="43">
      <alignment vertical="center"/>
    </xf>
    <xf numFmtId="0" fontId="5" fillId="0" borderId="4" applyAlignment="1" pivotButton="0" quotePrefix="0" xfId="43">
      <alignment vertical="center"/>
    </xf>
    <xf numFmtId="0" fontId="5" fillId="0" borderId="5" applyAlignment="1" pivotButton="0" quotePrefix="0" xfId="43">
      <alignment vertical="center" wrapText="1"/>
    </xf>
    <xf numFmtId="0" fontId="5" fillId="0" borderId="6" applyAlignment="1" pivotButton="0" quotePrefix="0" xfId="43">
      <alignment vertical="center" wrapText="1"/>
    </xf>
    <xf numFmtId="0" fontId="5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/>
    </xf>
    <xf numFmtId="165" fontId="5" fillId="0" borderId="2" pivotButton="0" quotePrefix="0" xfId="0"/>
    <xf numFmtId="0" fontId="5" fillId="0" borderId="7" applyAlignment="1" pivotButton="0" quotePrefix="0" xfId="43">
      <alignment horizontal="left" vertical="center" wrapText="1"/>
    </xf>
    <xf numFmtId="0" fontId="5" fillId="0" borderId="7" applyAlignment="1" pivotButton="0" quotePrefix="0" xfId="43">
      <alignment horizontal="left" vertical="center"/>
    </xf>
    <xf numFmtId="165" fontId="5" fillId="0" borderId="5" pivotButton="0" quotePrefix="0" xfId="0"/>
    <xf numFmtId="165" fontId="6" fillId="2" borderId="6" pivotButton="0" quotePrefix="0" xfId="0"/>
    <xf numFmtId="0" fontId="6" fillId="0" borderId="7" applyAlignment="1" pivotButton="0" quotePrefix="0" xfId="34">
      <alignment horizontal="left" vertical="center"/>
    </xf>
    <xf numFmtId="165" fontId="6" fillId="2" borderId="7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3" borderId="0" applyAlignment="1" pivotButton="0" quotePrefix="0" xfId="43">
      <alignment horizontal="center" vertical="center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5" fillId="0" borderId="7" applyAlignment="1" pivotButton="0" quotePrefix="0" xfId="43">
      <alignment vertical="center" wrapText="1"/>
    </xf>
    <xf numFmtId="0" fontId="5" fillId="0" borderId="7" applyAlignment="1" pivotButton="0" quotePrefix="0" xfId="43">
      <alignment vertical="center"/>
    </xf>
    <xf numFmtId="0" fontId="0" fillId="0" borderId="4" pivotButton="0" quotePrefix="0" xfId="0"/>
    <xf numFmtId="165" fontId="5" fillId="0" borderId="2" pivotButton="0" quotePrefix="0" xfId="0"/>
    <xf numFmtId="0" fontId="0" fillId="0" borderId="16" pivotButton="0" quotePrefix="0" xfId="0"/>
    <xf numFmtId="0" fontId="0" fillId="0" borderId="17" pivotButton="0" quotePrefix="0" xfId="0"/>
    <xf numFmtId="165" fontId="6" fillId="2" borderId="7" applyAlignment="1" pivotButton="0" quotePrefix="0" xfId="0">
      <alignment vertical="center"/>
    </xf>
    <xf numFmtId="0" fontId="0" fillId="0" borderId="5" pivotButton="0" quotePrefix="0" xfId="0"/>
    <xf numFmtId="165" fontId="5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6" pivotButton="0" quotePrefix="0" xfId="0"/>
    <xf numFmtId="165" fontId="6" fillId="2" borderId="6" pivotButton="0" quotePrefix="0" xfId="0"/>
    <xf numFmtId="164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8"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numFmt numFmtId="176" formatCode="&quot;$&quot;#,##0.00"/>
    </dxf>
    <dxf>
      <font>
        <color rgb="FFC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"/>
        </left>
        <right style="thin">
          <color theme="4" tint="0.399975585192419"/>
        </right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24"/>
    <tableColumn id="3" name="Actual Cost" dataDxfId="25"/>
    <tableColumn id="4" name="Difference" dataDxfId="26"/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27"/>
    <tableColumn id="3" name="Actual Cost" dataDxfId="28"/>
    <tableColumn id="4" name="Difference" dataDxfId="29"/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3.xml><?xml version="1.0" encoding="utf-8"?>
<table xmlns="http://schemas.openxmlformats.org/spreadsheetml/2006/main" id="13" name="Legal_14" displayName="Legal_14" ref="G52:J57" headerRowCount="1" totalsRowCount="1">
  <autoFilter ref="G52:J56"/>
  <tableColumns count="4">
    <tableColumn id="1" name="LEGAL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4.xml><?xml version="1.0" encoding="utf-8"?>
<table xmlns="http://schemas.openxmlformats.org/spreadsheetml/2006/main" id="14" name="Gifts_15" displayName="Gifts_15" ref="G46:J50" headerRowCount="1" totalsRowCount="1">
  <autoFilter ref="G46:J49"/>
  <tableColumns count="4">
    <tableColumn id="1" name="GIFTS AND DONATIONS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5.xml><?xml version="1.0" encoding="utf-8"?>
<table xmlns="http://schemas.openxmlformats.org/spreadsheetml/2006/main" id="15" name="Transportation_16" displayName="Transportation_16" ref="B25:E33" headerRowCount="1" totalsRowCount="1">
  <autoFilter ref="B25:E32"/>
  <tableColumns count="4">
    <tableColumn id="1" name="TRANSPORTATION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6.xml><?xml version="1.0" encoding="utf-8"?>
<table xmlns="http://schemas.openxmlformats.org/spreadsheetml/2006/main" id="16" name="Entertainment_17" displayName="Entertainment_17" ref="G12:J22" headerRowCount="1" totalsRowCount="1">
  <autoFilter ref="G12:J21"/>
  <tableColumns count="4">
    <tableColumn id="1" name="ENTERTAINMENT" totalsRowLabel="Subtotal"/>
    <tableColumn id="2" name="Projected Cost"/>
    <tableColumn id="3" name="Actual Cost"/>
    <tableColumn id="4" name="Difference"/>
  </tableColumns>
  <tableStyleInfo name="Personal monthly budget" showFirstColumn="0" showLastColumn="1" showRowStripes="0" showColumnStripes="0"/>
</table>
</file>

<file path=xl/tables/table17.xml><?xml version="1.0" encoding="utf-8"?>
<table xmlns="http://schemas.openxmlformats.org/spreadsheetml/2006/main" id="17" name="Housing_18" displayName="Housing_18" ref="B12:E23" headerRowCount="1" totalsRowCount="1">
  <autoFilter ref="B12:E22"/>
  <tableColumns count="4">
    <tableColumn id="1" name="HOUSING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8.xml><?xml version="1.0" encoding="utf-8"?>
<table xmlns="http://schemas.openxmlformats.org/spreadsheetml/2006/main" id="18" name="Food_19" displayName="Food_19" ref="B42:E46" headerRowCount="1" totalsRowCount="1">
  <autoFilter ref="B42:E45"/>
  <tableColumns count="4">
    <tableColumn id="1" name="FOOD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19.xml><?xml version="1.0" encoding="utf-8"?>
<table xmlns="http://schemas.openxmlformats.org/spreadsheetml/2006/main" id="19" name="PersonalCare_20" displayName="PersonalCare_20" ref="B56:E64" headerRowCount="1" totalsRowCount="1">
  <autoFilter ref="B56:E63"/>
  <tableColumns count="4">
    <tableColumn id="1" name="PERSONAL CARE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0"/>
    <tableColumn id="3" name="Actual Cost" dataDxfId="1"/>
    <tableColumn id="4" name="Difference" dataDxfId="2"/>
  </tableColumns>
  <tableStyleInfo name="Personal monthly budget" showFirstColumn="0" showLastColumn="1" showRowStripes="0" showColumnStripes="0"/>
</table>
</file>

<file path=xl/tables/table20.xml><?xml version="1.0" encoding="utf-8"?>
<table xmlns="http://schemas.openxmlformats.org/spreadsheetml/2006/main" id="20" name="Insurance_21" displayName="Insurance_21" ref="B35:E40" headerRowCount="1" totalsRowCount="1">
  <autoFilter ref="B35:E39"/>
  <tableColumns count="4">
    <tableColumn id="1" name="INSURANCE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21.xml><?xml version="1.0" encoding="utf-8"?>
<table xmlns="http://schemas.openxmlformats.org/spreadsheetml/2006/main" id="21" name="Savings_22" displayName="Savings_22" ref="G40:J44" headerRowCount="1" totalsRowCount="1">
  <autoFilter ref="G40:J43"/>
  <tableColumns count="4">
    <tableColumn id="1" name="SAVINGS OR INVESTMENTS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22.xml><?xml version="1.0" encoding="utf-8"?>
<table xmlns="http://schemas.openxmlformats.org/spreadsheetml/2006/main" id="22" name="Taxes_23" displayName="Taxes_23" ref="G33:J38" headerRowCount="1" totalsRowCount="1">
  <autoFilter ref="G33:J37"/>
  <tableColumns count="4">
    <tableColumn id="1" name="TAXES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23.xml><?xml version="1.0" encoding="utf-8"?>
<table xmlns="http://schemas.openxmlformats.org/spreadsheetml/2006/main" id="23" name="Loans_24" displayName="Loans_24" ref="G24:J31" headerRowCount="1" totalsRowCount="1">
  <autoFilter ref="G24:J30"/>
  <tableColumns count="4">
    <tableColumn id="1" name="LOANS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24.xml><?xml version="1.0" encoding="utf-8"?>
<table xmlns="http://schemas.openxmlformats.org/spreadsheetml/2006/main" id="24" name="Pets_25" displayName="Pets_25" ref="B48:E54" headerRowCount="1" totalsRowCount="1">
  <autoFilter ref="B48:E53"/>
  <tableColumns count="4">
    <tableColumn id="1" name="PETS" totalsRowLabel="Subtotal"/>
    <tableColumn id="2" name="Projected Cost"/>
    <tableColumn id="3" name="Actual Cost"/>
    <tableColumn id="4" name="Difference"/>
  </tableColumns>
  <tableStyleInfo name="Personal monthly budget" showFirstColumn="1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3"/>
    <tableColumn id="3" name="Actual Cost" dataDxfId="4"/>
    <tableColumn id="4" name="Difference" dataDxfId="5"/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6"/>
    <tableColumn id="3" name="Actual Cost" dataDxfId="7"/>
    <tableColumn id="4" name="Difference" dataDxfId="8"/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9"/>
    <tableColumn id="3" name="Actual Cost" dataDxfId="10"/>
    <tableColumn id="4" name="Difference" dataDxfId="11"/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12"/>
    <tableColumn id="3" name="Actual Cost" dataDxfId="13"/>
    <tableColumn id="4" name="Difference" dataDxfId="14"/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15"/>
    <tableColumn id="3" name="Actual Cost" dataDxfId="16"/>
    <tableColumn id="4" name="Difference" dataDxfId="17"/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18"/>
    <tableColumn id="3" name="Actual Cost" dataDxfId="19"/>
    <tableColumn id="4" name="Difference" dataDxfId="20"/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21"/>
    <tableColumn id="3" name="Actual Cost" dataDxfId="22"/>
    <tableColumn id="4" name="Difference" dataDxfId="23"/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Relationship Type="http://schemas.openxmlformats.org/officeDocument/2006/relationships/table" Target="/xl/tables/table9.xml" Id="rId9"/><Relationship Type="http://schemas.openxmlformats.org/officeDocument/2006/relationships/table" Target="/xl/tables/table10.xml" Id="rId10"/><Relationship Type="http://schemas.openxmlformats.org/officeDocument/2006/relationships/table" Target="/xl/tables/table11.xml" Id="rId11"/><Relationship Type="http://schemas.openxmlformats.org/officeDocument/2006/relationships/table" Target="/xl/tables/table12.xml" Id="rId12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3.xml" Id="rId1"/><Relationship Type="http://schemas.openxmlformats.org/officeDocument/2006/relationships/table" Target="/xl/tables/table14.xml" Id="rId2"/><Relationship Type="http://schemas.openxmlformats.org/officeDocument/2006/relationships/table" Target="/xl/tables/table15.xml" Id="rId3"/><Relationship Type="http://schemas.openxmlformats.org/officeDocument/2006/relationships/table" Target="/xl/tables/table16.xml" Id="rId4"/><Relationship Type="http://schemas.openxmlformats.org/officeDocument/2006/relationships/table" Target="/xl/tables/table17.xml" Id="rId5"/><Relationship Type="http://schemas.openxmlformats.org/officeDocument/2006/relationships/table" Target="/xl/tables/table18.xml" Id="rId6"/><Relationship Type="http://schemas.openxmlformats.org/officeDocument/2006/relationships/table" Target="/xl/tables/table19.xml" Id="rId7"/><Relationship Type="http://schemas.openxmlformats.org/officeDocument/2006/relationships/table" Target="/xl/tables/table20.xml" Id="rId8"/><Relationship Type="http://schemas.openxmlformats.org/officeDocument/2006/relationships/table" Target="/xl/tables/table21.xml" Id="rId9"/><Relationship Type="http://schemas.openxmlformats.org/officeDocument/2006/relationships/table" Target="/xl/tables/table22.xml" Id="rId10"/><Relationship Type="http://schemas.openxmlformats.org/officeDocument/2006/relationships/table" Target="/xl/tables/table23.xml" Id="rId11"/><Relationship Type="http://schemas.openxmlformats.org/officeDocument/2006/relationships/table" Target="/xl/tables/table24.xml" Id="rId12"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1:B7"/>
  <sheetViews>
    <sheetView showGridLines="0" workbookViewId="0">
      <selection activeCell="A1" sqref="A1"/>
    </sheetView>
  </sheetViews>
  <sheetFormatPr baseColWidth="8" defaultColWidth="9" defaultRowHeight="12.4" outlineLevelRow="6"/>
  <cols>
    <col width="2.71428571428571" customWidth="1" min="1" max="1"/>
    <col width="80.71428571428569" customWidth="1" min="2" max="2"/>
    <col width="2.71428571428571" customWidth="1" min="3" max="3"/>
  </cols>
  <sheetData>
    <row r="1" ht="30" customFormat="1" customHeight="1" s="20">
      <c r="B1" s="21" t="inlineStr">
        <is>
          <t>ABOUT THIS TEMPLATE</t>
        </is>
      </c>
    </row>
    <row r="2" ht="30" customHeight="1">
      <c r="B2" s="22" t="inlineStr">
        <is>
          <t>Use this personal monthly budget worksheet to track your projected and actual monthly income and projected and actual cost.</t>
        </is>
      </c>
    </row>
    <row r="3" ht="30" customHeight="1">
      <c r="B3" s="22" t="inlineStr">
        <is>
          <t>Enter expenses incurred on various categories in respective tables.</t>
        </is>
      </c>
    </row>
    <row r="4" ht="30" customHeight="1">
      <c r="B4" s="22" t="inlineStr">
        <is>
          <t>Projected balance, actual balance, and difference are auto-calculated.</t>
        </is>
      </c>
    </row>
    <row r="5" ht="30" customHeight="1">
      <c r="B5" s="23" t="inlineStr">
        <is>
          <t xml:space="preserve">Note: </t>
        </is>
      </c>
    </row>
    <row r="6" ht="45.75" customHeight="1">
      <c r="B6" s="22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22" t="inlineStr">
        <is>
          <t>To learn more about tables in the worksheet, press SHIFT and then F10 within a table, select the TABLE option, and then select ALTERNATIVE TEXT.</t>
        </is>
      </c>
    </row>
  </sheetData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fitToPage="1"/>
  </sheetPr>
  <dimension ref="A1:J65"/>
  <sheetViews>
    <sheetView showGridLines="0" tabSelected="1" topLeftCell="A16" workbookViewId="0">
      <selection activeCell="E57" sqref="E57:E64"/>
    </sheetView>
  </sheetViews>
  <sheetFormatPr baseColWidth="8" defaultColWidth="9" defaultRowHeight="12.4"/>
  <cols>
    <col width="2.71428571428571" customWidth="1" style="2" min="1" max="1"/>
    <col width="19.5714285714286" customWidth="1" min="2" max="2"/>
    <col width="16" customWidth="1" min="3" max="3"/>
    <col width="13" customWidth="1" min="4" max="4"/>
    <col width="12.5714285714286" customWidth="1" min="5" max="5"/>
    <col width="2.71428571428571" customWidth="1" min="6" max="6"/>
    <col width="27.1428571428571" customWidth="1" min="7" max="7"/>
    <col width="16" customWidth="1" min="8" max="8"/>
    <col width="13" customWidth="1" min="9" max="9"/>
    <col width="12.5714285714286" customWidth="1" min="10" max="10"/>
    <col width="2.71428571428571" customWidth="1" min="11" max="11"/>
  </cols>
  <sheetData>
    <row r="1" ht="14" customFormat="1" customHeight="1" s="1">
      <c r="A1" s="3" t="inlineStr">
        <is>
          <t>Create a Personal Monthly Budget in this worksheet. Helpful instructions on how to use this worksheet are in cells in this column. Arrow down to get started.</t>
        </is>
      </c>
    </row>
    <row r="2" ht="32.35" customFormat="1" customHeight="1" s="1">
      <c r="A2" s="3" t="inlineStr">
        <is>
          <t>Title of this worksheet is in cell at right. Next instruction is in cell A4.</t>
        </is>
      </c>
      <c r="B2" s="4" t="inlineStr">
        <is>
          <t>PERSONAL MONTHLY BUDGET</t>
        </is>
      </c>
      <c r="C2" s="4" t="n"/>
      <c r="D2" s="4" t="n"/>
      <c r="E2" s="4" t="n"/>
      <c r="F2" s="4" t="n"/>
      <c r="G2" s="4" t="n"/>
      <c r="H2" s="4" t="n"/>
      <c r="I2" s="4" t="n"/>
      <c r="J2" s="4" t="n"/>
    </row>
    <row r="4" ht="15.2" customHeight="1">
      <c r="A4" s="2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14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 ht="15.2" customHeight="1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 ht="15.2" customHeight="1">
      <c r="A6" s="2" t="inlineStr">
        <is>
          <t>Projected Balance is auto calculated in cell J4, Actual Balance in J6, and Difference in J8. Next instruction is in cell A8.</t>
        </is>
      </c>
      <c r="B6" s="36" t="n"/>
      <c r="C6" s="25" t="inlineStr">
        <is>
          <t>Total monthly income</t>
        </is>
      </c>
      <c r="D6" s="26" t="n"/>
      <c r="E6" s="37">
        <f>SUM(E4:E5)</f>
        <v/>
      </c>
      <c r="G6" s="14" t="inlineStr">
        <is>
          <t>ACTUAL BALANCE 
(Actual income minus expenses)</t>
        </is>
      </c>
      <c r="H6" s="28" t="n"/>
      <c r="I6" s="29" t="n"/>
      <c r="J6" s="30">
        <f>CONCAT(B4,B8)</f>
        <v/>
      </c>
    </row>
    <row r="7" ht="15.2" customHeight="1">
      <c r="B7" s="10" t="n"/>
      <c r="C7" s="10" t="n"/>
      <c r="D7" s="10" t="n"/>
      <c r="E7" s="10" t="n"/>
      <c r="G7" s="33" t="n"/>
      <c r="H7" s="34" t="n"/>
      <c r="I7" s="35" t="n"/>
      <c r="J7" s="36" t="n"/>
    </row>
    <row r="8" ht="15.2" customHeight="1">
      <c r="A8" s="2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14" t="inlineStr">
        <is>
          <t>DIFFERENCE 
(Actual minus projected)</t>
        </is>
      </c>
      <c r="H8" s="28" t="n"/>
      <c r="I8" s="29" t="n"/>
      <c r="J8" s="30">
        <f>J6-J4</f>
        <v/>
      </c>
    </row>
    <row r="9" ht="15.2" customHeight="1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 ht="15.2" customHeight="1">
      <c r="B10" s="36" t="n"/>
      <c r="C10" s="25" t="inlineStr">
        <is>
          <t>Total monthly income</t>
        </is>
      </c>
      <c r="D10" s="26" t="n"/>
      <c r="E10" s="37">
        <f>SUM(E8:E9)</f>
        <v/>
      </c>
    </row>
    <row r="12">
      <c r="A12" s="2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8" t="n">
        <v>1000</v>
      </c>
      <c r="D13" s="38" t="n">
        <v>1000</v>
      </c>
      <c r="E13" s="38">
        <f>Housing[[#This Row],[Projected Cost]]-Housing[[#This Row],[Actual Cost]]</f>
        <v/>
      </c>
      <c r="G13" t="inlineStr">
        <is>
          <t>Night out</t>
        </is>
      </c>
      <c r="H13" s="38" t="n"/>
      <c r="I13" s="38" t="n"/>
      <c r="J13" s="38">
        <f>Entertainment[[#This Row],[Projected Cost]]-Entertainment[[#This Row],[Actual Cost]]</f>
        <v/>
      </c>
    </row>
    <row r="14">
      <c r="B14" t="inlineStr">
        <is>
          <t>Phone</t>
        </is>
      </c>
      <c r="C14" s="38" t="n">
        <v>54</v>
      </c>
      <c r="D14" s="38" t="n">
        <v>100</v>
      </c>
      <c r="E14" s="38">
        <f>Housing[[#This Row],[Projected Cost]]-Housing[[#This Row],[Actual Cost]]</f>
        <v/>
      </c>
      <c r="G14" t="inlineStr">
        <is>
          <t>Music platforms</t>
        </is>
      </c>
      <c r="H14" s="38" t="n"/>
      <c r="I14" s="38" t="n"/>
      <c r="J14" s="38">
        <f>Entertainment[[#This Row],[Projected Cost]]-Entertainment[[#This Row],[Actual Cost]]</f>
        <v/>
      </c>
    </row>
    <row r="15">
      <c r="B15" t="inlineStr">
        <is>
          <t>Electricity</t>
        </is>
      </c>
      <c r="C15" s="38" t="n">
        <v>44</v>
      </c>
      <c r="D15" s="38" t="n">
        <v>56</v>
      </c>
      <c r="E15" s="38">
        <f>Housing[[#This Row],[Projected Cost]]-Housing[[#This Row],[Actual Cost]]</f>
        <v/>
      </c>
      <c r="G15" t="inlineStr">
        <is>
          <t>Movies</t>
        </is>
      </c>
      <c r="H15" s="38" t="n"/>
      <c r="I15" s="38" t="n"/>
      <c r="J15" s="38">
        <f>Entertainment[[#This Row],[Projected Cost]]-Entertainment[[#This Row],[Actual Cost]]</f>
        <v/>
      </c>
    </row>
    <row r="16">
      <c r="B16" t="inlineStr">
        <is>
          <t>Gas</t>
        </is>
      </c>
      <c r="C16" s="38" t="n">
        <v>22</v>
      </c>
      <c r="D16" s="38" t="n">
        <v>28</v>
      </c>
      <c r="E16" s="38">
        <f>Housing[[#This Row],[Projected Cost]]-Housing[[#This Row],[Actual Cost]]</f>
        <v/>
      </c>
      <c r="G16" t="inlineStr">
        <is>
          <t>Concerts</t>
        </is>
      </c>
      <c r="H16" s="38" t="n"/>
      <c r="I16" s="38" t="n"/>
      <c r="J16" s="38">
        <f>Entertainment[[#This Row],[Projected Cost]]-Entertainment[[#This Row],[Actual Cost]]</f>
        <v/>
      </c>
    </row>
    <row r="17">
      <c r="B17" t="inlineStr">
        <is>
          <t>Water and sewer</t>
        </is>
      </c>
      <c r="C17" s="38" t="n">
        <v>8</v>
      </c>
      <c r="D17" s="38" t="n">
        <v>8</v>
      </c>
      <c r="E17" s="38">
        <f>Housing[[#This Row],[Projected Cost]]-Housing[[#This Row],[Actual Cost]]</f>
        <v/>
      </c>
      <c r="G17" t="inlineStr">
        <is>
          <t>Sporting events</t>
        </is>
      </c>
      <c r="H17" s="38" t="n"/>
      <c r="I17" s="38" t="n"/>
      <c r="J17" s="38">
        <f>Entertainment[[#This Row],[Projected Cost]]-Entertainment[[#This Row],[Actual Cost]]</f>
        <v/>
      </c>
    </row>
    <row r="18">
      <c r="B18" t="inlineStr">
        <is>
          <t>Cable</t>
        </is>
      </c>
      <c r="C18" s="38" t="n">
        <v>34</v>
      </c>
      <c r="D18" s="38" t="n">
        <v>34</v>
      </c>
      <c r="E18" s="38">
        <f>Housing[[#This Row],[Projected Cost]]-Housing[[#This Row],[Actual Cost]]</f>
        <v/>
      </c>
      <c r="G18" t="inlineStr">
        <is>
          <t>Live theater</t>
        </is>
      </c>
      <c r="H18" s="38" t="n"/>
      <c r="I18" s="38" t="n"/>
      <c r="J18" s="38">
        <f>Entertainment[[#This Row],[Projected Cost]]-Entertainment[[#This Row],[Actual Cost]]</f>
        <v/>
      </c>
    </row>
    <row r="19">
      <c r="B19" t="inlineStr">
        <is>
          <t>Waste removal</t>
        </is>
      </c>
      <c r="C19" s="38" t="n">
        <v>10</v>
      </c>
      <c r="D19" s="38" t="n">
        <v>10</v>
      </c>
      <c r="E19" s="38">
        <f>Housing[[#This Row],[Projected Cost]]-Housing[[#This Row],[Actual Cost]]</f>
        <v/>
      </c>
      <c r="G19" t="inlineStr">
        <is>
          <t>Other</t>
        </is>
      </c>
      <c r="H19" s="38" t="n"/>
      <c r="I19" s="38" t="n"/>
      <c r="J19" s="38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8" t="n">
        <v>23</v>
      </c>
      <c r="D20" s="38" t="n">
        <v>0</v>
      </c>
      <c r="E20" s="38">
        <f>Housing[[#This Row],[Projected Cost]]-Housing[[#This Row],[Actual Cost]]</f>
        <v/>
      </c>
      <c r="G20" t="inlineStr">
        <is>
          <t>Other</t>
        </is>
      </c>
      <c r="H20" s="38" t="n"/>
      <c r="I20" s="38" t="n"/>
      <c r="J20" s="38">
        <f>Entertainment[[#This Row],[Projected Cost]]-Entertainment[[#This Row],[Actual Cost]]</f>
        <v/>
      </c>
    </row>
    <row r="21">
      <c r="B21" t="inlineStr">
        <is>
          <t>Supplies</t>
        </is>
      </c>
      <c r="C21" s="38" t="n">
        <v>0</v>
      </c>
      <c r="D21" s="38" t="n">
        <v>0</v>
      </c>
      <c r="E21" s="38">
        <f>Housing[[#This Row],[Projected Cost]]-Housing[[#This Row],[Actual Cost]]</f>
        <v/>
      </c>
      <c r="G21" t="inlineStr">
        <is>
          <t>Other</t>
        </is>
      </c>
      <c r="H21" s="38" t="n"/>
      <c r="I21" s="38" t="n"/>
      <c r="J21" s="38">
        <f>Entertainment[[#This Row],[Projected Cost]]-Entertainment[[#This Row],[Actual Cost]]</f>
        <v/>
      </c>
    </row>
    <row r="22">
      <c r="B22" t="inlineStr">
        <is>
          <t>Other</t>
        </is>
      </c>
      <c r="C22" s="38" t="n">
        <v>0</v>
      </c>
      <c r="D22" s="38" t="n">
        <v>0</v>
      </c>
      <c r="E22" s="38">
        <f>Housing[[#This Row],[Projected Cost]]-Housing[[#This Row],[Actual Cost]]</f>
        <v/>
      </c>
      <c r="G22" t="inlineStr">
        <is>
          <t>Subtotal</t>
        </is>
      </c>
      <c r="H22" s="38" t="n"/>
      <c r="I22" s="38" t="n"/>
      <c r="J22" s="38">
        <f>SUBTOTAL(109,Entertainment[Difference])</f>
        <v/>
      </c>
    </row>
    <row r="23">
      <c r="B23" t="inlineStr">
        <is>
          <t>Subtotal</t>
        </is>
      </c>
      <c r="C23" s="38" t="n"/>
      <c r="D23" s="38" t="n"/>
      <c r="E23" s="38">
        <f>SUBTOTAL(109,Housing[Difference])</f>
        <v/>
      </c>
      <c r="G23" s="12" t="n"/>
      <c r="H23" s="12" t="n"/>
      <c r="I23" s="12" t="n"/>
      <c r="J23" s="12" t="n"/>
    </row>
    <row r="24">
      <c r="B24" s="12" t="n"/>
      <c r="C24" s="12" t="n"/>
      <c r="D24" s="12" t="n"/>
      <c r="E24" s="12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2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8" t="n"/>
      <c r="I25" s="38" t="n"/>
      <c r="J25" s="38">
        <f>Loans[[#This Row],[Projected Cost]]-Loans[[#This Row],[Actual Cost]]</f>
        <v/>
      </c>
    </row>
    <row r="26">
      <c r="B26" t="inlineStr">
        <is>
          <t>Vehicle payment</t>
        </is>
      </c>
      <c r="C26" s="38" t="n"/>
      <c r="D26" s="38" t="n"/>
      <c r="E26" s="38">
        <f>Transportation[[#This Row],[Projected Cost]]-Transportation[[#This Row],[Actual Cost]]</f>
        <v/>
      </c>
      <c r="G26" t="inlineStr">
        <is>
          <t>Student</t>
        </is>
      </c>
      <c r="H26" s="38" t="n"/>
      <c r="I26" s="38" t="n"/>
      <c r="J26" s="38">
        <f>Loans[[#This Row],[Projected Cost]]-Loans[[#This Row],[Actual Cost]]</f>
        <v/>
      </c>
    </row>
    <row r="27">
      <c r="B27" t="inlineStr">
        <is>
          <t>Bus/taxi fare</t>
        </is>
      </c>
      <c r="C27" s="38" t="n"/>
      <c r="D27" s="38" t="n"/>
      <c r="E27" s="38">
        <f>Transportation[[#This Row],[Projected Cost]]-Transportation[[#This Row],[Actual Cost]]</f>
        <v/>
      </c>
      <c r="G27" t="inlineStr">
        <is>
          <t>Credit card</t>
        </is>
      </c>
      <c r="H27" s="38" t="n"/>
      <c r="I27" s="38" t="n"/>
      <c r="J27" s="38">
        <f>Loans[[#This Row],[Projected Cost]]-Loans[[#This Row],[Actual Cost]]</f>
        <v/>
      </c>
    </row>
    <row r="28">
      <c r="B28" t="inlineStr">
        <is>
          <t>Insurance</t>
        </is>
      </c>
      <c r="C28" s="38" t="n"/>
      <c r="D28" s="38" t="n"/>
      <c r="E28" s="38">
        <f>Transportation[[#This Row],[Projected Cost]]-Transportation[[#This Row],[Actual Cost]]</f>
        <v/>
      </c>
      <c r="G28" t="inlineStr">
        <is>
          <t>Credit card</t>
        </is>
      </c>
      <c r="H28" s="38" t="n"/>
      <c r="I28" s="38" t="n"/>
      <c r="J28" s="38">
        <f>Loans[[#This Row],[Projected Cost]]-Loans[[#This Row],[Actual Cost]]</f>
        <v/>
      </c>
    </row>
    <row r="29">
      <c r="B29" t="inlineStr">
        <is>
          <t>Licensing</t>
        </is>
      </c>
      <c r="C29" s="38" t="n"/>
      <c r="D29" s="38" t="n"/>
      <c r="E29" s="38">
        <f>Transportation[[#This Row],[Projected Cost]]-Transportation[[#This Row],[Actual Cost]]</f>
        <v/>
      </c>
      <c r="G29" t="inlineStr">
        <is>
          <t>Credit card</t>
        </is>
      </c>
      <c r="H29" s="38" t="n"/>
      <c r="I29" s="38" t="n"/>
      <c r="J29" s="38">
        <f>Loans[[#This Row],[Projected Cost]]-Loans[[#This Row],[Actual Cost]]</f>
        <v/>
      </c>
    </row>
    <row r="30">
      <c r="B30" t="inlineStr">
        <is>
          <t>Fuel</t>
        </is>
      </c>
      <c r="C30" s="38" t="n"/>
      <c r="D30" s="38" t="n"/>
      <c r="E30" s="38">
        <f>Transportation[[#This Row],[Projected Cost]]-Transportation[[#This Row],[Actual Cost]]</f>
        <v/>
      </c>
      <c r="G30" t="inlineStr">
        <is>
          <t>Other</t>
        </is>
      </c>
      <c r="H30" s="38" t="n"/>
      <c r="I30" s="38" t="n"/>
      <c r="J30" s="38">
        <f>Loans[[#This Row],[Projected Cost]]-Loans[[#This Row],[Actual Cost]]</f>
        <v/>
      </c>
    </row>
    <row r="31">
      <c r="B31" t="inlineStr">
        <is>
          <t>Maintenance</t>
        </is>
      </c>
      <c r="C31" s="38" t="n"/>
      <c r="D31" s="38" t="n"/>
      <c r="E31" s="38">
        <f>Transportation[[#This Row],[Projected Cost]]-Transportation[[#This Row],[Actual Cost]]</f>
        <v/>
      </c>
      <c r="G31" t="inlineStr">
        <is>
          <t>Subtotal</t>
        </is>
      </c>
      <c r="H31" s="38" t="n"/>
      <c r="I31" s="38" t="n"/>
      <c r="J31" s="38">
        <f>SUBTOTAL(109,Loans[Difference])</f>
        <v/>
      </c>
    </row>
    <row r="32">
      <c r="B32" t="inlineStr">
        <is>
          <t>Other</t>
        </is>
      </c>
      <c r="C32" s="38" t="n"/>
      <c r="D32" s="38" t="n"/>
      <c r="E32" s="38">
        <f>Transportation[[#This Row],[Projected Cost]]-Transportation[[#This Row],[Actual Cost]]</f>
        <v/>
      </c>
      <c r="G32" s="12" t="n"/>
      <c r="H32" s="12" t="n"/>
      <c r="I32" s="12" t="n"/>
      <c r="J32" s="12" t="n"/>
    </row>
    <row r="33">
      <c r="B33" t="inlineStr">
        <is>
          <t>Subtotal</t>
        </is>
      </c>
      <c r="C33" s="38" t="n"/>
      <c r="D33" s="38" t="n"/>
      <c r="E33" s="38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2" t="n"/>
      <c r="C34" s="12" t="n"/>
      <c r="D34" s="12" t="n"/>
      <c r="E34" s="12" t="n"/>
      <c r="G34" t="inlineStr">
        <is>
          <t>Federal</t>
        </is>
      </c>
      <c r="H34" s="38" t="n"/>
      <c r="I34" s="38" t="n"/>
      <c r="J34" s="38">
        <f>Taxes[[#This Row],[Projected Cost]]-Taxes[[#This Row],[Actual Cost]]</f>
        <v/>
      </c>
    </row>
    <row r="35">
      <c r="A35" s="2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8" t="n"/>
      <c r="I35" s="38" t="n"/>
      <c r="J35" s="38">
        <f>Taxes[[#This Row],[Projected Cost]]-Taxes[[#This Row],[Actual Cost]]</f>
        <v/>
      </c>
    </row>
    <row r="36">
      <c r="B36" t="inlineStr">
        <is>
          <t>Home</t>
        </is>
      </c>
      <c r="C36" s="38" t="n"/>
      <c r="D36" s="38" t="n"/>
      <c r="E36" s="38">
        <f>Insurance[[#This Row],[Projected Cost]]-Insurance[[#This Row],[Actual Cost]]</f>
        <v/>
      </c>
      <c r="G36" t="inlineStr">
        <is>
          <t>Local</t>
        </is>
      </c>
      <c r="H36" s="38" t="n"/>
      <c r="I36" s="38" t="n"/>
      <c r="J36" s="38">
        <f>Taxes[[#This Row],[Projected Cost]]-Taxes[[#This Row],[Actual Cost]]</f>
        <v/>
      </c>
    </row>
    <row r="37">
      <c r="B37" t="inlineStr">
        <is>
          <t>Health</t>
        </is>
      </c>
      <c r="C37" s="38" t="n"/>
      <c r="D37" s="38" t="n"/>
      <c r="E37" s="38">
        <f>Insurance[[#This Row],[Projected Cost]]-Insurance[[#This Row],[Actual Cost]]</f>
        <v/>
      </c>
      <c r="G37" t="inlineStr">
        <is>
          <t>Other</t>
        </is>
      </c>
      <c r="H37" s="38" t="n"/>
      <c r="I37" s="38" t="n"/>
      <c r="J37" s="38">
        <f>Taxes[[#This Row],[Projected Cost]]-Taxes[[#This Row],[Actual Cost]]</f>
        <v/>
      </c>
    </row>
    <row r="38">
      <c r="B38" t="inlineStr">
        <is>
          <t>Life</t>
        </is>
      </c>
      <c r="C38" s="38" t="n"/>
      <c r="D38" s="38" t="n"/>
      <c r="E38" s="38">
        <f>Insurance[[#This Row],[Projected Cost]]-Insurance[[#This Row],[Actual Cost]]</f>
        <v/>
      </c>
      <c r="G38" t="inlineStr">
        <is>
          <t>Subtotal</t>
        </is>
      </c>
      <c r="H38" s="38" t="n"/>
      <c r="I38" s="38" t="n"/>
      <c r="J38" s="38">
        <f>SUBTOTAL(109,Taxes[Difference])</f>
        <v/>
      </c>
    </row>
    <row r="39">
      <c r="B39" t="inlineStr">
        <is>
          <t>Other</t>
        </is>
      </c>
      <c r="C39" s="38" t="n"/>
      <c r="D39" s="38" t="n"/>
      <c r="E39" s="38">
        <f>Insurance[[#This Row],[Projected Cost]]-Insurance[[#This Row],[Actual Cost]]</f>
        <v/>
      </c>
      <c r="G39" s="12" t="n"/>
      <c r="H39" s="12" t="n"/>
      <c r="I39" s="12" t="n"/>
      <c r="J39" s="12" t="n"/>
    </row>
    <row r="40">
      <c r="B40" t="inlineStr">
        <is>
          <t>Subtotal</t>
        </is>
      </c>
      <c r="C40" s="38" t="n"/>
      <c r="D40" s="38" t="n"/>
      <c r="E40" s="38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2" t="n"/>
      <c r="C41" s="12" t="n"/>
      <c r="D41" s="12" t="n"/>
      <c r="E41" s="12" t="n"/>
      <c r="G41" t="inlineStr">
        <is>
          <t>Retirement account</t>
        </is>
      </c>
      <c r="H41" s="38" t="n"/>
      <c r="I41" s="38" t="n"/>
      <c r="J41" s="38">
        <f>Savings[[#This Row],[Projected Cost]]-Savings[[#This Row],[Actual Cost]]</f>
        <v/>
      </c>
    </row>
    <row r="42">
      <c r="A42" s="2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8" t="n"/>
      <c r="I42" s="38" t="n"/>
      <c r="J42" s="38">
        <f>Savings[[#This Row],[Projected Cost]]-Savings[[#This Row],[Actual Cost]]</f>
        <v/>
      </c>
    </row>
    <row r="43">
      <c r="B43" t="inlineStr">
        <is>
          <t>Groceries</t>
        </is>
      </c>
      <c r="C43" s="38" t="n"/>
      <c r="D43" s="38" t="n"/>
      <c r="E43" s="38">
        <f>Food[[#This Row],[Projected Cost]]-Food[[#This Row],[Actual Cost]]</f>
        <v/>
      </c>
      <c r="G43" t="inlineStr">
        <is>
          <t>Other</t>
        </is>
      </c>
      <c r="H43" s="38" t="n"/>
      <c r="I43" s="38" t="n"/>
      <c r="J43" s="38">
        <f>Savings[[#This Row],[Projected Cost]]-Savings[[#This Row],[Actual Cost]]</f>
        <v/>
      </c>
    </row>
    <row r="44">
      <c r="B44" t="inlineStr">
        <is>
          <t>Dining out</t>
        </is>
      </c>
      <c r="C44" s="38" t="n"/>
      <c r="D44" s="38" t="n"/>
      <c r="E44" s="38">
        <f>Food[[#This Row],[Projected Cost]]-Food[[#This Row],[Actual Cost]]</f>
        <v/>
      </c>
      <c r="G44" t="inlineStr">
        <is>
          <t>Subtotal</t>
        </is>
      </c>
      <c r="H44" s="38" t="n"/>
      <c r="I44" s="38" t="n"/>
      <c r="J44" s="38">
        <f>SUBTOTAL(109,Savings[Difference])</f>
        <v/>
      </c>
    </row>
    <row r="45">
      <c r="B45" t="inlineStr">
        <is>
          <t>Other</t>
        </is>
      </c>
      <c r="C45" s="38" t="n"/>
      <c r="D45" s="38" t="n"/>
      <c r="E45" s="38">
        <f>Food[[#This Row],[Projected Cost]]-Food[[#This Row],[Actual Cost]]</f>
        <v/>
      </c>
      <c r="G45" s="12" t="n"/>
      <c r="H45" s="12" t="n"/>
      <c r="I45" s="12" t="n"/>
      <c r="J45" s="12" t="n"/>
    </row>
    <row r="46">
      <c r="B46" t="inlineStr">
        <is>
          <t>Subtotal</t>
        </is>
      </c>
      <c r="C46" s="38" t="n"/>
      <c r="D46" s="38" t="n"/>
      <c r="E46" s="38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2" t="n"/>
      <c r="C47" s="12" t="n"/>
      <c r="D47" s="12" t="n"/>
      <c r="E47" s="12" t="n"/>
      <c r="G47" t="inlineStr">
        <is>
          <t>Charity 1</t>
        </is>
      </c>
      <c r="H47" s="38" t="n"/>
      <c r="I47" s="38" t="n"/>
      <c r="J47" s="38">
        <f>Gifts[[#This Row],[Projected Cost]]-Gifts[[#This Row],[Actual Cost]]</f>
        <v/>
      </c>
    </row>
    <row r="48">
      <c r="A48" s="2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8" t="n"/>
      <c r="I48" s="38" t="n"/>
      <c r="J48" s="38">
        <f>Gifts[[#This Row],[Projected Cost]]-Gifts[[#This Row],[Actual Cost]]</f>
        <v/>
      </c>
    </row>
    <row r="49">
      <c r="B49" t="inlineStr">
        <is>
          <t>Food</t>
        </is>
      </c>
      <c r="C49" s="38" t="n"/>
      <c r="D49" s="38" t="n"/>
      <c r="E49" s="38">
        <f>Pets[[#This Row],[Projected Cost]]-Pets[[#This Row],[Actual Cost]]</f>
        <v/>
      </c>
      <c r="G49" t="inlineStr">
        <is>
          <t>Charity 3</t>
        </is>
      </c>
      <c r="H49" s="38" t="n"/>
      <c r="I49" s="38" t="n"/>
      <c r="J49" s="38">
        <f>Gifts[[#This Row],[Projected Cost]]-Gifts[[#This Row],[Actual Cost]]</f>
        <v/>
      </c>
    </row>
    <row r="50">
      <c r="B50" t="inlineStr">
        <is>
          <t>Medical</t>
        </is>
      </c>
      <c r="C50" s="38" t="n"/>
      <c r="D50" s="38" t="n"/>
      <c r="E50" s="38">
        <f>Pets[[#This Row],[Projected Cost]]-Pets[[#This Row],[Actual Cost]]</f>
        <v/>
      </c>
      <c r="G50" t="inlineStr">
        <is>
          <t>Subtotal</t>
        </is>
      </c>
      <c r="H50" s="38" t="n"/>
      <c r="I50" s="38" t="n"/>
      <c r="J50" s="38">
        <f>SUBTOTAL(109,Gifts[Difference])</f>
        <v/>
      </c>
    </row>
    <row r="51">
      <c r="B51" t="inlineStr">
        <is>
          <t>Grooming</t>
        </is>
      </c>
      <c r="C51" s="38" t="n"/>
      <c r="D51" s="38" t="n"/>
      <c r="E51" s="38">
        <f>Pets[[#This Row],[Projected Cost]]-Pets[[#This Row],[Actual Cost]]</f>
        <v/>
      </c>
      <c r="G51" s="12" t="n"/>
      <c r="H51" s="12" t="n"/>
      <c r="I51" s="12" t="n"/>
      <c r="J51" s="12" t="n"/>
    </row>
    <row r="52">
      <c r="B52" t="inlineStr">
        <is>
          <t>Toys</t>
        </is>
      </c>
      <c r="C52" s="38" t="n"/>
      <c r="D52" s="38" t="n"/>
      <c r="E52" s="38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8" t="n"/>
      <c r="D53" s="38" t="n"/>
      <c r="E53" s="38">
        <f>Pets[[#This Row],[Projected Cost]]-Pets[[#This Row],[Actual Cost]]</f>
        <v/>
      </c>
      <c r="G53" t="inlineStr">
        <is>
          <t>Attorney</t>
        </is>
      </c>
      <c r="H53" s="38" t="n"/>
      <c r="I53" s="38" t="n"/>
      <c r="J53" s="38">
        <f>Legal[[#This Row],[Projected Cost]]-Legal[[#This Row],[Actual Cost]]</f>
        <v/>
      </c>
    </row>
    <row r="54">
      <c r="B54" t="inlineStr">
        <is>
          <t>Subtotal</t>
        </is>
      </c>
      <c r="C54" s="38" t="n"/>
      <c r="D54" s="38" t="n"/>
      <c r="E54" s="38">
        <f>SUBTOTAL(109,Pets[Difference])</f>
        <v/>
      </c>
      <c r="G54" t="inlineStr">
        <is>
          <t>Alimony</t>
        </is>
      </c>
      <c r="H54" s="38" t="n"/>
      <c r="I54" s="38" t="n"/>
      <c r="J54" s="38">
        <f>Legal[[#This Row],[Projected Cost]]-Legal[[#This Row],[Actual Cost]]</f>
        <v/>
      </c>
    </row>
    <row r="55">
      <c r="B55" s="12" t="n"/>
      <c r="C55" s="12" t="n"/>
      <c r="D55" s="12" t="n"/>
      <c r="E55" s="12" t="n"/>
      <c r="G55" t="inlineStr">
        <is>
          <t>Payments on lien or judgment</t>
        </is>
      </c>
      <c r="H55" s="38" t="n"/>
      <c r="I55" s="38" t="n"/>
      <c r="J55" s="38">
        <f>Legal[[#This Row],[Projected Cost]]-Legal[[#This Row],[Actual Cost]]</f>
        <v/>
      </c>
    </row>
    <row r="56">
      <c r="A56" s="2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8" t="n"/>
      <c r="I56" s="38" t="n"/>
      <c r="J56" s="38">
        <f>Legal[[#This Row],[Projected Cost]]-Legal[[#This Row],[Actual Cost]]</f>
        <v/>
      </c>
    </row>
    <row r="57">
      <c r="B57" t="inlineStr">
        <is>
          <t>Medical</t>
        </is>
      </c>
      <c r="C57" s="38" t="n"/>
      <c r="D57" s="38" t="n"/>
      <c r="E57" s="38">
        <f>PersonalCare[[#This Row],[Projected Cost]]-PersonalCare[[#This Row],[Actual Cost]]</f>
        <v/>
      </c>
      <c r="G57" t="inlineStr">
        <is>
          <t>Subtotal</t>
        </is>
      </c>
      <c r="H57" s="38" t="n"/>
      <c r="I57" s="38" t="n"/>
      <c r="J57" s="38">
        <f>SUBTOTAL(109,Legal[Difference])</f>
        <v/>
      </c>
    </row>
    <row r="58">
      <c r="B58" t="inlineStr">
        <is>
          <t>Hair/nails</t>
        </is>
      </c>
      <c r="C58" s="38" t="n"/>
      <c r="D58" s="38" t="n"/>
      <c r="E58" s="38">
        <f>PersonalCare[[#This Row],[Projected Cost]]-PersonalCare[[#This Row],[Actual Cost]]</f>
        <v/>
      </c>
      <c r="G58" s="12" t="n"/>
      <c r="H58" s="12" t="n"/>
      <c r="I58" s="12" t="n"/>
      <c r="J58" s="12" t="n"/>
    </row>
    <row r="59">
      <c r="A59" s="2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8" t="n"/>
      <c r="D59" s="38" t="n"/>
      <c r="E59" s="38">
        <f>PersonalCare[[#This Row],[Projected Cost]]-PersonalCare[[#This Row],[Actual Cost]]</f>
        <v/>
      </c>
      <c r="G59" s="18" t="inlineStr">
        <is>
          <t>TOTAL PROJECTED COST</t>
        </is>
      </c>
      <c r="H59" s="28" t="n"/>
      <c r="I59" s="29" t="n"/>
      <c r="J59" s="30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8" t="n"/>
      <c r="D60" s="38" t="n"/>
      <c r="E60" s="38">
        <f>PersonalCare[[#This Row],[Projected Cost]]-PersonalCare[[#This Row],[Actual Cost]]</f>
        <v/>
      </c>
      <c r="G60" s="33" t="n"/>
      <c r="H60" s="34" t="n"/>
      <c r="I60" s="35" t="n"/>
      <c r="J60" s="36" t="n"/>
    </row>
    <row r="61">
      <c r="B61" t="inlineStr">
        <is>
          <t>Health club</t>
        </is>
      </c>
      <c r="C61" s="38" t="n"/>
      <c r="D61" s="38" t="n"/>
      <c r="E61" s="38">
        <f>PersonalCare[[#This Row],[Projected Cost]]-PersonalCare[[#This Row],[Actual Cost]]</f>
        <v/>
      </c>
      <c r="G61" s="18" t="inlineStr">
        <is>
          <t>TOTAL ACTUAL COST</t>
        </is>
      </c>
      <c r="H61" s="28" t="n"/>
      <c r="I61" s="29" t="n"/>
      <c r="J61" s="3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8" t="n"/>
      <c r="D62" s="38" t="n"/>
      <c r="E62" s="38">
        <f>PersonalCare[[#This Row],[Projected Cost]]-PersonalCare[[#This Row],[Actual Cost]]</f>
        <v/>
      </c>
      <c r="G62" s="33" t="n"/>
      <c r="H62" s="34" t="n"/>
      <c r="I62" s="35" t="n"/>
      <c r="J62" s="36" t="n"/>
    </row>
    <row r="63">
      <c r="B63" t="inlineStr">
        <is>
          <t>Other</t>
        </is>
      </c>
      <c r="C63" s="38" t="n"/>
      <c r="D63" s="38" t="n"/>
      <c r="E63" s="38">
        <f>PersonalCare[[#This Row],[Projected Cost]]-PersonalCare[[#This Row],[Actual Cost]]</f>
        <v/>
      </c>
      <c r="G63" s="18" t="inlineStr">
        <is>
          <t>TOTAL DIFFERENCE</t>
        </is>
      </c>
      <c r="H63" s="28" t="n"/>
      <c r="I63" s="29" t="n"/>
      <c r="J63" s="30">
        <f>J59-J61</f>
        <v/>
      </c>
    </row>
    <row r="64">
      <c r="B64" t="inlineStr">
        <is>
          <t>Subtotal</t>
        </is>
      </c>
      <c r="C64" s="38" t="n"/>
      <c r="D64" s="38" t="n"/>
      <c r="E64" s="38">
        <f>SUBTOTAL(109,PersonalCare[Difference])</f>
        <v/>
      </c>
      <c r="G64" s="33" t="n"/>
      <c r="H64" s="34" t="n"/>
      <c r="I64" s="35" t="n"/>
      <c r="J64" s="36" t="n"/>
    </row>
    <row r="65">
      <c r="B65" s="12" t="n"/>
      <c r="C65" s="12" t="n"/>
      <c r="D65" s="12" t="n"/>
      <c r="E65" s="12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30">
      <formula>0</formula>
    </cfRule>
  </conditionalFormatting>
  <conditionalFormatting sqref="J63:J64">
    <cfRule type="cellIs" priority="1" operator="lessThan" dxfId="30">
      <formula>0</formula>
    </cfRule>
  </conditionalFormatting>
  <printOptions horizontalCentered="1"/>
  <pageMargins left="0.4" right="0.4" top="0.4" bottom="0.4" header="0.3" footer="0.3"/>
  <pageSetup orientation="portrait" paperSize="1" scale="81" fitToHeight="0"/>
  <headerFooter differentFirst="1">
    <oddHeader/>
    <oddFooter>&amp;CPage &amp;P of &amp;N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I14" sqref="$A1:$XFD1048576"/>
    </sheetView>
  </sheetViews>
  <sheetFormatPr baseColWidth="8" defaultColWidth="9" defaultRowHeight="12.4"/>
  <cols>
    <col width="2.71428571428571" customWidth="1" style="2" min="1" max="1"/>
    <col width="19.5714285714286" customWidth="1" min="2" max="2"/>
    <col width="16" customWidth="1" min="3" max="3"/>
    <col width="13" customWidth="1" min="4" max="4"/>
    <col width="12.5714285714286" customWidth="1" min="5" max="5"/>
    <col width="2.71428571428571" customWidth="1" min="6" max="6"/>
    <col width="27.1428571428571" customWidth="1" min="7" max="7"/>
    <col width="16" customWidth="1" min="8" max="8"/>
    <col width="13" customWidth="1" min="9" max="9"/>
    <col width="12.5714285714286" customWidth="1" min="10" max="10"/>
    <col width="2.71428571428571" customWidth="1" min="11" max="11"/>
  </cols>
  <sheetData>
    <row r="1" ht="14" customFormat="1" customHeight="1" s="1">
      <c r="A1" s="3" t="inlineStr">
        <is>
          <t>Create a Personal Monthly Budget in this worksheet. Helpful instructions on how to use this worksheet are in cells in this column. Arrow down to get started.</t>
        </is>
      </c>
    </row>
    <row r="2" ht="32.35" customFormat="1" customHeight="1" s="1">
      <c r="A2" s="3" t="inlineStr">
        <is>
          <t>Title of this worksheet is in cell at right. Next instruction is in cell A4.</t>
        </is>
      </c>
      <c r="B2" s="4" t="inlineStr">
        <is>
          <t>PERSONAL MONTHLY BUDGET</t>
        </is>
      </c>
      <c r="C2" s="4" t="n"/>
      <c r="D2" s="4" t="n"/>
      <c r="E2" s="4" t="n"/>
      <c r="F2" s="4" t="n"/>
      <c r="G2" s="4" t="n"/>
      <c r="H2" s="4" t="n"/>
      <c r="I2" s="4" t="n"/>
      <c r="J2" s="4" t="n"/>
    </row>
    <row r="4" ht="15.2" customHeight="1">
      <c r="A4" s="2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14" t="inlineStr">
        <is>
          <t>PROJECTED BALANCE 
(Projected income minus expenses)</t>
        </is>
      </c>
      <c r="H4" s="28" t="n"/>
      <c r="I4" s="29" t="n"/>
      <c r="J4" s="30" t="inlineStr">
        <is>
          <t>MADHUSUDAN MEWADA</t>
        </is>
      </c>
    </row>
    <row r="5" ht="15.2" customHeight="1">
      <c r="A5" s="2" t="n"/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 ht="15.2" customHeight="1">
      <c r="A6" s="2" t="inlineStr">
        <is>
          <t>Projected Balance is auto calculated in cell J4, Actual Balance in J6, and Difference in J8. Next instruction is in cell A8.</t>
        </is>
      </c>
      <c r="B6" s="36" t="n"/>
      <c r="C6" s="25" t="inlineStr">
        <is>
          <t>Total monthly income</t>
        </is>
      </c>
      <c r="D6" s="26" t="n"/>
      <c r="E6" s="37">
        <f>SUM(E4:E5)</f>
        <v/>
      </c>
      <c r="G6" s="14" t="inlineStr">
        <is>
          <t>ACTUAL BALANCE 
(Actual income minus expenses)</t>
        </is>
      </c>
      <c r="H6" s="28" t="n"/>
      <c r="I6" s="29" t="n"/>
      <c r="J6" s="30">
        <f>E10-J61</f>
        <v/>
      </c>
    </row>
    <row r="7" ht="15.2" customHeight="1">
      <c r="A7" s="2" t="n"/>
      <c r="B7" s="10" t="n"/>
      <c r="C7" s="10" t="n"/>
      <c r="D7" s="10" t="n"/>
      <c r="E7" s="10" t="n"/>
      <c r="G7" s="33" t="n"/>
      <c r="H7" s="34" t="n"/>
      <c r="I7" s="35" t="n"/>
      <c r="J7" s="36" t="n"/>
    </row>
    <row r="8" ht="15.2" customHeight="1">
      <c r="A8" s="2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14" t="inlineStr">
        <is>
          <t>DIFFERENCE 
(Actual minus projected)</t>
        </is>
      </c>
      <c r="H8" s="28" t="n"/>
      <c r="I8" s="29" t="n"/>
      <c r="J8" s="30">
        <f>J6-J4</f>
        <v/>
      </c>
    </row>
    <row r="9" ht="15.2" customHeight="1">
      <c r="A9" s="2" t="n"/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 ht="15.2" customHeight="1">
      <c r="A10" s="2" t="n"/>
      <c r="B10" s="36" t="n"/>
      <c r="C10" s="25" t="inlineStr">
        <is>
          <t>Total monthly income</t>
        </is>
      </c>
      <c r="D10" s="26" t="n"/>
      <c r="E10" s="37">
        <f>SUM(E8:E9)</f>
        <v/>
      </c>
    </row>
    <row r="12">
      <c r="A12" s="2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A13" s="2" t="n"/>
      <c r="B13" t="inlineStr">
        <is>
          <t>Mortgage or rent</t>
        </is>
      </c>
      <c r="C13" s="38" t="n">
        <v>1000</v>
      </c>
      <c r="D13" s="38" t="n">
        <v>1000</v>
      </c>
      <c r="E13" s="38">
        <f>Housing_18[[#This Row],[Projected Cost]]-Housing_18[[#This Row],[Actual Cost]]</f>
        <v/>
      </c>
      <c r="G13" t="inlineStr">
        <is>
          <t>Night out</t>
        </is>
      </c>
      <c r="H13" s="38" t="n"/>
      <c r="I13" s="38" t="n"/>
      <c r="J13" s="38">
        <f>Entertainment_17[[#This Row],[Projected Cost]]-Entertainment_17[[#This Row],[Actual Cost]]</f>
        <v/>
      </c>
    </row>
    <row r="14">
      <c r="A14" s="2" t="n"/>
      <c r="B14" t="inlineStr">
        <is>
          <t>Phone</t>
        </is>
      </c>
      <c r="C14" s="38" t="n">
        <v>54</v>
      </c>
      <c r="D14" s="38" t="n">
        <v>100</v>
      </c>
      <c r="E14" s="38">
        <f>Housing_18[[#This Row],[Projected Cost]]-Housing_18[[#This Row],[Actual Cost]]</f>
        <v/>
      </c>
      <c r="G14" t="inlineStr">
        <is>
          <t>Music platforms</t>
        </is>
      </c>
      <c r="H14" s="38" t="n"/>
      <c r="I14" s="38" t="n"/>
      <c r="J14" s="38">
        <f>Entertainment_17[[#This Row],[Projected Cost]]-Entertainment_17[[#This Row],[Actual Cost]]</f>
        <v/>
      </c>
    </row>
    <row r="15">
      <c r="A15" s="2" t="n"/>
      <c r="B15" t="inlineStr">
        <is>
          <t>Electricity</t>
        </is>
      </c>
      <c r="C15" s="38" t="n">
        <v>44</v>
      </c>
      <c r="D15" s="38" t="n">
        <v>56</v>
      </c>
      <c r="E15" s="38">
        <f>Housing_18[[#This Row],[Projected Cost]]-Housing_18[[#This Row],[Actual Cost]]</f>
        <v/>
      </c>
      <c r="G15" t="inlineStr">
        <is>
          <t>Movies</t>
        </is>
      </c>
      <c r="H15" s="38" t="n"/>
      <c r="I15" s="38" t="n"/>
      <c r="J15" s="38">
        <f>Entertainment_17[[#This Row],[Projected Cost]]-Entertainment_17[[#This Row],[Actual Cost]]</f>
        <v/>
      </c>
    </row>
    <row r="16">
      <c r="A16" s="2" t="n"/>
      <c r="B16" t="inlineStr">
        <is>
          <t>Gas</t>
        </is>
      </c>
      <c r="C16" s="38" t="n">
        <v>22</v>
      </c>
      <c r="D16" s="38" t="n">
        <v>28</v>
      </c>
      <c r="E16" s="38">
        <f>Housing_18[[#This Row],[Projected Cost]]-Housing_18[[#This Row],[Actual Cost]]</f>
        <v/>
      </c>
      <c r="G16" t="inlineStr">
        <is>
          <t>Concerts</t>
        </is>
      </c>
      <c r="H16" s="38" t="n"/>
      <c r="I16" s="38" t="n"/>
      <c r="J16" s="38">
        <f>Entertainment_17[[#This Row],[Projected Cost]]-Entertainment_17[[#This Row],[Actual Cost]]</f>
        <v/>
      </c>
    </row>
    <row r="17">
      <c r="A17" s="2" t="n"/>
      <c r="B17" t="inlineStr">
        <is>
          <t>Water and sewer</t>
        </is>
      </c>
      <c r="C17" s="38" t="n">
        <v>8</v>
      </c>
      <c r="D17" s="38" t="n">
        <v>8</v>
      </c>
      <c r="E17" s="38">
        <f>Housing_18[[#This Row],[Projected Cost]]-Housing_18[[#This Row],[Actual Cost]]</f>
        <v/>
      </c>
      <c r="G17" t="inlineStr">
        <is>
          <t>Sporting events</t>
        </is>
      </c>
      <c r="H17" s="38" t="n"/>
      <c r="I17" s="38" t="n"/>
      <c r="J17" s="38">
        <f>Entertainment_17[[#This Row],[Projected Cost]]-Entertainment_17[[#This Row],[Actual Cost]]</f>
        <v/>
      </c>
    </row>
    <row r="18">
      <c r="A18" s="2" t="n"/>
      <c r="B18" t="inlineStr">
        <is>
          <t>Cable</t>
        </is>
      </c>
      <c r="C18" s="38" t="n">
        <v>34</v>
      </c>
      <c r="D18" s="38" t="n">
        <v>34</v>
      </c>
      <c r="E18" s="38">
        <f>Housing_18[[#This Row],[Projected Cost]]-Housing_18[[#This Row],[Actual Cost]]</f>
        <v/>
      </c>
      <c r="G18" t="inlineStr">
        <is>
          <t>Live theater</t>
        </is>
      </c>
      <c r="H18" s="38" t="n"/>
      <c r="I18" s="38" t="n"/>
      <c r="J18" s="38">
        <f>Entertainment_17[[#This Row],[Projected Cost]]-Entertainment_17[[#This Row],[Actual Cost]]</f>
        <v/>
      </c>
    </row>
    <row r="19">
      <c r="A19" s="2" t="n"/>
      <c r="B19" t="inlineStr">
        <is>
          <t>Waste removal</t>
        </is>
      </c>
      <c r="C19" s="38" t="n">
        <v>10</v>
      </c>
      <c r="D19" s="38" t="n">
        <v>10</v>
      </c>
      <c r="E19" s="38">
        <f>Housing_18[[#This Row],[Projected Cost]]-Housing_18[[#This Row],[Actual Cost]]</f>
        <v/>
      </c>
      <c r="G19" t="inlineStr">
        <is>
          <t>Other</t>
        </is>
      </c>
      <c r="H19" s="38" t="n"/>
      <c r="I19" s="38" t="n"/>
      <c r="J19" s="38">
        <f>Entertainment_17[[#This Row],[Projected Cost]]-Entertainment_17[[#This Row],[Actual Cost]]</f>
        <v/>
      </c>
    </row>
    <row r="20">
      <c r="A20" s="2" t="n"/>
      <c r="B20" t="inlineStr">
        <is>
          <t>Maintenance or repairs</t>
        </is>
      </c>
      <c r="C20" s="38" t="n">
        <v>23</v>
      </c>
      <c r="D20" s="38" t="n">
        <v>0</v>
      </c>
      <c r="E20" s="38">
        <f>Housing_18[[#This Row],[Projected Cost]]-Housing_18[[#This Row],[Actual Cost]]</f>
        <v/>
      </c>
      <c r="G20" t="inlineStr">
        <is>
          <t>Other</t>
        </is>
      </c>
      <c r="H20" s="38" t="n"/>
      <c r="I20" s="38" t="n"/>
      <c r="J20" s="38">
        <f>Entertainment_17[[#This Row],[Projected Cost]]-Entertainment_17[[#This Row],[Actual Cost]]</f>
        <v/>
      </c>
    </row>
    <row r="21">
      <c r="A21" s="2" t="n"/>
      <c r="B21" t="inlineStr">
        <is>
          <t>Supplies</t>
        </is>
      </c>
      <c r="C21" s="38" t="n">
        <v>0</v>
      </c>
      <c r="D21" s="38" t="n">
        <v>0</v>
      </c>
      <c r="E21" s="38">
        <f>Housing_18[[#This Row],[Projected Cost]]-Housing_18[[#This Row],[Actual Cost]]</f>
        <v/>
      </c>
      <c r="G21" t="inlineStr">
        <is>
          <t>Other</t>
        </is>
      </c>
      <c r="H21" s="38" t="n"/>
      <c r="I21" s="38" t="n"/>
      <c r="J21" s="38">
        <f>Entertainment_17[[#This Row],[Projected Cost]]-Entertainment_17[[#This Row],[Actual Cost]]</f>
        <v/>
      </c>
    </row>
    <row r="22">
      <c r="A22" s="2" t="n"/>
      <c r="B22" t="inlineStr">
        <is>
          <t>Other</t>
        </is>
      </c>
      <c r="C22" s="38" t="n">
        <v>0</v>
      </c>
      <c r="D22" s="38" t="n">
        <v>0</v>
      </c>
      <c r="E22" s="38">
        <f>Housing_18[[#This Row],[Projected Cost]]-Housing_18[[#This Row],[Actual Cost]]</f>
        <v/>
      </c>
      <c r="G22" t="inlineStr">
        <is>
          <t>Subtotal</t>
        </is>
      </c>
      <c r="H22" s="38" t="n"/>
      <c r="I22" s="38" t="n"/>
      <c r="J22" s="38">
        <f>SUBTOTAL(109,Entertainment_17[Difference])</f>
        <v/>
      </c>
    </row>
    <row r="23">
      <c r="A23" s="2" t="n"/>
      <c r="B23" t="inlineStr">
        <is>
          <t>Subtotal</t>
        </is>
      </c>
      <c r="C23" s="38" t="n"/>
      <c r="D23" s="38" t="n"/>
      <c r="E23" s="38">
        <f>SUBTOTAL(109,Housing_18[Difference])</f>
        <v/>
      </c>
      <c r="G23" s="12" t="n"/>
      <c r="H23" s="12" t="n"/>
      <c r="I23" s="12" t="n"/>
      <c r="J23" s="12" t="n"/>
    </row>
    <row r="24">
      <c r="A24" s="2" t="n"/>
      <c r="B24" s="12" t="n"/>
      <c r="C24" s="12" t="n"/>
      <c r="D24" s="12" t="n"/>
      <c r="E24" s="12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2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8" t="n"/>
      <c r="I25" s="38" t="n"/>
      <c r="J25" s="38">
        <f>Loans_24[[#This Row],[Projected Cost]]-Loans_24[[#This Row],[Actual Cost]]</f>
        <v/>
      </c>
    </row>
    <row r="26">
      <c r="A26" s="2" t="n"/>
      <c r="B26" t="inlineStr">
        <is>
          <t>Vehicle payment</t>
        </is>
      </c>
      <c r="C26" s="38" t="n"/>
      <c r="D26" s="38" t="n"/>
      <c r="E26" s="38">
        <f>Transportation_16[[#This Row],[Projected Cost]]-Transportation_16[[#This Row],[Actual Cost]]</f>
        <v/>
      </c>
      <c r="G26" t="inlineStr">
        <is>
          <t>Student</t>
        </is>
      </c>
      <c r="H26" s="38" t="n"/>
      <c r="I26" s="38" t="n"/>
      <c r="J26" s="38">
        <f>Loans_24[[#This Row],[Projected Cost]]-Loans_24[[#This Row],[Actual Cost]]</f>
        <v/>
      </c>
    </row>
    <row r="27">
      <c r="A27" s="2" t="n"/>
      <c r="B27" t="inlineStr">
        <is>
          <t>Bus/taxi fare</t>
        </is>
      </c>
      <c r="C27" s="38" t="n"/>
      <c r="D27" s="38" t="n"/>
      <c r="E27" s="38">
        <f>Transportation_16[[#This Row],[Projected Cost]]-Transportation_16[[#This Row],[Actual Cost]]</f>
        <v/>
      </c>
      <c r="G27" t="inlineStr">
        <is>
          <t>Credit card</t>
        </is>
      </c>
      <c r="H27" s="38" t="n"/>
      <c r="I27" s="38" t="n"/>
      <c r="J27" s="38">
        <f>Loans_24[[#This Row],[Projected Cost]]-Loans_24[[#This Row],[Actual Cost]]</f>
        <v/>
      </c>
    </row>
    <row r="28">
      <c r="A28" s="2" t="n"/>
      <c r="B28" t="inlineStr">
        <is>
          <t>Insurance</t>
        </is>
      </c>
      <c r="C28" s="38" t="n"/>
      <c r="D28" s="38" t="n"/>
      <c r="E28" s="38">
        <f>Transportation_16[[#This Row],[Projected Cost]]-Transportation_16[[#This Row],[Actual Cost]]</f>
        <v/>
      </c>
      <c r="G28" t="inlineStr">
        <is>
          <t>Credit card</t>
        </is>
      </c>
      <c r="H28" s="38" t="n"/>
      <c r="I28" s="38" t="n"/>
      <c r="J28" s="38">
        <f>Loans_24[[#This Row],[Projected Cost]]-Loans_24[[#This Row],[Actual Cost]]</f>
        <v/>
      </c>
    </row>
    <row r="29">
      <c r="A29" s="2" t="n"/>
      <c r="B29" t="inlineStr">
        <is>
          <t>Licensing</t>
        </is>
      </c>
      <c r="C29" s="38" t="n"/>
      <c r="D29" s="38" t="n"/>
      <c r="E29" s="38">
        <f>Transportation_16[[#This Row],[Projected Cost]]-Transportation_16[[#This Row],[Actual Cost]]</f>
        <v/>
      </c>
      <c r="G29" t="inlineStr">
        <is>
          <t>Credit card</t>
        </is>
      </c>
      <c r="H29" s="38" t="n"/>
      <c r="I29" s="38" t="n"/>
      <c r="J29" s="38">
        <f>Loans_24[[#This Row],[Projected Cost]]-Loans_24[[#This Row],[Actual Cost]]</f>
        <v/>
      </c>
    </row>
    <row r="30">
      <c r="A30" s="2" t="n"/>
      <c r="B30" t="inlineStr">
        <is>
          <t>Fuel</t>
        </is>
      </c>
      <c r="C30" s="38" t="n"/>
      <c r="D30" s="38" t="n"/>
      <c r="E30" s="38">
        <f>Transportation_16[[#This Row],[Projected Cost]]-Transportation_16[[#This Row],[Actual Cost]]</f>
        <v/>
      </c>
      <c r="G30" t="inlineStr">
        <is>
          <t>Other</t>
        </is>
      </c>
      <c r="H30" s="38" t="n"/>
      <c r="I30" s="38" t="n"/>
      <c r="J30" s="38">
        <f>Loans_24[[#This Row],[Projected Cost]]-Loans_24[[#This Row],[Actual Cost]]</f>
        <v/>
      </c>
    </row>
    <row r="31">
      <c r="A31" s="2" t="n"/>
      <c r="B31" t="inlineStr">
        <is>
          <t>Maintenance</t>
        </is>
      </c>
      <c r="C31" s="38" t="n"/>
      <c r="D31" s="38" t="n"/>
      <c r="E31" s="38">
        <f>Transportation_16[[#This Row],[Projected Cost]]-Transportation_16[[#This Row],[Actual Cost]]</f>
        <v/>
      </c>
      <c r="G31" t="inlineStr">
        <is>
          <t>Subtotal</t>
        </is>
      </c>
      <c r="H31" s="38" t="n"/>
      <c r="I31" s="38" t="n"/>
      <c r="J31" s="38">
        <f>SUBTOTAL(109,Loans_24[Difference])</f>
        <v/>
      </c>
    </row>
    <row r="32">
      <c r="A32" s="2" t="n"/>
      <c r="B32" t="inlineStr">
        <is>
          <t>Other</t>
        </is>
      </c>
      <c r="C32" s="38" t="n"/>
      <c r="D32" s="38" t="n"/>
      <c r="E32" s="38">
        <f>Transportation_16[[#This Row],[Projected Cost]]-Transportation_16[[#This Row],[Actual Cost]]</f>
        <v/>
      </c>
      <c r="G32" s="12" t="n"/>
      <c r="H32" s="12" t="n"/>
      <c r="I32" s="12" t="n"/>
      <c r="J32" s="12" t="n"/>
    </row>
    <row r="33">
      <c r="A33" s="2" t="n"/>
      <c r="B33" t="inlineStr">
        <is>
          <t>Subtotal</t>
        </is>
      </c>
      <c r="C33" s="38" t="n"/>
      <c r="D33" s="38" t="n"/>
      <c r="E33" s="38">
        <f>SUBTOTAL(109,Transportation_16[Difference])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A34" s="2" t="n"/>
      <c r="B34" s="12" t="n"/>
      <c r="C34" s="12" t="n"/>
      <c r="D34" s="12" t="n"/>
      <c r="E34" s="12" t="n"/>
      <c r="G34" t="inlineStr">
        <is>
          <t>Federal</t>
        </is>
      </c>
      <c r="H34" s="38" t="n"/>
      <c r="I34" s="38" t="n"/>
      <c r="J34" s="38">
        <f>Taxes_23[[#This Row],[Projected Cost]]-Taxes_23[[#This Row],[Actual Cost]]</f>
        <v/>
      </c>
    </row>
    <row r="35">
      <c r="A35" s="2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8" t="n"/>
      <c r="I35" s="38" t="n"/>
      <c r="J35" s="38">
        <f>Taxes_23[[#This Row],[Projected Cost]]-Taxes_23[[#This Row],[Actual Cost]]</f>
        <v/>
      </c>
    </row>
    <row r="36">
      <c r="A36" s="2" t="n"/>
      <c r="B36" t="inlineStr">
        <is>
          <t>Home</t>
        </is>
      </c>
      <c r="C36" s="38" t="n"/>
      <c r="D36" s="38" t="n"/>
      <c r="E36" s="38">
        <f>Insurance_21[[#This Row],[Projected Cost]]-Insurance_21[[#This Row],[Actual Cost]]</f>
        <v/>
      </c>
      <c r="G36" t="inlineStr">
        <is>
          <t>Local</t>
        </is>
      </c>
      <c r="H36" s="38" t="n"/>
      <c r="I36" s="38" t="n"/>
      <c r="J36" s="38">
        <f>Taxes_23[[#This Row],[Projected Cost]]-Taxes_23[[#This Row],[Actual Cost]]</f>
        <v/>
      </c>
    </row>
    <row r="37">
      <c r="A37" s="2" t="n"/>
      <c r="B37" t="inlineStr">
        <is>
          <t>Health</t>
        </is>
      </c>
      <c r="C37" s="38" t="n"/>
      <c r="D37" s="38" t="n"/>
      <c r="E37" s="38">
        <f>Insurance_21[[#This Row],[Projected Cost]]-Insurance_21[[#This Row],[Actual Cost]]</f>
        <v/>
      </c>
      <c r="G37" t="inlineStr">
        <is>
          <t>Other</t>
        </is>
      </c>
      <c r="H37" s="38" t="n"/>
      <c r="I37" s="38" t="n"/>
      <c r="J37" s="38">
        <f>Taxes_23[[#This Row],[Projected Cost]]-Taxes_23[[#This Row],[Actual Cost]]</f>
        <v/>
      </c>
    </row>
    <row r="38">
      <c r="A38" s="2" t="n"/>
      <c r="B38" t="inlineStr">
        <is>
          <t>Life</t>
        </is>
      </c>
      <c r="C38" s="38" t="n"/>
      <c r="D38" s="38" t="n"/>
      <c r="E38" s="38">
        <f>Insurance_21[[#This Row],[Projected Cost]]-Insurance_21[[#This Row],[Actual Cost]]</f>
        <v/>
      </c>
      <c r="G38" t="inlineStr">
        <is>
          <t>Subtotal</t>
        </is>
      </c>
      <c r="H38" s="38" t="n"/>
      <c r="I38" s="38" t="n"/>
      <c r="J38" s="38">
        <f>SUBTOTAL(109,Taxes_23[Difference])</f>
        <v/>
      </c>
    </row>
    <row r="39">
      <c r="A39" s="2" t="n"/>
      <c r="B39" t="inlineStr">
        <is>
          <t>Other</t>
        </is>
      </c>
      <c r="C39" s="38" t="n"/>
      <c r="D39" s="38" t="n"/>
      <c r="E39" s="38">
        <f>Insurance_21[[#This Row],[Projected Cost]]-Insurance_21[[#This Row],[Actual Cost]]</f>
        <v/>
      </c>
      <c r="G39" s="12" t="n"/>
      <c r="H39" s="12" t="n"/>
      <c r="I39" s="12" t="n"/>
      <c r="J39" s="12" t="n"/>
    </row>
    <row r="40">
      <c r="A40" s="2" t="n"/>
      <c r="B40" t="inlineStr">
        <is>
          <t>Subtotal</t>
        </is>
      </c>
      <c r="C40" s="38" t="n"/>
      <c r="D40" s="38" t="n"/>
      <c r="E40" s="38">
        <f>SUBTOTAL(109,Insurance_21[Difference])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A41" s="2" t="n"/>
      <c r="B41" s="12" t="n"/>
      <c r="C41" s="12" t="n"/>
      <c r="D41" s="12" t="n"/>
      <c r="E41" s="12" t="n"/>
      <c r="G41" t="inlineStr">
        <is>
          <t>Retirement account</t>
        </is>
      </c>
      <c r="H41" s="38" t="n"/>
      <c r="I41" s="38" t="n"/>
      <c r="J41" s="38">
        <f>Savings_22[[#This Row],[Projected Cost]]-Savings_22[[#This Row],[Actual Cost]]</f>
        <v/>
      </c>
    </row>
    <row r="42">
      <c r="A42" s="2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8" t="n"/>
      <c r="I42" s="38" t="n"/>
      <c r="J42" s="38">
        <f>Savings_22[[#This Row],[Projected Cost]]-Savings_22[[#This Row],[Actual Cost]]</f>
        <v/>
      </c>
    </row>
    <row r="43">
      <c r="A43" s="2" t="n"/>
      <c r="B43" t="inlineStr">
        <is>
          <t>Groceries</t>
        </is>
      </c>
      <c r="C43" s="38" t="n"/>
      <c r="D43" s="38" t="n"/>
      <c r="E43" s="38">
        <f>Food_19[[#This Row],[Projected Cost]]-Food_19[[#This Row],[Actual Cost]]</f>
        <v/>
      </c>
      <c r="G43" t="inlineStr">
        <is>
          <t>Other</t>
        </is>
      </c>
      <c r="H43" s="38" t="n"/>
      <c r="I43" s="38" t="n"/>
      <c r="J43" s="38">
        <f>Savings_22[[#This Row],[Projected Cost]]-Savings_22[[#This Row],[Actual Cost]]</f>
        <v/>
      </c>
    </row>
    <row r="44">
      <c r="A44" s="2" t="n"/>
      <c r="B44" t="inlineStr">
        <is>
          <t>Dining out</t>
        </is>
      </c>
      <c r="C44" s="38" t="n"/>
      <c r="D44" s="38" t="n"/>
      <c r="E44" s="38">
        <f>Food_19[[#This Row],[Projected Cost]]-Food_19[[#This Row],[Actual Cost]]</f>
        <v/>
      </c>
      <c r="G44" t="inlineStr">
        <is>
          <t>Subtotal</t>
        </is>
      </c>
      <c r="H44" s="38" t="n"/>
      <c r="I44" s="38" t="n"/>
      <c r="J44" s="38">
        <f>SUBTOTAL(109,Savings_22[Difference])</f>
        <v/>
      </c>
    </row>
    <row r="45">
      <c r="A45" s="2" t="n"/>
      <c r="B45" t="inlineStr">
        <is>
          <t>Other</t>
        </is>
      </c>
      <c r="C45" s="38" t="n"/>
      <c r="D45" s="38" t="n"/>
      <c r="E45" s="38">
        <f>Food_19[[#This Row],[Projected Cost]]-Food_19[[#This Row],[Actual Cost]]</f>
        <v/>
      </c>
      <c r="G45" s="12" t="n"/>
      <c r="H45" s="12" t="n"/>
      <c r="I45" s="12" t="n"/>
      <c r="J45" s="12" t="n"/>
    </row>
    <row r="46">
      <c r="A46" s="2" t="n"/>
      <c r="B46" t="inlineStr">
        <is>
          <t>Subtotal</t>
        </is>
      </c>
      <c r="C46" s="38" t="n"/>
      <c r="D46" s="38" t="n"/>
      <c r="E46" s="38">
        <f>SUBTOTAL(109,Food_19[Difference])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A47" s="2" t="n"/>
      <c r="B47" s="12" t="n"/>
      <c r="C47" s="12" t="n"/>
      <c r="D47" s="12" t="n"/>
      <c r="E47" s="12" t="n"/>
      <c r="G47" t="inlineStr">
        <is>
          <t>Charity 1</t>
        </is>
      </c>
      <c r="H47" s="38" t="n"/>
      <c r="I47" s="38" t="n"/>
      <c r="J47" s="38">
        <f>Gifts_15[[#This Row],[Projected Cost]]-Gifts_15[[#This Row],[Actual Cost]]</f>
        <v/>
      </c>
    </row>
    <row r="48">
      <c r="A48" s="2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8" t="n"/>
      <c r="I48" s="38" t="n"/>
      <c r="J48" s="38">
        <f>Gifts_15[[#This Row],[Projected Cost]]-Gifts_15[[#This Row],[Actual Cost]]</f>
        <v/>
      </c>
    </row>
    <row r="49">
      <c r="A49" s="2" t="n"/>
      <c r="B49" t="inlineStr">
        <is>
          <t>Food</t>
        </is>
      </c>
      <c r="C49" s="38" t="n"/>
      <c r="D49" s="38" t="n"/>
      <c r="E49" s="38">
        <f>Pets_25[[#This Row],[Projected Cost]]-Pets_25[[#This Row],[Actual Cost]]</f>
        <v/>
      </c>
      <c r="G49" t="inlineStr">
        <is>
          <t>Charity 3</t>
        </is>
      </c>
      <c r="H49" s="38" t="n"/>
      <c r="I49" s="38" t="n"/>
      <c r="J49" s="38">
        <f>Gifts_15[[#This Row],[Projected Cost]]-Gifts_15[[#This Row],[Actual Cost]]</f>
        <v/>
      </c>
    </row>
    <row r="50">
      <c r="A50" s="2" t="n"/>
      <c r="B50" t="inlineStr">
        <is>
          <t>Medical</t>
        </is>
      </c>
      <c r="C50" s="38" t="n"/>
      <c r="D50" s="38" t="n"/>
      <c r="E50" s="38">
        <f>Pets_25[[#This Row],[Projected Cost]]-Pets_25[[#This Row],[Actual Cost]]</f>
        <v/>
      </c>
      <c r="G50" t="inlineStr">
        <is>
          <t>Subtotal</t>
        </is>
      </c>
      <c r="H50" s="38" t="n"/>
      <c r="I50" s="38" t="n"/>
      <c r="J50" s="38">
        <f>SUBTOTAL(109,Gifts_15[Difference])</f>
        <v/>
      </c>
    </row>
    <row r="51">
      <c r="A51" s="2" t="n"/>
      <c r="B51" t="inlineStr">
        <is>
          <t>Grooming</t>
        </is>
      </c>
      <c r="C51" s="38" t="n"/>
      <c r="D51" s="38" t="n"/>
      <c r="E51" s="38">
        <f>Pets_25[[#This Row],[Projected Cost]]-Pets_25[[#This Row],[Actual Cost]]</f>
        <v/>
      </c>
      <c r="G51" s="12" t="n"/>
      <c r="H51" s="12" t="n"/>
      <c r="I51" s="12" t="n"/>
      <c r="J51" s="12" t="n"/>
    </row>
    <row r="52">
      <c r="A52" s="2" t="n"/>
      <c r="B52" t="inlineStr">
        <is>
          <t>Toys</t>
        </is>
      </c>
      <c r="C52" s="38" t="n"/>
      <c r="D52" s="38" t="n"/>
      <c r="E52" s="38">
        <f>Pets_25[[#This Row],[Projected Cost]]-Pets_25[[#This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A53" s="2" t="n"/>
      <c r="B53" t="inlineStr">
        <is>
          <t>Other</t>
        </is>
      </c>
      <c r="C53" s="38" t="n"/>
      <c r="D53" s="38" t="n"/>
      <c r="E53" s="38">
        <f>Pets_25[[#This Row],[Projected Cost]]-Pets_25[[#This Row],[Actual Cost]]</f>
        <v/>
      </c>
      <c r="G53" t="inlineStr">
        <is>
          <t>Attorney</t>
        </is>
      </c>
      <c r="H53" s="38" t="n"/>
      <c r="I53" s="38" t="n"/>
      <c r="J53" s="38">
        <f>Legal_14[[#This Row],[Projected Cost]]-Legal_14[[#This Row],[Actual Cost]]</f>
        <v/>
      </c>
    </row>
    <row r="54">
      <c r="A54" s="2" t="n"/>
      <c r="B54" t="inlineStr">
        <is>
          <t>Subtotal</t>
        </is>
      </c>
      <c r="C54" s="38" t="n"/>
      <c r="D54" s="38" t="n"/>
      <c r="E54" s="38">
        <f>SUBTOTAL(109,Pets_25[Difference])</f>
        <v/>
      </c>
      <c r="G54" t="inlineStr">
        <is>
          <t>Alimony</t>
        </is>
      </c>
      <c r="H54" s="38" t="n"/>
      <c r="I54" s="38" t="n"/>
      <c r="J54" s="38">
        <f>Legal_14[[#This Row],[Projected Cost]]-Legal_14[[#This Row],[Actual Cost]]</f>
        <v/>
      </c>
    </row>
    <row r="55">
      <c r="A55" s="2" t="n"/>
      <c r="B55" s="12" t="n"/>
      <c r="C55" s="12" t="n"/>
      <c r="D55" s="12" t="n"/>
      <c r="E55" s="12" t="n"/>
      <c r="G55" t="inlineStr">
        <is>
          <t>Payments on lien or judgment</t>
        </is>
      </c>
      <c r="H55" s="38" t="n"/>
      <c r="I55" s="38" t="n"/>
      <c r="J55" s="38">
        <f>Legal_14[[#This Row],[Projected Cost]]-Legal_14[[#This Row],[Actual Cost]]</f>
        <v/>
      </c>
    </row>
    <row r="56">
      <c r="A56" s="2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8" t="n"/>
      <c r="I56" s="38" t="n"/>
      <c r="J56" s="38">
        <f>Legal_14[[#This Row],[Projected Cost]]-Legal_14[[#This Row],[Actual Cost]]</f>
        <v/>
      </c>
    </row>
    <row r="57">
      <c r="A57" s="2" t="n"/>
      <c r="B57" t="inlineStr">
        <is>
          <t>Medical</t>
        </is>
      </c>
      <c r="C57" s="38" t="n"/>
      <c r="D57" s="38" t="n"/>
      <c r="E57" s="38">
        <f>PersonalCare_20[[#This Row],[Projected Cost]]-PersonalCare_20[[#This Row],[Actual Cost]]</f>
        <v/>
      </c>
      <c r="G57" t="inlineStr">
        <is>
          <t>Subtotal</t>
        </is>
      </c>
      <c r="H57" s="38" t="n"/>
      <c r="I57" s="38" t="n"/>
      <c r="J57" s="38">
        <f>SUBTOTAL(109,Legal_14[Difference])</f>
        <v/>
      </c>
    </row>
    <row r="58">
      <c r="A58" s="2" t="n"/>
      <c r="B58" t="inlineStr">
        <is>
          <t>Hair/nails</t>
        </is>
      </c>
      <c r="C58" s="38" t="n"/>
      <c r="D58" s="38" t="n"/>
      <c r="E58" s="38">
        <f>PersonalCare_20[[#This Row],[Projected Cost]]-PersonalCare_20[[#This Row],[Actual Cost]]</f>
        <v/>
      </c>
      <c r="G58" s="12" t="n"/>
      <c r="H58" s="12" t="n"/>
      <c r="I58" s="12" t="n"/>
      <c r="J58" s="12" t="n"/>
    </row>
    <row r="59">
      <c r="A59" s="2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8" t="n"/>
      <c r="D59" s="38" t="n"/>
      <c r="E59" s="38">
        <f>PersonalCare_20[[#This Row],[Projected Cost]]-PersonalCare_20[[#This Row],[Actual Cost]]</f>
        <v/>
      </c>
      <c r="G59" s="18" t="inlineStr">
        <is>
          <t>TOTAL PROJECTED COST</t>
        </is>
      </c>
      <c r="H59" s="28" t="n"/>
      <c r="I59" s="29" t="n"/>
      <c r="J59" s="30">
        <f>SUBTOTAL(109,Housing_18[Projected Cost],Transportation_16[Projected Cost],Insurance_21[Projected Cost],Food_19[Projected Cost],Pets_25[Projected Cost],PersonalCare_20[Projected Cost],Entertainment_17[Projected Cost],Loans_24[Projected Cost],Taxes_23[Projected Cost],Savings_22[Projected Cost],Gifts_15[Projected Cost],Legal_14[Projected Cost])</f>
        <v/>
      </c>
    </row>
    <row r="60">
      <c r="A60" s="2" t="n"/>
      <c r="B60" t="inlineStr">
        <is>
          <t>Dry cleaning</t>
        </is>
      </c>
      <c r="C60" s="38" t="n"/>
      <c r="D60" s="38" t="n"/>
      <c r="E60" s="38">
        <f>PersonalCare_20[[#This Row],[Projected Cost]]-PersonalCare_20[[#This Row],[Actual Cost]]</f>
        <v/>
      </c>
      <c r="G60" s="33" t="n"/>
      <c r="H60" s="34" t="n"/>
      <c r="I60" s="35" t="n"/>
      <c r="J60" s="36" t="n"/>
    </row>
    <row r="61">
      <c r="A61" s="2" t="n"/>
      <c r="B61" t="inlineStr">
        <is>
          <t>Health club</t>
        </is>
      </c>
      <c r="C61" s="38" t="n"/>
      <c r="D61" s="38" t="n"/>
      <c r="E61" s="38">
        <f>PersonalCare_20[[#This Row],[Projected Cost]]-PersonalCare_20[[#This Row],[Actual Cost]]</f>
        <v/>
      </c>
      <c r="G61" s="18" t="inlineStr">
        <is>
          <t>TOTAL ACTUAL COST</t>
        </is>
      </c>
      <c r="H61" s="28" t="n"/>
      <c r="I61" s="29" t="n"/>
      <c r="J61" s="30">
        <f>SUBTOTAL(109,Housing_18[Actual Cost],Transportation_16[Actual Cost],Insurance_21[Actual Cost],Food_19[Actual Cost],Pets_25[Actual Cost],PersonalCare_20[Actual Cost],Entertainment_17[Actual Cost],Loans_24[Actual Cost],Taxes_23[Actual Cost],Savings_22[Actual Cost],Gifts_15[Actual Cost],Legal_14[Actual Cost])</f>
        <v/>
      </c>
    </row>
    <row r="62">
      <c r="A62" s="2" t="n"/>
      <c r="B62" t="inlineStr">
        <is>
          <t>Organization dues or fees</t>
        </is>
      </c>
      <c r="C62" s="38" t="n"/>
      <c r="D62" s="38" t="n"/>
      <c r="E62" s="38">
        <f>PersonalCare_20[[#This Row],[Projected Cost]]-PersonalCare_20[[#This Row],[Actual Cost]]</f>
        <v/>
      </c>
      <c r="G62" s="33" t="n"/>
      <c r="H62" s="34" t="n"/>
      <c r="I62" s="35" t="n"/>
      <c r="J62" s="36" t="n"/>
    </row>
    <row r="63">
      <c r="A63" s="2" t="n"/>
      <c r="B63" t="inlineStr">
        <is>
          <t>Other</t>
        </is>
      </c>
      <c r="C63" s="38" t="n"/>
      <c r="D63" s="38" t="n"/>
      <c r="E63" s="38">
        <f>PersonalCare_20[[#This Row],[Projected Cost]]-PersonalCare_20[[#This Row],[Actual Cost]]</f>
        <v/>
      </c>
      <c r="G63" s="18" t="inlineStr">
        <is>
          <t>TOTAL DIFFERENCE</t>
        </is>
      </c>
      <c r="H63" s="28" t="n"/>
      <c r="I63" s="29" t="n"/>
      <c r="J63" s="30">
        <f>J59-J61</f>
        <v/>
      </c>
    </row>
    <row r="64">
      <c r="A64" s="2" t="n"/>
      <c r="B64" t="inlineStr">
        <is>
          <t>Subtotal</t>
        </is>
      </c>
      <c r="C64" s="38" t="n"/>
      <c r="D64" s="38" t="n"/>
      <c r="E64" s="38">
        <f>SUBTOTAL(109,PersonalCare_20[Difference])</f>
        <v/>
      </c>
      <c r="G64" s="33" t="n"/>
      <c r="H64" s="34" t="n"/>
      <c r="I64" s="35" t="n"/>
      <c r="J64" s="36" t="n"/>
    </row>
    <row r="65">
      <c r="A65" s="2" t="n"/>
      <c r="B65" s="12" t="n"/>
      <c r="C65" s="12" t="n"/>
      <c r="D65" s="12" t="n"/>
      <c r="E65" s="12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30">
      <formula>0</formula>
    </cfRule>
  </conditionalFormatting>
  <conditionalFormatting sqref="J63:J64">
    <cfRule type="cellIs" priority="1" operator="lessThan" dxfId="30">
      <formula>0</formula>
    </cfRule>
  </conditionalFormatting>
  <pageMargins left="0.75" right="0.75" top="1" bottom="1" header="0.5" footer="0.5"/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2024-05-04T07:23:00Z</dcterms:created>
  <dcterms:modified xmlns:dcterms="http://purl.org/dc/terms/" xmlns:xsi="http://www.w3.org/2001/XMLSchema-instance" xsi:type="dcterms:W3CDTF">2024-05-05T11:18:49Z</dcterms:modified>
  <cp:lastModifiedBy>madhusudanmewada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0x01010079F111ED35F8CC479449609E8A0923A6</vt:lpwstr>
  </property>
  <property name="KSOProductBuildVer" fmtid="{D5CDD505-2E9C-101B-9397-08002B2CF9AE}" pid="3">
    <vt:lpwstr xmlns:vt="http://schemas.openxmlformats.org/officeDocument/2006/docPropsVTypes">1033-5.7.1.8092</vt:lpwstr>
  </property>
</Properties>
</file>