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tats by Level" sheetId="2" r:id="rId5"/>
    <sheet state="visible" name="Ratios" sheetId="3" r:id="rId6"/>
    <sheet state="visible" name="Power" sheetId="4" r:id="rId7"/>
    <sheet state="visible" name="Magic" sheetId="5" r:id="rId8"/>
    <sheet state="visible" name="Sense" sheetId="6" r:id="rId9"/>
    <sheet state="visible" name="Charm" sheetId="7" r:id="rId10"/>
    <sheet state="visible" name="Lucky Fist DMG Calculator" sheetId="8" r:id="rId11"/>
    <sheet state="visible" name="Lucky Fist BG Numbers" sheetId="9" r:id="rId12"/>
  </sheets>
  <definedNames/>
  <calcPr/>
</workbook>
</file>

<file path=xl/sharedStrings.xml><?xml version="1.0" encoding="utf-8"?>
<sst xmlns="http://schemas.openxmlformats.org/spreadsheetml/2006/main" count="786" uniqueCount="524">
  <si>
    <t>About this Spreadsheet</t>
  </si>
  <si>
    <t>- This is intended as a companion for people who want to build their own guardian</t>
  </si>
  <si>
    <t>- You should only use this as reference or if you are willing to waste a guardian slot</t>
  </si>
  <si>
    <t>- Guardian Stats provided by hodovo (sp?) from rTO</t>
  </si>
  <si>
    <t>- Guardian Ratio provided by hodovo (sp?) from rTO</t>
  </si>
  <si>
    <t>- To understand your guardian's stats, multiply the guardian ratio by the number provided on the Stats by Level sheet</t>
  </si>
  <si>
    <t>- "Graph needed" means how many points in the graph you need in that particular stat to learn that skill, since skill slots are determined by the Guardian's Graph.</t>
  </si>
  <si>
    <t>- "Lucky Fist DMG Calculator" is NOT ready for use and I can't figure out the proper formula for this yet. Stay Tuned as I try to refine it!</t>
  </si>
  <si>
    <t>- "Lucky Fist BG Numbers" is just placeholder information for the DMG Calculator. Ignore it.</t>
  </si>
  <si>
    <t>Level</t>
  </si>
  <si>
    <t>AP</t>
  </si>
  <si>
    <t>AC</t>
  </si>
  <si>
    <t>DX</t>
  </si>
  <si>
    <t>MP</t>
  </si>
  <si>
    <t>MA</t>
  </si>
  <si>
    <t>MD</t>
  </si>
  <si>
    <t>WT</t>
  </si>
  <si>
    <t>DA</t>
  </si>
  <si>
    <t>LK</t>
  </si>
  <si>
    <t>HP</t>
  </si>
  <si>
    <t>DP</t>
  </si>
  <si>
    <t>HV</t>
  </si>
  <si>
    <t>Basic Lv 0</t>
  </si>
  <si>
    <t>Basic Lv 1</t>
  </si>
  <si>
    <t>Basic Lv 2</t>
  </si>
  <si>
    <t>Basic Lv 3</t>
  </si>
  <si>
    <t>Basic Lv 4</t>
  </si>
  <si>
    <t>Basic Lv 5</t>
  </si>
  <si>
    <t>Basic Lv 6</t>
  </si>
  <si>
    <t>Basic Lv 7</t>
  </si>
  <si>
    <t>Basic Lv 8</t>
  </si>
  <si>
    <t>Basic Lv 9</t>
  </si>
  <si>
    <t>Basic Lv 10</t>
  </si>
  <si>
    <t>Basic Lv 11</t>
  </si>
  <si>
    <t>Basic Lv 12</t>
  </si>
  <si>
    <t>Basic Lv 13</t>
  </si>
  <si>
    <t>Basic Lv 14</t>
  </si>
  <si>
    <t>Basic Lv 15</t>
  </si>
  <si>
    <t>Basic Lv 16</t>
  </si>
  <si>
    <t>Basic Lv 17</t>
  </si>
  <si>
    <t>Basic Lv 18</t>
  </si>
  <si>
    <t>Basic Lv 19</t>
  </si>
  <si>
    <t>Basic Lv 20</t>
  </si>
  <si>
    <t>Basic Lv 21</t>
  </si>
  <si>
    <t>Basic Lv 22</t>
  </si>
  <si>
    <t>Basic Lv 23</t>
  </si>
  <si>
    <t>Basic Lv 24</t>
  </si>
  <si>
    <t>Basic Lv 25</t>
  </si>
  <si>
    <t>Basic Lv 26</t>
  </si>
  <si>
    <t>Basic Lv 27</t>
  </si>
  <si>
    <t>Basic Lv 28</t>
  </si>
  <si>
    <t>Basic Lv 29</t>
  </si>
  <si>
    <t>Basic Lv 30</t>
  </si>
  <si>
    <t>Basic Lv 31</t>
  </si>
  <si>
    <t>Basic Lv 32</t>
  </si>
  <si>
    <t>Basic Lv 33</t>
  </si>
  <si>
    <t>Basic Lv 34</t>
  </si>
  <si>
    <t>Basic Lv 35</t>
  </si>
  <si>
    <t>Basic Lv 36</t>
  </si>
  <si>
    <t>Basic Lv 37</t>
  </si>
  <si>
    <t>Basic Lv 38</t>
  </si>
  <si>
    <t>Basic Lv 39</t>
  </si>
  <si>
    <t>Basic Lv 40</t>
  </si>
  <si>
    <t>Basic Lv 41</t>
  </si>
  <si>
    <t>Basic Lv 42</t>
  </si>
  <si>
    <t>Basic Lv 43</t>
  </si>
  <si>
    <t>Basic Lv 44</t>
  </si>
  <si>
    <t>Basic Lv 45</t>
  </si>
  <si>
    <t>Basic Lv 46</t>
  </si>
  <si>
    <t>Basic Lv 47</t>
  </si>
  <si>
    <t>Basic Lv 48</t>
  </si>
  <si>
    <t>Basic Lv 49</t>
  </si>
  <si>
    <t>Basic Lv 50</t>
  </si>
  <si>
    <t>Basic Lv 51</t>
  </si>
  <si>
    <t>Basic Lv 52</t>
  </si>
  <si>
    <t>Basic Lv 53</t>
  </si>
  <si>
    <t>Basic Lv 54</t>
  </si>
  <si>
    <t>Basic Lv 55</t>
  </si>
  <si>
    <t>Basic Lv 56</t>
  </si>
  <si>
    <t>Basic Lv 57</t>
  </si>
  <si>
    <t>Basic Lv 58</t>
  </si>
  <si>
    <t>Basic Lv 59</t>
  </si>
  <si>
    <t>Basic Lv 60</t>
  </si>
  <si>
    <t>Basic Lv 61</t>
  </si>
  <si>
    <t>Basic Lv 62</t>
  </si>
  <si>
    <t>Basic Lv 63</t>
  </si>
  <si>
    <t>Basic Lv 64</t>
  </si>
  <si>
    <t>Basic Lv 65</t>
  </si>
  <si>
    <t>Basic Lv 66</t>
  </si>
  <si>
    <t>Basic Lv 67</t>
  </si>
  <si>
    <t>Basic Lv 68</t>
  </si>
  <si>
    <t>Basic Lv 69</t>
  </si>
  <si>
    <t>Basic Lv 70</t>
  </si>
  <si>
    <t>Basic Lv 71</t>
  </si>
  <si>
    <t>Basic Lv 72</t>
  </si>
  <si>
    <t>Basic Lv 73</t>
  </si>
  <si>
    <t>Basic Lv 74</t>
  </si>
  <si>
    <t>Basic Lv 75</t>
  </si>
  <si>
    <t>Basic Lv 76</t>
  </si>
  <si>
    <t>Basic Lv 77</t>
  </si>
  <si>
    <t>Basic Lv 78</t>
  </si>
  <si>
    <t>Basic Lv 79</t>
  </si>
  <si>
    <t>Basic Lv 80</t>
  </si>
  <si>
    <t>Basic Lv 81</t>
  </si>
  <si>
    <t>Basic Lv 82</t>
  </si>
  <si>
    <t>Basic Lv 83</t>
  </si>
  <si>
    <t>Basic Lv 84</t>
  </si>
  <si>
    <t>Basic Lv 85</t>
  </si>
  <si>
    <t>Basic Lv 86</t>
  </si>
  <si>
    <t>Basic Lv 87</t>
  </si>
  <si>
    <t>Basic Lv 88</t>
  </si>
  <si>
    <t>Basic Lv 89</t>
  </si>
  <si>
    <t>Basic Lv 90</t>
  </si>
  <si>
    <t>Basic Lv 91</t>
  </si>
  <si>
    <t>Basic Lv 92</t>
  </si>
  <si>
    <t>Basic Lv 93</t>
  </si>
  <si>
    <t>Basic Lv 94</t>
  </si>
  <si>
    <t>Basic Lv 95</t>
  </si>
  <si>
    <t>Basic Lv 96</t>
  </si>
  <si>
    <t>Basic Lv 97</t>
  </si>
  <si>
    <t>Basic Lv 98</t>
  </si>
  <si>
    <t>Basic Lv 99</t>
  </si>
  <si>
    <t>Basic Lv 100</t>
  </si>
  <si>
    <t>Basic Lv 101</t>
  </si>
  <si>
    <t>Basic Lv 102</t>
  </si>
  <si>
    <t>Basic Lv 103</t>
  </si>
  <si>
    <t>Basic Lv 104</t>
  </si>
  <si>
    <t>Basic Lv 105</t>
  </si>
  <si>
    <t>Basic Lv 106</t>
  </si>
  <si>
    <t>Basic Lv 107</t>
  </si>
  <si>
    <t>Basic Lv 108</t>
  </si>
  <si>
    <t>Basic Lv 109</t>
  </si>
  <si>
    <t>Basic Lv 110</t>
  </si>
  <si>
    <t>Basic Lv 111</t>
  </si>
  <si>
    <t>Basic Lv 112</t>
  </si>
  <si>
    <t>Basic Lv 113</t>
  </si>
  <si>
    <t>Basic Lv 114</t>
  </si>
  <si>
    <t>Basic Lv 115</t>
  </si>
  <si>
    <t>Basic Lv 116</t>
  </si>
  <si>
    <t>Basic Lv 117</t>
  </si>
  <si>
    <t>Basic Lv 118</t>
  </si>
  <si>
    <t>Basic Lv 119</t>
  </si>
  <si>
    <t>Basic Lv 120</t>
  </si>
  <si>
    <t>Basic Lv 121</t>
  </si>
  <si>
    <t>Basic Lv 122</t>
  </si>
  <si>
    <t>Basic Lv 123</t>
  </si>
  <si>
    <t>Basic Lv 124</t>
  </si>
  <si>
    <t>Basic Lv 125</t>
  </si>
  <si>
    <t>Basic Lv 126</t>
  </si>
  <si>
    <t>Basic Lv 127</t>
  </si>
  <si>
    <t>Basic Lv 128</t>
  </si>
  <si>
    <t>Basic Lv 129</t>
  </si>
  <si>
    <t>Basic Lv 130</t>
  </si>
  <si>
    <t>Basic Lv 131</t>
  </si>
  <si>
    <t>Basic Lv 132</t>
  </si>
  <si>
    <t>Basic Lv 133</t>
  </si>
  <si>
    <t>Basic Lv 134</t>
  </si>
  <si>
    <t>Basic Lv 135</t>
  </si>
  <si>
    <t>Basic Lv 136</t>
  </si>
  <si>
    <t>Basic Lv 137</t>
  </si>
  <si>
    <t>Basic Lv 138</t>
  </si>
  <si>
    <t>Basic Lv 139</t>
  </si>
  <si>
    <t>Basic Lv 140</t>
  </si>
  <si>
    <t>Basic Lv 141</t>
  </si>
  <si>
    <t>Basic Lv 142</t>
  </si>
  <si>
    <t>Basic Lv 143</t>
  </si>
  <si>
    <t>Basic Lv 144</t>
  </si>
  <si>
    <t>Basic Lv 145</t>
  </si>
  <si>
    <t>Basic Lv 146</t>
  </si>
  <si>
    <t>Basic Lv 147</t>
  </si>
  <si>
    <t>Basic Lv 148</t>
  </si>
  <si>
    <t>Basic Lv 149</t>
  </si>
  <si>
    <t>Basic Lv 150</t>
  </si>
  <si>
    <t>Basic Lv 151</t>
  </si>
  <si>
    <t>Basic Lv 152</t>
  </si>
  <si>
    <t>Basic Lv 153</t>
  </si>
  <si>
    <t>Basic Lv 154</t>
  </si>
  <si>
    <t>Basic Lv 155</t>
  </si>
  <si>
    <t>Basic Lv 156</t>
  </si>
  <si>
    <t>Basic Lv 157</t>
  </si>
  <si>
    <t>Basic Lv 158</t>
  </si>
  <si>
    <t>Basic Lv 159</t>
  </si>
  <si>
    <t>Basic Lv 160</t>
  </si>
  <si>
    <t>Basic Lv 161</t>
  </si>
  <si>
    <t>Basic Lv 162</t>
  </si>
  <si>
    <t>Basic Lv 163</t>
  </si>
  <si>
    <t>Basic Lv 164</t>
  </si>
  <si>
    <t>Basic Lv 165</t>
  </si>
  <si>
    <t>Basic Lv 166</t>
  </si>
  <si>
    <t>Basic Lv 167</t>
  </si>
  <si>
    <t>Basic Lv 168</t>
  </si>
  <si>
    <t>Basic Lv 169</t>
  </si>
  <si>
    <t>Basic Lv 170</t>
  </si>
  <si>
    <t>Basic Lv 171</t>
  </si>
  <si>
    <t>Basic Lv 172</t>
  </si>
  <si>
    <t>Basic Lv 173</t>
  </si>
  <si>
    <t>Basic Lv 174</t>
  </si>
  <si>
    <t>Basic Lv 175</t>
  </si>
  <si>
    <t>Basic Lv 176</t>
  </si>
  <si>
    <t>Basic Lv 177</t>
  </si>
  <si>
    <t>Basic Lv 178</t>
  </si>
  <si>
    <t>Basic Lv 179</t>
  </si>
  <si>
    <t>Basic Lv 180</t>
  </si>
  <si>
    <t>Basic Lv 181</t>
  </si>
  <si>
    <t>Basic Lv 182</t>
  </si>
  <si>
    <t>Basic Lv 183</t>
  </si>
  <si>
    <t>Basic Lv 184</t>
  </si>
  <si>
    <t>Basic Lv 185</t>
  </si>
  <si>
    <t>Basic Lv 186</t>
  </si>
  <si>
    <t>Basic Lv 187</t>
  </si>
  <si>
    <t>Basic Lv 188</t>
  </si>
  <si>
    <t>Basic Lv 189</t>
  </si>
  <si>
    <t>Basic Lv 190</t>
  </si>
  <si>
    <t>Basic Lv 191</t>
  </si>
  <si>
    <t>Basic Lv 192</t>
  </si>
  <si>
    <t>Basic Lv 193</t>
  </si>
  <si>
    <t>Basic Lv 194</t>
  </si>
  <si>
    <t>Basic Lv 195</t>
  </si>
  <si>
    <t>Basic Lv 196</t>
  </si>
  <si>
    <t>Basic Lv 197</t>
  </si>
  <si>
    <t>Basic Lv 198</t>
  </si>
  <si>
    <t>Basic Lv 199</t>
  </si>
  <si>
    <t>Basic Lv 200</t>
  </si>
  <si>
    <t>Sephirens</t>
  </si>
  <si>
    <t>Digrimm</t>
  </si>
  <si>
    <t>Ifron</t>
  </si>
  <si>
    <t>Krusef</t>
  </si>
  <si>
    <t>Action</t>
  </si>
  <si>
    <t>Experience Ratio</t>
  </si>
  <si>
    <t>Ratio AP</t>
  </si>
  <si>
    <t>1.00</t>
  </si>
  <si>
    <t>0.50</t>
  </si>
  <si>
    <t>0.85</t>
  </si>
  <si>
    <t>Quest XP</t>
  </si>
  <si>
    <t>0.10</t>
  </si>
  <si>
    <t>Ratio AC</t>
  </si>
  <si>
    <t>Monster XP</t>
  </si>
  <si>
    <t>Ratio DX</t>
  </si>
  <si>
    <t>Shadow Monster XP</t>
  </si>
  <si>
    <t>0.30</t>
  </si>
  <si>
    <t>Ratio MP</t>
  </si>
  <si>
    <t>0.70</t>
  </si>
  <si>
    <t>(harkon defense too?)</t>
  </si>
  <si>
    <t>Ratio MA</t>
  </si>
  <si>
    <t>Ratio MD</t>
  </si>
  <si>
    <t>Ratio WT</t>
  </si>
  <si>
    <t>Ratio DA</t>
  </si>
  <si>
    <t>Ratio LK</t>
  </si>
  <si>
    <t>Ratio HP</t>
  </si>
  <si>
    <t>Ratio DP</t>
  </si>
  <si>
    <t>Ratio HV</t>
  </si>
  <si>
    <t>Power Spinel</t>
  </si>
  <si>
    <t>Magic Spinel</t>
  </si>
  <si>
    <t>Sense Spinel</t>
  </si>
  <si>
    <t>Charm Spinel</t>
  </si>
  <si>
    <t>How to apply Ratio:</t>
  </si>
  <si>
    <t>[Stat by level] * [Ratio] * [Graph #]</t>
  </si>
  <si>
    <t>Power First Job</t>
  </si>
  <si>
    <t>Icon</t>
  </si>
  <si>
    <t>Name</t>
  </si>
  <si>
    <t>Prereq's</t>
  </si>
  <si>
    <t>Effect</t>
  </si>
  <si>
    <t>Graph Needed</t>
  </si>
  <si>
    <t>Shockwave</t>
  </si>
  <si>
    <t>None</t>
  </si>
  <si>
    <t>Single-target attack</t>
  </si>
  <si>
    <t>Double Hammer</t>
  </si>
  <si>
    <t>Two single-target attacks</t>
  </si>
  <si>
    <t>Demolition</t>
  </si>
  <si>
    <t>Allows you to use Hammer Skills</t>
  </si>
  <si>
    <t>Bull's Eye</t>
  </si>
  <si>
    <t>AC Up @ guardian</t>
  </si>
  <si>
    <t>Shockvibe</t>
  </si>
  <si>
    <t>AC Down @ enemy</t>
  </si>
  <si>
    <t>Sense Breaker</t>
  </si>
  <si>
    <t>DA Down @ enemy</t>
  </si>
  <si>
    <t>Luck Breaker</t>
  </si>
  <si>
    <t>LK Down @ enemy</t>
  </si>
  <si>
    <t>Burning Rave</t>
  </si>
  <si>
    <t>Concentration</t>
  </si>
  <si>
    <t>Double Hammer lv 10</t>
  </si>
  <si>
    <t>DA Up @ guardian</t>
  </si>
  <si>
    <t>Armor Breaker</t>
  </si>
  <si>
    <t>Shock Wave lv 10</t>
  </si>
  <si>
    <t>DP Down @ enemy</t>
  </si>
  <si>
    <t>Mental Breakdown</t>
  </si>
  <si>
    <t>Concentration lv 1</t>
  </si>
  <si>
    <t>Stuns enemy</t>
  </si>
  <si>
    <t>Upper Smash</t>
  </si>
  <si>
    <t>Bull's Eye lv 10</t>
  </si>
  <si>
    <t>Tornado Bomb</t>
  </si>
  <si>
    <t>Armor Breaker lv 1</t>
  </si>
  <si>
    <t>Hyperbeat</t>
  </si>
  <si>
    <t>Bull's Eye, Burning Rave lv 10 ea</t>
  </si>
  <si>
    <t>DX down @ Guardian (attack speed up)</t>
  </si>
  <si>
    <t>Power Second Job - Bunny</t>
  </si>
  <si>
    <t>Uppercut</t>
  </si>
  <si>
    <t>Upper Smash, Bull's Eye lv 10 ea</t>
  </si>
  <si>
    <t>Guard Break</t>
  </si>
  <si>
    <t>Shockwave lv 10</t>
  </si>
  <si>
    <t>Destroys DP/blocking/missing in enemies</t>
  </si>
  <si>
    <t>Quad Punch</t>
  </si>
  <si>
    <t>Burning Rave lv 10</t>
  </si>
  <si>
    <t>4 single-target attacks</t>
  </si>
  <si>
    <t>Counter Punch</t>
  </si>
  <si>
    <t>Upper Smash, Bull's Eye, Uppercut lv 10 ea</t>
  </si>
  <si>
    <t>Single-target attack, done passively</t>
  </si>
  <si>
    <t>Tetra Punch</t>
  </si>
  <si>
    <t>Burning Rave lv 10, Quad Punch lv 10</t>
  </si>
  <si>
    <t>4 critical single-target attacks</t>
  </si>
  <si>
    <t>Power Second Job - Buffalo</t>
  </si>
  <si>
    <t>Faint</t>
  </si>
  <si>
    <t>Shockwave lv 1</t>
  </si>
  <si>
    <t>Enemy can't attack, passive</t>
  </si>
  <si>
    <t>Lacerator</t>
  </si>
  <si>
    <t>Straight line AoE</t>
  </si>
  <si>
    <t>Piercing Wave</t>
  </si>
  <si>
    <t>Aura of Haste</t>
  </si>
  <si>
    <t>Bull's Eye, Burning Rave, Hyperbeat lv 10 ea</t>
  </si>
  <si>
    <t>Lowers DX @ guardian and user</t>
  </si>
  <si>
    <t>Tempest Strike</t>
  </si>
  <si>
    <t>Lacerator lv 10</t>
  </si>
  <si>
    <t>Surrounding AoE (targets based on lv)</t>
  </si>
  <si>
    <t>Blazing Strike</t>
  </si>
  <si>
    <t>Bull's Eye, Burning Rave, Hyperbeat lv 10 ea; Aura of Haste lv 1</t>
  </si>
  <si>
    <t>Fast-acting AoE</t>
  </si>
  <si>
    <t>Power Second Job - Paula</t>
  </si>
  <si>
    <t>Mole Hammer</t>
  </si>
  <si>
    <t>Concentration lv1, Mental Breakdown lv 10</t>
  </si>
  <si>
    <t>Lowers enemy DP, DOT (damage over time)</t>
  </si>
  <si>
    <t>Magic First Job</t>
  </si>
  <si>
    <t>Mana Arrow</t>
  </si>
  <si>
    <t>Single-target attack (upgradable)</t>
  </si>
  <si>
    <t>Cure</t>
  </si>
  <si>
    <t>Heals Player</t>
  </si>
  <si>
    <t>Mana Web</t>
  </si>
  <si>
    <t>DX Up @ enemy (attack speed down)</t>
  </si>
  <si>
    <t>Rust</t>
  </si>
  <si>
    <t>AP Down @ enemy</t>
  </si>
  <si>
    <t>Mana Ring</t>
  </si>
  <si>
    <t>Mana Storm</t>
  </si>
  <si>
    <t>AoE Attack</t>
  </si>
  <si>
    <t>Mana Ring Booster</t>
  </si>
  <si>
    <t>Mana Ring lv 10</t>
  </si>
  <si>
    <t>Mana Ring Power Up</t>
  </si>
  <si>
    <t>Arrow Rush</t>
  </si>
  <si>
    <t>Mana Arrow lv 10</t>
  </si>
  <si>
    <t>Mana Arrow upgrades to 6 hits</t>
  </si>
  <si>
    <t>Magic Second Job - Sheep</t>
  </si>
  <si>
    <t>Seal of Water</t>
  </si>
  <si>
    <t>Allows Water Skills</t>
  </si>
  <si>
    <t>Seal of Thunder</t>
  </si>
  <si>
    <t>Allows Electric Skills</t>
  </si>
  <si>
    <t>Seal of Fire</t>
  </si>
  <si>
    <t>Allows Fire Skills</t>
  </si>
  <si>
    <t>Seal of Earth</t>
  </si>
  <si>
    <t>Allows Earth Skills</t>
  </si>
  <si>
    <t>Seal of Wind</t>
  </si>
  <si>
    <t>Allows Wind Skills</t>
  </si>
  <si>
    <t>Drip Bomb</t>
  </si>
  <si>
    <t>Electro Attack</t>
  </si>
  <si>
    <t>Spreading AoE, targets depends on level</t>
  </si>
  <si>
    <t>Whirlwind Blaze</t>
  </si>
  <si>
    <t>Cleaving Terra</t>
  </si>
  <si>
    <t>Spreading AoE</t>
  </si>
  <si>
    <t>Wind Blade</t>
  </si>
  <si>
    <t>Surround AoE, targets depends on level</t>
  </si>
  <si>
    <t>Water Web</t>
  </si>
  <si>
    <t>Seal of Water, Drip Bomb lv 10, Mana Web lv 1</t>
  </si>
  <si>
    <t>DX Down @ enemy when using Drip Bomb</t>
  </si>
  <si>
    <t>Electroshock</t>
  </si>
  <si>
    <t>Seal of Thunder, Electro Attack lv 10</t>
  </si>
  <si>
    <t>Enemies stunned when using Electro Attack</t>
  </si>
  <si>
    <t>Icey Shackles</t>
  </si>
  <si>
    <t>Thunderbolt</t>
  </si>
  <si>
    <t>Scorching Earth</t>
  </si>
  <si>
    <t>Floor AoE</t>
  </si>
  <si>
    <t>Deadly Fen</t>
  </si>
  <si>
    <t>Floor AoE, Movement Down @ Enemy</t>
  </si>
  <si>
    <t>Tornado Blast</t>
  </si>
  <si>
    <t>Whirlwind</t>
  </si>
  <si>
    <t>Seal of Wind, Mana Storm lv 10</t>
  </si>
  <si>
    <t>Stationary AoE, hits depends on level</t>
  </si>
  <si>
    <t>Incinerate</t>
  </si>
  <si>
    <t>Seal of Fire, Mana Ring lv 10</t>
  </si>
  <si>
    <t>Summon Boulder</t>
  </si>
  <si>
    <t>Seal of Earth, Mana Ring lv 10</t>
  </si>
  <si>
    <t>Shard of the Glacier</t>
  </si>
  <si>
    <t>Seal of Water, Mana Arrow lv 10</t>
  </si>
  <si>
    <t>Single-target attack, Res to elec down @ enemy</t>
  </si>
  <si>
    <t>Botulism Cloud</t>
  </si>
  <si>
    <t>Seal of Earth, Mana Web lv 10</t>
  </si>
  <si>
    <t>DX Up @ enemy</t>
  </si>
  <si>
    <t>Razor Gale</t>
  </si>
  <si>
    <t>Seal of Wind; Wind Blade &amp; Mana Ring lv 10 ea</t>
  </si>
  <si>
    <t>Long distance single-target attack</t>
  </si>
  <si>
    <t>Phoenix Rising</t>
  </si>
  <si>
    <t>Seal of Fire; Mana Ring &amp; Incinerate lv 10 ea</t>
  </si>
  <si>
    <t>Single-target DoT</t>
  </si>
  <si>
    <t>Tesla Field</t>
  </si>
  <si>
    <t>Seal of Thunder; Electro Attack &amp; Mana Arrow lv 10 ea</t>
  </si>
  <si>
    <t>Magic Second Job - Dragon</t>
  </si>
  <si>
    <t>Dark Pact</t>
  </si>
  <si>
    <t>Allows Dark Skills</t>
  </si>
  <si>
    <t>Light Pact</t>
  </si>
  <si>
    <t>Allows Light Skills</t>
  </si>
  <si>
    <t>Wicked Flame</t>
  </si>
  <si>
    <t>Dark Pact, Hellfire lv 10</t>
  </si>
  <si>
    <t>Passive; helps Hellfire last longer &amp; power up</t>
  </si>
  <si>
    <t>Hinder Snare</t>
  </si>
  <si>
    <t>AoE; Keeps guardian &amp; enemies in place</t>
  </si>
  <si>
    <t>Hellfire</t>
  </si>
  <si>
    <t>DoT</t>
  </si>
  <si>
    <t>Arrow of Light</t>
  </si>
  <si>
    <t>AoE</t>
  </si>
  <si>
    <t>Dark Lance</t>
  </si>
  <si>
    <t>Dark Pact, Mana Arrow lv 10</t>
  </si>
  <si>
    <t>Single-target Attack</t>
  </si>
  <si>
    <t>Dark Distractor</t>
  </si>
  <si>
    <t>Dark Pact, Hinder Snare</t>
  </si>
  <si>
    <t>Movement down @ enemy</t>
  </si>
  <si>
    <t>Light Wave</t>
  </si>
  <si>
    <t>Light Pact, Mana Ring lv 10</t>
  </si>
  <si>
    <t>Radiant Strike</t>
  </si>
  <si>
    <t>Light Pact; Mana Ring, Arrow of Light, Mana Storm lv 10 ea</t>
  </si>
  <si>
    <t>AoE (doesn't register on skills)</t>
  </si>
  <si>
    <t>Sense First Job</t>
  </si>
  <si>
    <t>Stone Strike</t>
  </si>
  <si>
    <t>Sticky Foot</t>
  </si>
  <si>
    <t>HV Down @ enemy</t>
  </si>
  <si>
    <t>Armor Destructor</t>
  </si>
  <si>
    <t>Stone Strike lv 10</t>
  </si>
  <si>
    <t>Lucky Seven</t>
  </si>
  <si>
    <t>Stone Strike lv 10, Armor Destructor lv 1</t>
  </si>
  <si>
    <t>LK Up @ Guardian (doesn't affect)</t>
  </si>
  <si>
    <t>Sense Second Job - Fox</t>
  </si>
  <si>
    <t>N/A</t>
  </si>
  <si>
    <t>Sense Second Job - Lion</t>
  </si>
  <si>
    <t>Lucky Fist</t>
  </si>
  <si>
    <t>Stone Strike lv 10, Armor Destructor lv 1, Lucky Seven lv 10</t>
  </si>
  <si>
    <t>Single-target attack based on enemy HP</t>
  </si>
  <si>
    <t>Lock-on</t>
  </si>
  <si>
    <t>Shield Breaker</t>
  </si>
  <si>
    <t>DP Down @ enemy (breaks even sumo suit)</t>
  </si>
  <si>
    <t>Charm First Job</t>
  </si>
  <si>
    <t>Power Blow</t>
  </si>
  <si>
    <t>Magic Meltdown</t>
  </si>
  <si>
    <t>MA Down @ enemy</t>
  </si>
  <si>
    <t>Mag Def Breaker</t>
  </si>
  <si>
    <t>MD Down @ enemy</t>
  </si>
  <si>
    <t>Sturdy Shield</t>
  </si>
  <si>
    <t>DP Up @ Guardian (doesn't affect)</t>
  </si>
  <si>
    <t>Physical Training</t>
  </si>
  <si>
    <t>HP Up @ Guardian (doesn't affect)</t>
  </si>
  <si>
    <t>Skunk Pouch</t>
  </si>
  <si>
    <t>"Faint"/Stun Enemy</t>
  </si>
  <si>
    <t>Titanium Wrist</t>
  </si>
  <si>
    <t>Power Blow lv 10</t>
  </si>
  <si>
    <t>Increases AP towards Power Blow</t>
  </si>
  <si>
    <t>Final Blow</t>
  </si>
  <si>
    <t>Sturdy Shield lv 10</t>
  </si>
  <si>
    <t>Charm Second Job - Cat</t>
  </si>
  <si>
    <t>Volley Kick</t>
  </si>
  <si>
    <t>Siren Song</t>
  </si>
  <si>
    <t>Physical Training lv 10</t>
  </si>
  <si>
    <t>Cone-shaped AoE, targets depends on level</t>
  </si>
  <si>
    <t>Charm Second Job - Raccoon</t>
  </si>
  <si>
    <t>Type of Guardian</t>
  </si>
  <si>
    <t>Level of Guardian (1-200)</t>
  </si>
  <si>
    <t>Monster (prefill)</t>
  </si>
  <si>
    <t>Monster HP</t>
  </si>
  <si>
    <t>Level of Lucky Fist (1-10)</t>
  </si>
  <si>
    <t>Lucky Fist dmg output (65% shieldbreaker) (approx, may be a lil off, no crit)</t>
  </si>
  <si>
    <t>Health after 1 LuckyFist (Shieldbreaker)</t>
  </si>
  <si>
    <t>Lucky Fist dmg output (no shieldbreaker) (approx, may be a lil off, no crit)</t>
  </si>
  <si>
    <t>Health after 1 LuckyFist (no shieldbreaker)</t>
  </si>
  <si>
    <t>Fist Level Range</t>
  </si>
  <si>
    <t>Guardian Level Helper BS</t>
  </si>
  <si>
    <t>Koiosu</t>
  </si>
  <si>
    <t>Boss</t>
  </si>
  <si>
    <t>Location</t>
  </si>
  <si>
    <t>Shieldbreaker works?</t>
  </si>
  <si>
    <t>Phys Resist</t>
  </si>
  <si>
    <t>Torobbie</t>
  </si>
  <si>
    <t>Cora</t>
  </si>
  <si>
    <t>Yes</t>
  </si>
  <si>
    <t>Requiem Grudge</t>
  </si>
  <si>
    <t>CT 12</t>
  </si>
  <si>
    <t>No</t>
  </si>
  <si>
    <t>Requiem Spirit</t>
  </si>
  <si>
    <t>CT 24</t>
  </si>
  <si>
    <t>Requiem Body</t>
  </si>
  <si>
    <t>CT 36</t>
  </si>
  <si>
    <t>Requiem Core</t>
  </si>
  <si>
    <t>CT 48</t>
  </si>
  <si>
    <t>Requiem Identity</t>
  </si>
  <si>
    <t>CT 60</t>
  </si>
  <si>
    <t>Outraged Requiem</t>
  </si>
  <si>
    <t>CT 72</t>
  </si>
  <si>
    <t>Ed</t>
  </si>
  <si>
    <t>CT Barrier 6</t>
  </si>
  <si>
    <t>Tutankhamen</t>
  </si>
  <si>
    <t>Pyramid Dungeon</t>
  </si>
  <si>
    <t>Tombeth</t>
  </si>
  <si>
    <t>Relics Dungeon</t>
  </si>
  <si>
    <t>Captain Skull</t>
  </si>
  <si>
    <t>Warf Field</t>
  </si>
  <si>
    <t>Pirate King Karan</t>
  </si>
  <si>
    <t>Nora Sewer</t>
  </si>
  <si>
    <t>Count Blood</t>
  </si>
  <si>
    <t>Vamp Dungeon</t>
  </si>
  <si>
    <t>Tenter Lion</t>
  </si>
  <si>
    <t>Swamp Field</t>
  </si>
  <si>
    <t>Queen Odinea</t>
  </si>
  <si>
    <t>Ice Dungeon</t>
  </si>
  <si>
    <t>Soki</t>
  </si>
  <si>
    <t>Techi Dungeon</t>
  </si>
  <si>
    <t>Spicy Dragon</t>
  </si>
  <si>
    <t>Spicy Island</t>
  </si>
  <si>
    <t>Tartarus</t>
  </si>
  <si>
    <t>True Kronos</t>
  </si>
  <si>
    <t>Lucky Fist Level</t>
  </si>
  <si>
    <t>Mag</t>
  </si>
  <si>
    <t>Attack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</si>
</sst>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6.0"/>
      <color theme="1"/>
      <name val="Arial"/>
    </font>
    <font>
      <sz val="14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2D8"/>
        <bgColor rgb="FFFFD2D8"/>
      </patternFill>
    </fill>
    <fill>
      <patternFill patternType="solid">
        <fgColor rgb="FFCADCF9"/>
        <bgColor rgb="FFCADCF9"/>
      </patternFill>
    </fill>
    <fill>
      <patternFill patternType="solid">
        <fgColor rgb="FFE8D7F4"/>
        <bgColor rgb="FFE8D7F4"/>
      </patternFill>
    </fill>
    <fill>
      <patternFill patternType="solid">
        <fgColor rgb="FFFFE4B9"/>
        <bgColor rgb="FFFFE4B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center" vertical="bottom"/>
    </xf>
    <xf borderId="0" fillId="3" fontId="5" numFmtId="0" xfId="0" applyAlignment="1" applyFill="1" applyFont="1">
      <alignment horizontal="center" vertical="bottom"/>
    </xf>
    <xf borderId="0" fillId="4" fontId="5" numFmtId="0" xfId="0" applyAlignment="1" applyFill="1" applyFont="1">
      <alignment horizontal="center" vertical="bottom"/>
    </xf>
    <xf borderId="0" fillId="5" fontId="5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Alignment="1" applyFont="1">
      <alignment readingOrder="0" shrinkToFit="0" wrapText="1"/>
    </xf>
    <xf borderId="0" fillId="0" fontId="8" numFmtId="3" xfId="0" applyFont="1" applyNumberFormat="1"/>
    <xf borderId="0" fillId="0" fontId="8" numFmtId="0" xfId="0" applyAlignment="1" applyFont="1">
      <alignment horizontal="center" readingOrder="0"/>
    </xf>
    <xf borderId="0" fillId="0" fontId="8" numFmtId="9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4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_rels/drawing4.xml.rels><?xml version="1.0" encoding="UTF-8" standalone="yes"?><Relationships xmlns="http://schemas.openxmlformats.org/package/2006/relationships"><Relationship Id="rId20" Type="http://schemas.openxmlformats.org/officeDocument/2006/relationships/image" Target="../media/image8.png"/><Relationship Id="rId22" Type="http://schemas.openxmlformats.org/officeDocument/2006/relationships/image" Target="../media/image5.png"/><Relationship Id="rId21" Type="http://schemas.openxmlformats.org/officeDocument/2006/relationships/image" Target="../media/image26.png"/><Relationship Id="rId24" Type="http://schemas.openxmlformats.org/officeDocument/2006/relationships/image" Target="../media/image19.png"/><Relationship Id="rId23" Type="http://schemas.openxmlformats.org/officeDocument/2006/relationships/image" Target="../media/image3.png"/><Relationship Id="rId1" Type="http://schemas.openxmlformats.org/officeDocument/2006/relationships/image" Target="../media/image22.png"/><Relationship Id="rId2" Type="http://schemas.openxmlformats.org/officeDocument/2006/relationships/image" Target="../media/image14.png"/><Relationship Id="rId3" Type="http://schemas.openxmlformats.org/officeDocument/2006/relationships/image" Target="../media/image12.png"/><Relationship Id="rId4" Type="http://schemas.openxmlformats.org/officeDocument/2006/relationships/image" Target="../media/image13.png"/><Relationship Id="rId9" Type="http://schemas.openxmlformats.org/officeDocument/2006/relationships/image" Target="../media/image1.png"/><Relationship Id="rId26" Type="http://schemas.openxmlformats.org/officeDocument/2006/relationships/image" Target="../media/image21.png"/><Relationship Id="rId25" Type="http://schemas.openxmlformats.org/officeDocument/2006/relationships/image" Target="../media/image11.png"/><Relationship Id="rId5" Type="http://schemas.openxmlformats.org/officeDocument/2006/relationships/image" Target="../media/image17.png"/><Relationship Id="rId6" Type="http://schemas.openxmlformats.org/officeDocument/2006/relationships/image" Target="../media/image30.png"/><Relationship Id="rId7" Type="http://schemas.openxmlformats.org/officeDocument/2006/relationships/image" Target="../media/image4.png"/><Relationship Id="rId8" Type="http://schemas.openxmlformats.org/officeDocument/2006/relationships/image" Target="../media/image18.png"/><Relationship Id="rId11" Type="http://schemas.openxmlformats.org/officeDocument/2006/relationships/image" Target="../media/image15.png"/><Relationship Id="rId10" Type="http://schemas.openxmlformats.org/officeDocument/2006/relationships/image" Target="../media/image23.png"/><Relationship Id="rId13" Type="http://schemas.openxmlformats.org/officeDocument/2006/relationships/image" Target="../media/image6.png"/><Relationship Id="rId12" Type="http://schemas.openxmlformats.org/officeDocument/2006/relationships/image" Target="../media/image16.png"/><Relationship Id="rId15" Type="http://schemas.openxmlformats.org/officeDocument/2006/relationships/image" Target="../media/image10.png"/><Relationship Id="rId14" Type="http://schemas.openxmlformats.org/officeDocument/2006/relationships/image" Target="../media/image42.png"/><Relationship Id="rId17" Type="http://schemas.openxmlformats.org/officeDocument/2006/relationships/image" Target="../media/image7.png"/><Relationship Id="rId16" Type="http://schemas.openxmlformats.org/officeDocument/2006/relationships/image" Target="../media/image2.png"/><Relationship Id="rId19" Type="http://schemas.openxmlformats.org/officeDocument/2006/relationships/image" Target="../media/image9.png"/><Relationship Id="rId18" Type="http://schemas.openxmlformats.org/officeDocument/2006/relationships/image" Target="../media/image20.png"/></Relationships>
</file>

<file path=xl/drawings/_rels/drawing5.xml.rels><?xml version="1.0" encoding="UTF-8" standalone="yes"?><Relationships xmlns="http://schemas.openxmlformats.org/package/2006/relationships"><Relationship Id="rId40" Type="http://schemas.openxmlformats.org/officeDocument/2006/relationships/image" Target="../media/image66.png"/><Relationship Id="rId20" Type="http://schemas.openxmlformats.org/officeDocument/2006/relationships/image" Target="../media/image41.png"/><Relationship Id="rId42" Type="http://schemas.openxmlformats.org/officeDocument/2006/relationships/image" Target="../media/image72.png"/><Relationship Id="rId41" Type="http://schemas.openxmlformats.org/officeDocument/2006/relationships/image" Target="../media/image67.png"/><Relationship Id="rId22" Type="http://schemas.openxmlformats.org/officeDocument/2006/relationships/image" Target="../media/image43.png"/><Relationship Id="rId21" Type="http://schemas.openxmlformats.org/officeDocument/2006/relationships/image" Target="../media/image57.png"/><Relationship Id="rId43" Type="http://schemas.openxmlformats.org/officeDocument/2006/relationships/image" Target="../media/image64.png"/><Relationship Id="rId24" Type="http://schemas.openxmlformats.org/officeDocument/2006/relationships/image" Target="../media/image51.png"/><Relationship Id="rId23" Type="http://schemas.openxmlformats.org/officeDocument/2006/relationships/image" Target="../media/image45.png"/><Relationship Id="rId1" Type="http://schemas.openxmlformats.org/officeDocument/2006/relationships/image" Target="../media/image27.png"/><Relationship Id="rId2" Type="http://schemas.openxmlformats.org/officeDocument/2006/relationships/image" Target="../media/image24.png"/><Relationship Id="rId3" Type="http://schemas.openxmlformats.org/officeDocument/2006/relationships/image" Target="../media/image31.png"/><Relationship Id="rId4" Type="http://schemas.openxmlformats.org/officeDocument/2006/relationships/image" Target="../media/image47.png"/><Relationship Id="rId9" Type="http://schemas.openxmlformats.org/officeDocument/2006/relationships/image" Target="../media/image33.png"/><Relationship Id="rId26" Type="http://schemas.openxmlformats.org/officeDocument/2006/relationships/image" Target="../media/image53.png"/><Relationship Id="rId25" Type="http://schemas.openxmlformats.org/officeDocument/2006/relationships/image" Target="../media/image48.png"/><Relationship Id="rId28" Type="http://schemas.openxmlformats.org/officeDocument/2006/relationships/image" Target="../media/image50.png"/><Relationship Id="rId27" Type="http://schemas.openxmlformats.org/officeDocument/2006/relationships/image" Target="../media/image60.png"/><Relationship Id="rId5" Type="http://schemas.openxmlformats.org/officeDocument/2006/relationships/image" Target="../media/image35.png"/><Relationship Id="rId6" Type="http://schemas.openxmlformats.org/officeDocument/2006/relationships/image" Target="../media/image39.png"/><Relationship Id="rId29" Type="http://schemas.openxmlformats.org/officeDocument/2006/relationships/image" Target="../media/image52.png"/><Relationship Id="rId7" Type="http://schemas.openxmlformats.org/officeDocument/2006/relationships/image" Target="../media/image28.png"/><Relationship Id="rId8" Type="http://schemas.openxmlformats.org/officeDocument/2006/relationships/image" Target="../media/image61.png"/><Relationship Id="rId31" Type="http://schemas.openxmlformats.org/officeDocument/2006/relationships/image" Target="../media/image49.png"/><Relationship Id="rId30" Type="http://schemas.openxmlformats.org/officeDocument/2006/relationships/image" Target="../media/image71.png"/><Relationship Id="rId11" Type="http://schemas.openxmlformats.org/officeDocument/2006/relationships/image" Target="../media/image29.png"/><Relationship Id="rId33" Type="http://schemas.openxmlformats.org/officeDocument/2006/relationships/image" Target="../media/image59.png"/><Relationship Id="rId10" Type="http://schemas.openxmlformats.org/officeDocument/2006/relationships/image" Target="../media/image25.png"/><Relationship Id="rId32" Type="http://schemas.openxmlformats.org/officeDocument/2006/relationships/image" Target="../media/image58.png"/><Relationship Id="rId13" Type="http://schemas.openxmlformats.org/officeDocument/2006/relationships/image" Target="../media/image40.png"/><Relationship Id="rId35" Type="http://schemas.openxmlformats.org/officeDocument/2006/relationships/image" Target="../media/image83.png"/><Relationship Id="rId12" Type="http://schemas.openxmlformats.org/officeDocument/2006/relationships/image" Target="../media/image36.png"/><Relationship Id="rId34" Type="http://schemas.openxmlformats.org/officeDocument/2006/relationships/image" Target="../media/image56.png"/><Relationship Id="rId15" Type="http://schemas.openxmlformats.org/officeDocument/2006/relationships/image" Target="../media/image38.png"/><Relationship Id="rId37" Type="http://schemas.openxmlformats.org/officeDocument/2006/relationships/image" Target="../media/image54.png"/><Relationship Id="rId14" Type="http://schemas.openxmlformats.org/officeDocument/2006/relationships/image" Target="../media/image34.png"/><Relationship Id="rId36" Type="http://schemas.openxmlformats.org/officeDocument/2006/relationships/image" Target="../media/image55.png"/><Relationship Id="rId17" Type="http://schemas.openxmlformats.org/officeDocument/2006/relationships/image" Target="../media/image32.png"/><Relationship Id="rId39" Type="http://schemas.openxmlformats.org/officeDocument/2006/relationships/image" Target="../media/image63.png"/><Relationship Id="rId16" Type="http://schemas.openxmlformats.org/officeDocument/2006/relationships/image" Target="../media/image37.png"/><Relationship Id="rId38" Type="http://schemas.openxmlformats.org/officeDocument/2006/relationships/image" Target="../media/image62.png"/><Relationship Id="rId19" Type="http://schemas.openxmlformats.org/officeDocument/2006/relationships/image" Target="../media/image46.png"/><Relationship Id="rId18" Type="http://schemas.openxmlformats.org/officeDocument/2006/relationships/image" Target="../media/image4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9.png"/><Relationship Id="rId2" Type="http://schemas.openxmlformats.org/officeDocument/2006/relationships/image" Target="../media/image80.png"/><Relationship Id="rId3" Type="http://schemas.openxmlformats.org/officeDocument/2006/relationships/image" Target="../media/image68.png"/><Relationship Id="rId4" Type="http://schemas.openxmlformats.org/officeDocument/2006/relationships/image" Target="../media/image70.png"/><Relationship Id="rId5" Type="http://schemas.openxmlformats.org/officeDocument/2006/relationships/image" Target="../media/image65.png"/><Relationship Id="rId6" Type="http://schemas.openxmlformats.org/officeDocument/2006/relationships/image" Target="../media/image69.png"/><Relationship Id="rId7" Type="http://schemas.openxmlformats.org/officeDocument/2006/relationships/image" Target="../media/image7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3.png"/><Relationship Id="rId2" Type="http://schemas.openxmlformats.org/officeDocument/2006/relationships/image" Target="../media/image86.png"/><Relationship Id="rId3" Type="http://schemas.openxmlformats.org/officeDocument/2006/relationships/image" Target="../media/image85.png"/><Relationship Id="rId4" Type="http://schemas.openxmlformats.org/officeDocument/2006/relationships/image" Target="../media/image82.png"/><Relationship Id="rId9" Type="http://schemas.openxmlformats.org/officeDocument/2006/relationships/image" Target="../media/image76.png"/><Relationship Id="rId5" Type="http://schemas.openxmlformats.org/officeDocument/2006/relationships/image" Target="../media/image77.png"/><Relationship Id="rId6" Type="http://schemas.openxmlformats.org/officeDocument/2006/relationships/image" Target="../media/image81.png"/><Relationship Id="rId7" Type="http://schemas.openxmlformats.org/officeDocument/2006/relationships/image" Target="../media/image84.png"/><Relationship Id="rId8" Type="http://schemas.openxmlformats.org/officeDocument/2006/relationships/image" Target="../media/image75.png"/><Relationship Id="rId10" Type="http://schemas.openxmlformats.org/officeDocument/2006/relationships/image" Target="../media/image7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200025" cy="200025"/>
    <xdr:pic>
      <xdr:nvPicPr>
        <xdr:cNvPr id="0" name="image2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90500" cy="200025"/>
    <xdr:pic>
      <xdr:nvPicPr>
        <xdr:cNvPr id="0" name="image1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61925" cy="200025"/>
    <xdr:pic>
      <xdr:nvPicPr>
        <xdr:cNvPr id="0" name="image1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209550" cy="200025"/>
    <xdr:pic>
      <xdr:nvPicPr>
        <xdr:cNvPr id="0" name="image1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190500" cy="200025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190500" cy="200025"/>
    <xdr:pic>
      <xdr:nvPicPr>
        <xdr:cNvPr id="0" name="image3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171450" cy="200025"/>
    <xdr:pic>
      <xdr:nvPicPr>
        <xdr:cNvPr id="0" name="image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200025" cy="200025"/>
    <xdr:pic>
      <xdr:nvPicPr>
        <xdr:cNvPr id="0" name="image18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219075" cy="200025"/>
    <xdr:pic>
      <xdr:nvPicPr>
        <xdr:cNvPr id="0" name="image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180975" cy="200025"/>
    <xdr:pic>
      <xdr:nvPicPr>
        <xdr:cNvPr id="0" name="image23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180975" cy="200025"/>
    <xdr:pic>
      <xdr:nvPicPr>
        <xdr:cNvPr id="0" name="image1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180975" cy="200025"/>
    <xdr:pic>
      <xdr:nvPicPr>
        <xdr:cNvPr id="0" name="image16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209550" cy="200025"/>
    <xdr:pic>
      <xdr:nvPicPr>
        <xdr:cNvPr id="0" name="image6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161925" cy="200025"/>
    <xdr:pic>
      <xdr:nvPicPr>
        <xdr:cNvPr id="0" name="image42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190500" cy="200025"/>
    <xdr:pic>
      <xdr:nvPicPr>
        <xdr:cNvPr id="0" name="image10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180975" cy="200025"/>
    <xdr:pic>
      <xdr:nvPicPr>
        <xdr:cNvPr id="0" name="image2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171450" cy="200025"/>
    <xdr:pic>
      <xdr:nvPicPr>
        <xdr:cNvPr id="0" name="image7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171450" cy="200025"/>
    <xdr:pic>
      <xdr:nvPicPr>
        <xdr:cNvPr id="0" name="image20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200025" cy="200025"/>
    <xdr:pic>
      <xdr:nvPicPr>
        <xdr:cNvPr id="0" name="image9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219075" cy="200025"/>
    <xdr:pic>
      <xdr:nvPicPr>
        <xdr:cNvPr id="0" name="image8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200025" cy="200025"/>
    <xdr:pic>
      <xdr:nvPicPr>
        <xdr:cNvPr id="0" name="image26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161925" cy="200025"/>
    <xdr:pic>
      <xdr:nvPicPr>
        <xdr:cNvPr id="0" name="image5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180975" cy="200025"/>
    <xdr:pic>
      <xdr:nvPicPr>
        <xdr:cNvPr id="0" name="image3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190500" cy="200025"/>
    <xdr:pic>
      <xdr:nvPicPr>
        <xdr:cNvPr id="0" name="image19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190500" cy="200025"/>
    <xdr:pic>
      <xdr:nvPicPr>
        <xdr:cNvPr id="0" name="image11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180975" cy="200025"/>
    <xdr:pic>
      <xdr:nvPicPr>
        <xdr:cNvPr id="0" name="image21.png" title="Image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71450" cy="200025"/>
    <xdr:pic>
      <xdr:nvPicPr>
        <xdr:cNvPr id="0" name="image2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71450" cy="200025"/>
    <xdr:pic>
      <xdr:nvPicPr>
        <xdr:cNvPr id="0" name="image2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90500" cy="200025"/>
    <xdr:pic>
      <xdr:nvPicPr>
        <xdr:cNvPr id="0" name="image3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200025" cy="200025"/>
    <xdr:pic>
      <xdr:nvPicPr>
        <xdr:cNvPr id="0" name="image4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171450" cy="200025"/>
    <xdr:pic>
      <xdr:nvPicPr>
        <xdr:cNvPr id="0" name="image3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180975" cy="200025"/>
    <xdr:pic>
      <xdr:nvPicPr>
        <xdr:cNvPr id="0" name="image3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219075" cy="200025"/>
    <xdr:pic>
      <xdr:nvPicPr>
        <xdr:cNvPr id="0" name="image2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180975" cy="200025"/>
    <xdr:pic>
      <xdr:nvPicPr>
        <xdr:cNvPr id="0" name="image6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190500" cy="200025"/>
    <xdr:pic>
      <xdr:nvPicPr>
        <xdr:cNvPr id="0" name="image3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209550" cy="200025"/>
    <xdr:pic>
      <xdr:nvPicPr>
        <xdr:cNvPr id="0" name="image25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180975" cy="200025"/>
    <xdr:pic>
      <xdr:nvPicPr>
        <xdr:cNvPr id="0" name="image29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161925" cy="200025"/>
    <xdr:pic>
      <xdr:nvPicPr>
        <xdr:cNvPr id="0" name="image36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200025" cy="200025"/>
    <xdr:pic>
      <xdr:nvPicPr>
        <xdr:cNvPr id="0" name="image40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171450" cy="200025"/>
    <xdr:pic>
      <xdr:nvPicPr>
        <xdr:cNvPr id="0" name="image34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180975" cy="200025"/>
    <xdr:pic>
      <xdr:nvPicPr>
        <xdr:cNvPr id="0" name="image38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200025" cy="200025"/>
    <xdr:pic>
      <xdr:nvPicPr>
        <xdr:cNvPr id="0" name="image37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161925" cy="200025"/>
    <xdr:pic>
      <xdr:nvPicPr>
        <xdr:cNvPr id="0" name="image32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180975" cy="200025"/>
    <xdr:pic>
      <xdr:nvPicPr>
        <xdr:cNvPr id="0" name="image44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200025" cy="200025"/>
    <xdr:pic>
      <xdr:nvPicPr>
        <xdr:cNvPr id="0" name="image46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161925" cy="200025"/>
    <xdr:pic>
      <xdr:nvPicPr>
        <xdr:cNvPr id="0" name="image41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190500" cy="200025"/>
    <xdr:pic>
      <xdr:nvPicPr>
        <xdr:cNvPr id="0" name="image57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190500" cy="200025"/>
    <xdr:pic>
      <xdr:nvPicPr>
        <xdr:cNvPr id="0" name="image43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228600" cy="200025"/>
    <xdr:pic>
      <xdr:nvPicPr>
        <xdr:cNvPr id="0" name="image45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200025" cy="200025"/>
    <xdr:pic>
      <xdr:nvPicPr>
        <xdr:cNvPr id="0" name="image51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180975" cy="200025"/>
    <xdr:pic>
      <xdr:nvPicPr>
        <xdr:cNvPr id="0" name="image48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171450" cy="200025"/>
    <xdr:pic>
      <xdr:nvPicPr>
        <xdr:cNvPr id="0" name="image53.png" title="Image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171450" cy="200025"/>
    <xdr:pic>
      <xdr:nvPicPr>
        <xdr:cNvPr id="0" name="image60.png" title="Image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180975" cy="200025"/>
    <xdr:pic>
      <xdr:nvPicPr>
        <xdr:cNvPr id="0" name="image50.png" title="Image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0</xdr:rowOff>
    </xdr:from>
    <xdr:ext cx="238125" cy="200025"/>
    <xdr:pic>
      <xdr:nvPicPr>
        <xdr:cNvPr id="0" name="image52.png" title="Image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200025" cy="200025"/>
    <xdr:pic>
      <xdr:nvPicPr>
        <xdr:cNvPr id="0" name="image71.png" title="Image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180975" cy="200025"/>
    <xdr:pic>
      <xdr:nvPicPr>
        <xdr:cNvPr id="0" name="image49.png" title="Image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180975" cy="200025"/>
    <xdr:pic>
      <xdr:nvPicPr>
        <xdr:cNvPr id="0" name="image58.png" title="Image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190500" cy="200025"/>
    <xdr:pic>
      <xdr:nvPicPr>
        <xdr:cNvPr id="0" name="image59.png" title="Image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161925" cy="200025"/>
    <xdr:pic>
      <xdr:nvPicPr>
        <xdr:cNvPr id="0" name="image56.png" title="Image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209550" cy="200025"/>
    <xdr:pic>
      <xdr:nvPicPr>
        <xdr:cNvPr id="0" name="image83.png" title="Image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0</xdr:rowOff>
    </xdr:from>
    <xdr:ext cx="180975" cy="200025"/>
    <xdr:pic>
      <xdr:nvPicPr>
        <xdr:cNvPr id="0" name="image55.png" title="Image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219075" cy="200025"/>
    <xdr:pic>
      <xdr:nvPicPr>
        <xdr:cNvPr id="0" name="image54.png" title="Image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180975" cy="200025"/>
    <xdr:pic>
      <xdr:nvPicPr>
        <xdr:cNvPr id="0" name="image62.png" title="Image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</xdr:row>
      <xdr:rowOff>0</xdr:rowOff>
    </xdr:from>
    <xdr:ext cx="180975" cy="200025"/>
    <xdr:pic>
      <xdr:nvPicPr>
        <xdr:cNvPr id="0" name="image63.png" title="Image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0</xdr:rowOff>
    </xdr:from>
    <xdr:ext cx="161925" cy="200025"/>
    <xdr:pic>
      <xdr:nvPicPr>
        <xdr:cNvPr id="0" name="image66.png" title="Image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0</xdr:rowOff>
    </xdr:from>
    <xdr:ext cx="161925" cy="200025"/>
    <xdr:pic>
      <xdr:nvPicPr>
        <xdr:cNvPr id="0" name="image67.png" title="Image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0</xdr:rowOff>
    </xdr:from>
    <xdr:ext cx="200025" cy="200025"/>
    <xdr:pic>
      <xdr:nvPicPr>
        <xdr:cNvPr id="0" name="image72.png" title="Image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0</xdr:rowOff>
    </xdr:from>
    <xdr:ext cx="161925" cy="200025"/>
    <xdr:pic>
      <xdr:nvPicPr>
        <xdr:cNvPr id="0" name="image64.png" title="Image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200025" cy="200025"/>
    <xdr:pic>
      <xdr:nvPicPr>
        <xdr:cNvPr id="0" name="image7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80975" cy="200025"/>
    <xdr:pic>
      <xdr:nvPicPr>
        <xdr:cNvPr id="0" name="image80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209550" cy="200025"/>
    <xdr:pic>
      <xdr:nvPicPr>
        <xdr:cNvPr id="0" name="image6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161925" cy="200025"/>
    <xdr:pic>
      <xdr:nvPicPr>
        <xdr:cNvPr id="0" name="image70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171450" cy="200025"/>
    <xdr:pic>
      <xdr:nvPicPr>
        <xdr:cNvPr id="0" name="image6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161925" cy="200025"/>
    <xdr:pic>
      <xdr:nvPicPr>
        <xdr:cNvPr id="0" name="image6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200025" cy="200025"/>
    <xdr:pic>
      <xdr:nvPicPr>
        <xdr:cNvPr id="0" name="image7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61925" cy="200025"/>
    <xdr:pic>
      <xdr:nvPicPr>
        <xdr:cNvPr id="0" name="image7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80975" cy="200025"/>
    <xdr:pic>
      <xdr:nvPicPr>
        <xdr:cNvPr id="0" name="image8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71450" cy="200025"/>
    <xdr:pic>
      <xdr:nvPicPr>
        <xdr:cNvPr id="0" name="image8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209550" cy="200025"/>
    <xdr:pic>
      <xdr:nvPicPr>
        <xdr:cNvPr id="0" name="image8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190500" cy="200025"/>
    <xdr:pic>
      <xdr:nvPicPr>
        <xdr:cNvPr id="0" name="image7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190500" cy="200025"/>
    <xdr:pic>
      <xdr:nvPicPr>
        <xdr:cNvPr id="0" name="image8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200025" cy="200025"/>
    <xdr:pic>
      <xdr:nvPicPr>
        <xdr:cNvPr id="0" name="image8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171450" cy="200025"/>
    <xdr:pic>
      <xdr:nvPicPr>
        <xdr:cNvPr id="0" name="image7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190500" cy="200025"/>
    <xdr:pic>
      <xdr:nvPicPr>
        <xdr:cNvPr id="0" name="image7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161925" cy="200025"/>
    <xdr:pic>
      <xdr:nvPicPr>
        <xdr:cNvPr id="0" name="image7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13"/>
    <col customWidth="1" min="3" max="3" width="5.5"/>
    <col customWidth="1" min="4" max="4" width="5.75"/>
    <col customWidth="1" min="5" max="5" width="7.25"/>
    <col customWidth="1" min="6" max="6" width="5.88"/>
    <col customWidth="1" min="7" max="7" width="7.25"/>
    <col customWidth="1" min="8" max="8" width="7.75"/>
    <col customWidth="1" min="9" max="9" width="5.5"/>
    <col customWidth="1" min="10" max="10" width="5.63"/>
    <col customWidth="1" min="11" max="11" width="7.38"/>
    <col customWidth="1" min="12" max="12" width="6.5"/>
    <col customWidth="1" min="13" max="13" width="5.88"/>
  </cols>
  <sheetData>
    <row r="1">
      <c r="A1" s="4" t="s">
        <v>9</v>
      </c>
      <c r="B1" s="5" t="s">
        <v>10</v>
      </c>
      <c r="C1" s="5" t="s">
        <v>11</v>
      </c>
      <c r="D1" s="5" t="s">
        <v>12</v>
      </c>
      <c r="E1" s="6" t="s">
        <v>13</v>
      </c>
      <c r="F1" s="6" t="s">
        <v>14</v>
      </c>
      <c r="G1" s="6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8" t="s">
        <v>20</v>
      </c>
      <c r="M1" s="8" t="s">
        <v>21</v>
      </c>
    </row>
    <row r="2">
      <c r="A2" s="9" t="s">
        <v>22</v>
      </c>
      <c r="B2" s="10">
        <v>14.0</v>
      </c>
      <c r="C2" s="10">
        <v>0.0</v>
      </c>
      <c r="D2" s="10">
        <v>10.0</v>
      </c>
      <c r="E2" s="11">
        <v>80.0</v>
      </c>
      <c r="F2" s="11">
        <v>0.0</v>
      </c>
      <c r="G2" s="11">
        <v>0.0</v>
      </c>
      <c r="H2" s="12">
        <v>1200.0</v>
      </c>
      <c r="I2" s="12">
        <v>0.0</v>
      </c>
      <c r="J2" s="12">
        <v>0.0</v>
      </c>
      <c r="K2" s="13">
        <v>120.0</v>
      </c>
      <c r="L2" s="13">
        <v>0.0</v>
      </c>
      <c r="M2" s="13">
        <v>0.0</v>
      </c>
    </row>
    <row r="3">
      <c r="A3" s="9" t="s">
        <v>23</v>
      </c>
      <c r="B3" s="10">
        <v>18.0</v>
      </c>
      <c r="C3" s="10">
        <v>0.0</v>
      </c>
      <c r="D3" s="10">
        <v>10.0</v>
      </c>
      <c r="E3" s="11">
        <v>80.0</v>
      </c>
      <c r="F3" s="11">
        <v>0.0</v>
      </c>
      <c r="G3" s="11">
        <v>0.0</v>
      </c>
      <c r="H3" s="12">
        <v>1200.0</v>
      </c>
      <c r="I3" s="12">
        <v>0.0</v>
      </c>
      <c r="J3" s="12">
        <v>0.0</v>
      </c>
      <c r="K3" s="13">
        <v>120.0</v>
      </c>
      <c r="L3" s="13">
        <v>0.0</v>
      </c>
      <c r="M3" s="13">
        <v>0.0</v>
      </c>
    </row>
    <row r="4">
      <c r="A4" s="9" t="s">
        <v>24</v>
      </c>
      <c r="B4" s="10">
        <v>22.0</v>
      </c>
      <c r="C4" s="10">
        <v>0.0</v>
      </c>
      <c r="D4" s="10">
        <v>10.0</v>
      </c>
      <c r="E4" s="11">
        <v>110.0</v>
      </c>
      <c r="F4" s="11">
        <v>0.0</v>
      </c>
      <c r="G4" s="11">
        <v>0.0</v>
      </c>
      <c r="H4" s="12">
        <v>1280.0</v>
      </c>
      <c r="I4" s="12">
        <v>0.0</v>
      </c>
      <c r="J4" s="12">
        <v>0.0</v>
      </c>
      <c r="K4" s="13">
        <v>150.0</v>
      </c>
      <c r="L4" s="13">
        <v>0.0</v>
      </c>
      <c r="M4" s="13">
        <v>0.0</v>
      </c>
    </row>
    <row r="5">
      <c r="A5" s="9" t="s">
        <v>25</v>
      </c>
      <c r="B5" s="10">
        <v>26.0</v>
      </c>
      <c r="C5" s="10">
        <v>0.0</v>
      </c>
      <c r="D5" s="10">
        <v>10.0</v>
      </c>
      <c r="E5" s="11">
        <v>140.0</v>
      </c>
      <c r="F5" s="11">
        <v>0.0</v>
      </c>
      <c r="G5" s="11">
        <v>0.0</v>
      </c>
      <c r="H5" s="12">
        <v>1360.0</v>
      </c>
      <c r="I5" s="12">
        <v>0.0</v>
      </c>
      <c r="J5" s="12">
        <v>0.0</v>
      </c>
      <c r="K5" s="13">
        <v>180.0</v>
      </c>
      <c r="L5" s="13">
        <v>4.0</v>
      </c>
      <c r="M5" s="13">
        <v>0.0</v>
      </c>
    </row>
    <row r="6">
      <c r="A6" s="9" t="s">
        <v>26</v>
      </c>
      <c r="B6" s="10">
        <v>30.0</v>
      </c>
      <c r="C6" s="10">
        <v>0.0</v>
      </c>
      <c r="D6" s="10">
        <v>10.0</v>
      </c>
      <c r="E6" s="11">
        <v>170.0</v>
      </c>
      <c r="F6" s="11">
        <v>0.0</v>
      </c>
      <c r="G6" s="11">
        <v>2.0</v>
      </c>
      <c r="H6" s="12">
        <v>1440.0</v>
      </c>
      <c r="I6" s="12">
        <v>0.0</v>
      </c>
      <c r="J6" s="12">
        <v>0.0</v>
      </c>
      <c r="K6" s="13">
        <v>210.0</v>
      </c>
      <c r="L6" s="13">
        <v>8.0</v>
      </c>
      <c r="M6" s="13">
        <v>0.0</v>
      </c>
    </row>
    <row r="7">
      <c r="A7" s="9" t="s">
        <v>27</v>
      </c>
      <c r="B7" s="10">
        <v>34.0</v>
      </c>
      <c r="C7" s="10">
        <v>1.0</v>
      </c>
      <c r="D7" s="10">
        <v>10.0</v>
      </c>
      <c r="E7" s="11">
        <v>200.0</v>
      </c>
      <c r="F7" s="11">
        <v>1.0</v>
      </c>
      <c r="G7" s="11">
        <v>6.0</v>
      </c>
      <c r="H7" s="12">
        <v>1520.0</v>
      </c>
      <c r="I7" s="12">
        <v>1.0</v>
      </c>
      <c r="J7" s="12">
        <v>1.0</v>
      </c>
      <c r="K7" s="13">
        <v>240.0</v>
      </c>
      <c r="L7" s="13">
        <v>12.0</v>
      </c>
      <c r="M7" s="13">
        <v>1.0</v>
      </c>
    </row>
    <row r="8">
      <c r="A8" s="9" t="s">
        <v>28</v>
      </c>
      <c r="B8" s="10">
        <v>38.0</v>
      </c>
      <c r="C8" s="10">
        <v>1.0</v>
      </c>
      <c r="D8" s="10">
        <v>10.0</v>
      </c>
      <c r="E8" s="11">
        <v>230.0</v>
      </c>
      <c r="F8" s="11">
        <v>1.0</v>
      </c>
      <c r="G8" s="11">
        <v>10.0</v>
      </c>
      <c r="H8" s="12">
        <v>1600.0</v>
      </c>
      <c r="I8" s="12">
        <v>1.0</v>
      </c>
      <c r="J8" s="12">
        <v>1.0</v>
      </c>
      <c r="K8" s="13">
        <v>270.0</v>
      </c>
      <c r="L8" s="13">
        <v>16.0</v>
      </c>
      <c r="M8" s="13">
        <v>1.0</v>
      </c>
    </row>
    <row r="9">
      <c r="A9" s="9" t="s">
        <v>29</v>
      </c>
      <c r="B9" s="10">
        <v>42.0</v>
      </c>
      <c r="C9" s="10">
        <v>1.0</v>
      </c>
      <c r="D9" s="10">
        <v>10.0</v>
      </c>
      <c r="E9" s="11">
        <v>260.0</v>
      </c>
      <c r="F9" s="11">
        <v>1.0</v>
      </c>
      <c r="G9" s="11">
        <v>14.0</v>
      </c>
      <c r="H9" s="12">
        <v>1680.0</v>
      </c>
      <c r="I9" s="12">
        <v>1.0</v>
      </c>
      <c r="J9" s="12">
        <v>1.0</v>
      </c>
      <c r="K9" s="13">
        <v>300.0</v>
      </c>
      <c r="L9" s="13">
        <v>20.0</v>
      </c>
      <c r="M9" s="13">
        <v>1.0</v>
      </c>
    </row>
    <row r="10">
      <c r="A10" s="9" t="s">
        <v>30</v>
      </c>
      <c r="B10" s="10">
        <v>46.0</v>
      </c>
      <c r="C10" s="10">
        <v>1.0</v>
      </c>
      <c r="D10" s="10">
        <v>10.0</v>
      </c>
      <c r="E10" s="11">
        <v>290.0</v>
      </c>
      <c r="F10" s="11">
        <v>1.0</v>
      </c>
      <c r="G10" s="11">
        <v>18.0</v>
      </c>
      <c r="H10" s="12">
        <v>1760.0</v>
      </c>
      <c r="I10" s="12">
        <v>1.0</v>
      </c>
      <c r="J10" s="12">
        <v>1.0</v>
      </c>
      <c r="K10" s="13">
        <v>330.0</v>
      </c>
      <c r="L10" s="13">
        <v>24.0</v>
      </c>
      <c r="M10" s="13">
        <v>1.0</v>
      </c>
    </row>
    <row r="11">
      <c r="A11" s="9" t="s">
        <v>31</v>
      </c>
      <c r="B11" s="10">
        <v>50.0</v>
      </c>
      <c r="C11" s="10">
        <v>2.0</v>
      </c>
      <c r="D11" s="10">
        <v>10.0</v>
      </c>
      <c r="E11" s="11">
        <v>320.0</v>
      </c>
      <c r="F11" s="11">
        <v>2.0</v>
      </c>
      <c r="G11" s="11">
        <v>22.0</v>
      </c>
      <c r="H11" s="12">
        <v>1840.0</v>
      </c>
      <c r="I11" s="12">
        <v>2.0</v>
      </c>
      <c r="J11" s="12">
        <v>2.0</v>
      </c>
      <c r="K11" s="13">
        <v>360.0</v>
      </c>
      <c r="L11" s="13">
        <v>28.0</v>
      </c>
      <c r="M11" s="13">
        <v>2.0</v>
      </c>
    </row>
    <row r="12">
      <c r="A12" s="9" t="s">
        <v>32</v>
      </c>
      <c r="B12" s="10">
        <v>54.0</v>
      </c>
      <c r="C12" s="10">
        <v>2.0</v>
      </c>
      <c r="D12" s="10">
        <v>10.0</v>
      </c>
      <c r="E12" s="11">
        <v>350.0</v>
      </c>
      <c r="F12" s="11">
        <v>2.0</v>
      </c>
      <c r="G12" s="11">
        <v>26.0</v>
      </c>
      <c r="H12" s="12">
        <v>1920.0</v>
      </c>
      <c r="I12" s="12">
        <v>2.0</v>
      </c>
      <c r="J12" s="12">
        <v>2.0</v>
      </c>
      <c r="K12" s="13">
        <v>390.0</v>
      </c>
      <c r="L12" s="13">
        <v>32.0</v>
      </c>
      <c r="M12" s="13">
        <v>2.0</v>
      </c>
    </row>
    <row r="13">
      <c r="A13" s="9" t="s">
        <v>33</v>
      </c>
      <c r="B13" s="10">
        <v>58.0</v>
      </c>
      <c r="C13" s="10">
        <v>2.0</v>
      </c>
      <c r="D13" s="10">
        <v>10.0</v>
      </c>
      <c r="E13" s="11">
        <v>380.0</v>
      </c>
      <c r="F13" s="11">
        <v>2.0</v>
      </c>
      <c r="G13" s="11">
        <v>30.0</v>
      </c>
      <c r="H13" s="12">
        <v>2000.0</v>
      </c>
      <c r="I13" s="12">
        <v>2.0</v>
      </c>
      <c r="J13" s="12">
        <v>2.0</v>
      </c>
      <c r="K13" s="13">
        <v>420.0</v>
      </c>
      <c r="L13" s="13">
        <v>36.0</v>
      </c>
      <c r="M13" s="13">
        <v>2.0</v>
      </c>
    </row>
    <row r="14">
      <c r="A14" s="9" t="s">
        <v>34</v>
      </c>
      <c r="B14" s="10">
        <v>62.0</v>
      </c>
      <c r="C14" s="10">
        <v>2.0</v>
      </c>
      <c r="D14" s="10">
        <v>10.0</v>
      </c>
      <c r="E14" s="11">
        <v>410.0</v>
      </c>
      <c r="F14" s="11">
        <v>2.0</v>
      </c>
      <c r="G14" s="11">
        <v>34.0</v>
      </c>
      <c r="H14" s="12">
        <v>2080.0</v>
      </c>
      <c r="I14" s="12">
        <v>2.0</v>
      </c>
      <c r="J14" s="12">
        <v>2.0</v>
      </c>
      <c r="K14" s="13">
        <v>450.0</v>
      </c>
      <c r="L14" s="13">
        <v>40.0</v>
      </c>
      <c r="M14" s="13">
        <v>2.0</v>
      </c>
    </row>
    <row r="15">
      <c r="A15" s="9" t="s">
        <v>35</v>
      </c>
      <c r="B15" s="10">
        <v>66.0</v>
      </c>
      <c r="C15" s="10">
        <v>3.0</v>
      </c>
      <c r="D15" s="10">
        <v>9.0</v>
      </c>
      <c r="E15" s="11">
        <v>440.0</v>
      </c>
      <c r="F15" s="11">
        <v>3.0</v>
      </c>
      <c r="G15" s="11">
        <v>38.0</v>
      </c>
      <c r="H15" s="12">
        <v>2160.0</v>
      </c>
      <c r="I15" s="12">
        <v>3.0</v>
      </c>
      <c r="J15" s="12">
        <v>3.0</v>
      </c>
      <c r="K15" s="13">
        <v>480.0</v>
      </c>
      <c r="L15" s="13">
        <v>44.0</v>
      </c>
      <c r="M15" s="13">
        <v>3.0</v>
      </c>
    </row>
    <row r="16">
      <c r="A16" s="9" t="s">
        <v>36</v>
      </c>
      <c r="B16" s="10">
        <v>70.0</v>
      </c>
      <c r="C16" s="10">
        <v>3.0</v>
      </c>
      <c r="D16" s="10">
        <v>9.0</v>
      </c>
      <c r="E16" s="11">
        <v>470.0</v>
      </c>
      <c r="F16" s="11">
        <v>3.0</v>
      </c>
      <c r="G16" s="11">
        <v>42.0</v>
      </c>
      <c r="H16" s="12">
        <v>2240.0</v>
      </c>
      <c r="I16" s="12">
        <v>3.0</v>
      </c>
      <c r="J16" s="12">
        <v>3.0</v>
      </c>
      <c r="K16" s="13">
        <v>510.0</v>
      </c>
      <c r="L16" s="13">
        <v>48.0</v>
      </c>
      <c r="M16" s="13">
        <v>3.0</v>
      </c>
    </row>
    <row r="17">
      <c r="A17" s="9" t="s">
        <v>37</v>
      </c>
      <c r="B17" s="10">
        <v>74.0</v>
      </c>
      <c r="C17" s="10">
        <v>3.0</v>
      </c>
      <c r="D17" s="10">
        <v>9.0</v>
      </c>
      <c r="E17" s="11">
        <v>500.0</v>
      </c>
      <c r="F17" s="11">
        <v>3.0</v>
      </c>
      <c r="G17" s="11">
        <v>46.0</v>
      </c>
      <c r="H17" s="12">
        <v>2320.0</v>
      </c>
      <c r="I17" s="12">
        <v>3.0</v>
      </c>
      <c r="J17" s="12">
        <v>3.0</v>
      </c>
      <c r="K17" s="13">
        <v>540.0</v>
      </c>
      <c r="L17" s="13">
        <v>52.0</v>
      </c>
      <c r="M17" s="13">
        <v>3.0</v>
      </c>
    </row>
    <row r="18">
      <c r="A18" s="9" t="s">
        <v>38</v>
      </c>
      <c r="B18" s="10">
        <v>78.0</v>
      </c>
      <c r="C18" s="10">
        <v>3.0</v>
      </c>
      <c r="D18" s="10">
        <v>9.0</v>
      </c>
      <c r="E18" s="11">
        <v>530.0</v>
      </c>
      <c r="F18" s="11">
        <v>3.0</v>
      </c>
      <c r="G18" s="11">
        <v>50.0</v>
      </c>
      <c r="H18" s="12">
        <v>2400.0</v>
      </c>
      <c r="I18" s="12">
        <v>3.0</v>
      </c>
      <c r="J18" s="12">
        <v>3.0</v>
      </c>
      <c r="K18" s="13">
        <v>570.0</v>
      </c>
      <c r="L18" s="13">
        <v>56.0</v>
      </c>
      <c r="M18" s="13">
        <v>3.0</v>
      </c>
    </row>
    <row r="19">
      <c r="A19" s="9" t="s">
        <v>39</v>
      </c>
      <c r="B19" s="10">
        <v>82.0</v>
      </c>
      <c r="C19" s="10">
        <v>4.0</v>
      </c>
      <c r="D19" s="10">
        <v>9.0</v>
      </c>
      <c r="E19" s="11">
        <v>560.0</v>
      </c>
      <c r="F19" s="11">
        <v>4.0</v>
      </c>
      <c r="G19" s="11">
        <v>54.0</v>
      </c>
      <c r="H19" s="12">
        <v>2480.0</v>
      </c>
      <c r="I19" s="12">
        <v>4.0</v>
      </c>
      <c r="J19" s="12">
        <v>4.0</v>
      </c>
      <c r="K19" s="13">
        <v>600.0</v>
      </c>
      <c r="L19" s="13">
        <v>60.0</v>
      </c>
      <c r="M19" s="13">
        <v>4.0</v>
      </c>
    </row>
    <row r="20">
      <c r="A20" s="9" t="s">
        <v>40</v>
      </c>
      <c r="B20" s="10">
        <v>86.0</v>
      </c>
      <c r="C20" s="10">
        <v>4.0</v>
      </c>
      <c r="D20" s="10">
        <v>9.0</v>
      </c>
      <c r="E20" s="11">
        <v>590.0</v>
      </c>
      <c r="F20" s="11">
        <v>4.0</v>
      </c>
      <c r="G20" s="11">
        <v>58.0</v>
      </c>
      <c r="H20" s="12">
        <v>2560.0</v>
      </c>
      <c r="I20" s="12">
        <v>4.0</v>
      </c>
      <c r="J20" s="12">
        <v>4.0</v>
      </c>
      <c r="K20" s="13">
        <v>630.0</v>
      </c>
      <c r="L20" s="13">
        <v>64.0</v>
      </c>
      <c r="M20" s="13">
        <v>4.0</v>
      </c>
    </row>
    <row r="21">
      <c r="A21" s="9" t="s">
        <v>41</v>
      </c>
      <c r="B21" s="10">
        <v>90.0</v>
      </c>
      <c r="C21" s="10">
        <v>4.0</v>
      </c>
      <c r="D21" s="10">
        <v>9.0</v>
      </c>
      <c r="E21" s="11">
        <v>620.0</v>
      </c>
      <c r="F21" s="11">
        <v>4.0</v>
      </c>
      <c r="G21" s="11">
        <v>62.0</v>
      </c>
      <c r="H21" s="12">
        <v>2640.0</v>
      </c>
      <c r="I21" s="12">
        <v>4.0</v>
      </c>
      <c r="J21" s="12">
        <v>4.0</v>
      </c>
      <c r="K21" s="13">
        <v>660.0</v>
      </c>
      <c r="L21" s="13">
        <v>68.0</v>
      </c>
      <c r="M21" s="13">
        <v>4.0</v>
      </c>
    </row>
    <row r="22">
      <c r="A22" s="9" t="s">
        <v>42</v>
      </c>
      <c r="B22" s="10">
        <v>94.0</v>
      </c>
      <c r="C22" s="10">
        <v>4.0</v>
      </c>
      <c r="D22" s="10">
        <v>9.0</v>
      </c>
      <c r="E22" s="11">
        <v>650.0</v>
      </c>
      <c r="F22" s="11">
        <v>4.0</v>
      </c>
      <c r="G22" s="11">
        <v>66.0</v>
      </c>
      <c r="H22" s="12">
        <v>2720.0</v>
      </c>
      <c r="I22" s="12">
        <v>4.0</v>
      </c>
      <c r="J22" s="12">
        <v>4.0</v>
      </c>
      <c r="K22" s="13">
        <v>690.0</v>
      </c>
      <c r="L22" s="13">
        <v>72.0</v>
      </c>
      <c r="M22" s="13">
        <v>4.0</v>
      </c>
    </row>
    <row r="23">
      <c r="A23" s="9" t="s">
        <v>43</v>
      </c>
      <c r="B23" s="10">
        <v>98.0</v>
      </c>
      <c r="C23" s="10">
        <f t="shared" ref="C23:C26" si="2">C19+1</f>
        <v>5</v>
      </c>
      <c r="D23" s="10">
        <v>9.0</v>
      </c>
      <c r="E23" s="11">
        <v>680.0</v>
      </c>
      <c r="F23" s="11">
        <f t="shared" ref="F23:F26" si="3">F19+1</f>
        <v>5</v>
      </c>
      <c r="G23" s="11">
        <v>70.0</v>
      </c>
      <c r="H23" s="12">
        <v>2800.0</v>
      </c>
      <c r="I23" s="12">
        <f t="shared" ref="I23:J23" si="1">I19+1</f>
        <v>5</v>
      </c>
      <c r="J23" s="12">
        <f t="shared" si="1"/>
        <v>5</v>
      </c>
      <c r="K23" s="13">
        <v>720.0</v>
      </c>
      <c r="L23" s="13">
        <v>76.0</v>
      </c>
      <c r="M23" s="13">
        <f t="shared" ref="M23:M26" si="5">M19+1</f>
        <v>5</v>
      </c>
    </row>
    <row r="24">
      <c r="A24" s="9" t="s">
        <v>44</v>
      </c>
      <c r="B24" s="10">
        <v>102.0</v>
      </c>
      <c r="C24" s="10">
        <f t="shared" si="2"/>
        <v>5</v>
      </c>
      <c r="D24" s="10">
        <v>9.0</v>
      </c>
      <c r="E24" s="11">
        <v>710.0</v>
      </c>
      <c r="F24" s="11">
        <f t="shared" si="3"/>
        <v>5</v>
      </c>
      <c r="G24" s="11">
        <v>74.0</v>
      </c>
      <c r="H24" s="12">
        <v>2880.0</v>
      </c>
      <c r="I24" s="12">
        <f t="shared" ref="I24:J24" si="4">I20+1</f>
        <v>5</v>
      </c>
      <c r="J24" s="12">
        <f t="shared" si="4"/>
        <v>5</v>
      </c>
      <c r="K24" s="13">
        <v>750.0</v>
      </c>
      <c r="L24" s="13">
        <v>80.0</v>
      </c>
      <c r="M24" s="13">
        <f t="shared" si="5"/>
        <v>5</v>
      </c>
    </row>
    <row r="25">
      <c r="A25" s="9" t="s">
        <v>45</v>
      </c>
      <c r="B25" s="10">
        <v>106.0</v>
      </c>
      <c r="C25" s="10">
        <f t="shared" si="2"/>
        <v>5</v>
      </c>
      <c r="D25" s="10">
        <v>9.0</v>
      </c>
      <c r="E25" s="11">
        <v>740.0</v>
      </c>
      <c r="F25" s="11">
        <f t="shared" si="3"/>
        <v>5</v>
      </c>
      <c r="G25" s="11">
        <v>78.0</v>
      </c>
      <c r="H25" s="12">
        <v>2960.0</v>
      </c>
      <c r="I25" s="12">
        <f t="shared" ref="I25:J25" si="6">I21+1</f>
        <v>5</v>
      </c>
      <c r="J25" s="12">
        <f t="shared" si="6"/>
        <v>5</v>
      </c>
      <c r="K25" s="13">
        <v>780.0</v>
      </c>
      <c r="L25" s="13">
        <v>84.0</v>
      </c>
      <c r="M25" s="13">
        <f t="shared" si="5"/>
        <v>5</v>
      </c>
    </row>
    <row r="26">
      <c r="A26" s="9" t="s">
        <v>46</v>
      </c>
      <c r="B26" s="10">
        <v>110.0</v>
      </c>
      <c r="C26" s="10">
        <f t="shared" si="2"/>
        <v>5</v>
      </c>
      <c r="D26" s="10">
        <v>9.0</v>
      </c>
      <c r="E26" s="11">
        <v>770.0</v>
      </c>
      <c r="F26" s="11">
        <f t="shared" si="3"/>
        <v>5</v>
      </c>
      <c r="G26" s="11">
        <v>82.0</v>
      </c>
      <c r="H26" s="12">
        <v>3040.0</v>
      </c>
      <c r="I26" s="12">
        <f t="shared" ref="I26:J26" si="7">I22+1</f>
        <v>5</v>
      </c>
      <c r="J26" s="12">
        <f t="shared" si="7"/>
        <v>5</v>
      </c>
      <c r="K26" s="13">
        <v>810.0</v>
      </c>
      <c r="L26" s="13">
        <v>88.0</v>
      </c>
      <c r="M26" s="13">
        <f t="shared" si="5"/>
        <v>5</v>
      </c>
    </row>
    <row r="27">
      <c r="A27" s="9" t="s">
        <v>47</v>
      </c>
      <c r="B27" s="10">
        <v>114.0</v>
      </c>
      <c r="C27" s="10">
        <f t="shared" ref="C27:C30" si="9">C19+2</f>
        <v>6</v>
      </c>
      <c r="D27" s="10">
        <f t="shared" ref="D27:D38" si="10">D15-1</f>
        <v>8</v>
      </c>
      <c r="E27" s="11">
        <v>800.0</v>
      </c>
      <c r="F27" s="11">
        <f t="shared" ref="F27:F30" si="11">F19+2</f>
        <v>6</v>
      </c>
      <c r="G27" s="11">
        <v>86.0</v>
      </c>
      <c r="H27" s="12">
        <v>3120.0</v>
      </c>
      <c r="I27" s="12">
        <f t="shared" ref="I27:J27" si="8">I19+2</f>
        <v>6</v>
      </c>
      <c r="J27" s="12">
        <f t="shared" si="8"/>
        <v>6</v>
      </c>
      <c r="K27" s="13">
        <v>840.0</v>
      </c>
      <c r="L27" s="13">
        <v>92.0</v>
      </c>
      <c r="M27" s="13">
        <f t="shared" ref="M27:M30" si="13">M19+2</f>
        <v>6</v>
      </c>
    </row>
    <row r="28">
      <c r="A28" s="9" t="s">
        <v>48</v>
      </c>
      <c r="B28" s="10">
        <v>118.0</v>
      </c>
      <c r="C28" s="10">
        <f t="shared" si="9"/>
        <v>6</v>
      </c>
      <c r="D28" s="10">
        <f t="shared" si="10"/>
        <v>8</v>
      </c>
      <c r="E28" s="11">
        <v>830.0</v>
      </c>
      <c r="F28" s="11">
        <f t="shared" si="11"/>
        <v>6</v>
      </c>
      <c r="G28" s="11">
        <v>90.0</v>
      </c>
      <c r="H28" s="12">
        <v>3200.0</v>
      </c>
      <c r="I28" s="12">
        <f t="shared" ref="I28:J28" si="12">I20+2</f>
        <v>6</v>
      </c>
      <c r="J28" s="12">
        <f t="shared" si="12"/>
        <v>6</v>
      </c>
      <c r="K28" s="13">
        <v>870.0</v>
      </c>
      <c r="L28" s="13">
        <v>96.0</v>
      </c>
      <c r="M28" s="13">
        <f t="shared" si="13"/>
        <v>6</v>
      </c>
    </row>
    <row r="29">
      <c r="A29" s="9" t="s">
        <v>49</v>
      </c>
      <c r="B29" s="10">
        <v>122.0</v>
      </c>
      <c r="C29" s="10">
        <f t="shared" si="9"/>
        <v>6</v>
      </c>
      <c r="D29" s="10">
        <f t="shared" si="10"/>
        <v>8</v>
      </c>
      <c r="E29" s="11">
        <v>860.0</v>
      </c>
      <c r="F29" s="11">
        <f t="shared" si="11"/>
        <v>6</v>
      </c>
      <c r="G29" s="11">
        <v>94.0</v>
      </c>
      <c r="H29" s="12">
        <v>3280.0</v>
      </c>
      <c r="I29" s="12">
        <f t="shared" ref="I29:J29" si="14">I21+2</f>
        <v>6</v>
      </c>
      <c r="J29" s="12">
        <f t="shared" si="14"/>
        <v>6</v>
      </c>
      <c r="K29" s="13">
        <v>900.0</v>
      </c>
      <c r="L29" s="13">
        <v>100.0</v>
      </c>
      <c r="M29" s="13">
        <f t="shared" si="13"/>
        <v>6</v>
      </c>
    </row>
    <row r="30">
      <c r="A30" s="9" t="s">
        <v>50</v>
      </c>
      <c r="B30" s="10">
        <v>126.0</v>
      </c>
      <c r="C30" s="10">
        <f t="shared" si="9"/>
        <v>6</v>
      </c>
      <c r="D30" s="10">
        <f t="shared" si="10"/>
        <v>8</v>
      </c>
      <c r="E30" s="11">
        <v>890.0</v>
      </c>
      <c r="F30" s="11">
        <f t="shared" si="11"/>
        <v>6</v>
      </c>
      <c r="G30" s="11">
        <v>98.0</v>
      </c>
      <c r="H30" s="12">
        <v>3360.0</v>
      </c>
      <c r="I30" s="12">
        <f t="shared" ref="I30:J30" si="15">I22+2</f>
        <v>6</v>
      </c>
      <c r="J30" s="12">
        <f t="shared" si="15"/>
        <v>6</v>
      </c>
      <c r="K30" s="13">
        <v>930.0</v>
      </c>
      <c r="L30" s="13">
        <v>104.0</v>
      </c>
      <c r="M30" s="13">
        <f t="shared" si="13"/>
        <v>6</v>
      </c>
    </row>
    <row r="31">
      <c r="A31" s="9" t="s">
        <v>51</v>
      </c>
      <c r="B31" s="10">
        <v>130.0</v>
      </c>
      <c r="C31" s="10">
        <f t="shared" ref="C31:C34" si="17">C27+1</f>
        <v>7</v>
      </c>
      <c r="D31" s="10">
        <f t="shared" si="10"/>
        <v>8</v>
      </c>
      <c r="E31" s="11">
        <v>920.0</v>
      </c>
      <c r="F31" s="11">
        <f t="shared" ref="F31:F34" si="18">F27+1</f>
        <v>7</v>
      </c>
      <c r="G31" s="11">
        <v>102.0</v>
      </c>
      <c r="H31" s="12">
        <v>3440.0</v>
      </c>
      <c r="I31" s="12">
        <f t="shared" ref="I31:J31" si="16">I27+1</f>
        <v>7</v>
      </c>
      <c r="J31" s="12">
        <f t="shared" si="16"/>
        <v>7</v>
      </c>
      <c r="K31" s="13">
        <v>960.0</v>
      </c>
      <c r="L31" s="13">
        <v>108.0</v>
      </c>
      <c r="M31" s="13">
        <f t="shared" ref="M31:M34" si="20">M27+1</f>
        <v>7</v>
      </c>
    </row>
    <row r="32">
      <c r="A32" s="9" t="s">
        <v>52</v>
      </c>
      <c r="B32" s="10">
        <v>134.0</v>
      </c>
      <c r="C32" s="10">
        <f t="shared" si="17"/>
        <v>7</v>
      </c>
      <c r="D32" s="10">
        <f t="shared" si="10"/>
        <v>8</v>
      </c>
      <c r="E32" s="11">
        <v>950.0</v>
      </c>
      <c r="F32" s="11">
        <f t="shared" si="18"/>
        <v>7</v>
      </c>
      <c r="G32" s="11">
        <v>106.0</v>
      </c>
      <c r="H32" s="12">
        <v>3520.0</v>
      </c>
      <c r="I32" s="12">
        <f t="shared" ref="I32:J32" si="19">I28+1</f>
        <v>7</v>
      </c>
      <c r="J32" s="12">
        <f t="shared" si="19"/>
        <v>7</v>
      </c>
      <c r="K32" s="13">
        <v>990.0</v>
      </c>
      <c r="L32" s="13">
        <v>112.0</v>
      </c>
      <c r="M32" s="13">
        <f t="shared" si="20"/>
        <v>7</v>
      </c>
    </row>
    <row r="33">
      <c r="A33" s="9" t="s">
        <v>53</v>
      </c>
      <c r="B33" s="10">
        <v>138.0</v>
      </c>
      <c r="C33" s="10">
        <f t="shared" si="17"/>
        <v>7</v>
      </c>
      <c r="D33" s="10">
        <f t="shared" si="10"/>
        <v>8</v>
      </c>
      <c r="E33" s="11">
        <v>980.0</v>
      </c>
      <c r="F33" s="11">
        <f t="shared" si="18"/>
        <v>7</v>
      </c>
      <c r="G33" s="11">
        <v>110.0</v>
      </c>
      <c r="H33" s="12">
        <v>3600.0</v>
      </c>
      <c r="I33" s="12">
        <f t="shared" ref="I33:J33" si="21">I29+1</f>
        <v>7</v>
      </c>
      <c r="J33" s="12">
        <f t="shared" si="21"/>
        <v>7</v>
      </c>
      <c r="K33" s="13">
        <v>1020.0</v>
      </c>
      <c r="L33" s="13">
        <v>116.0</v>
      </c>
      <c r="M33" s="13">
        <f t="shared" si="20"/>
        <v>7</v>
      </c>
    </row>
    <row r="34">
      <c r="A34" s="9" t="s">
        <v>54</v>
      </c>
      <c r="B34" s="10">
        <v>142.0</v>
      </c>
      <c r="C34" s="10">
        <f t="shared" si="17"/>
        <v>7</v>
      </c>
      <c r="D34" s="10">
        <f t="shared" si="10"/>
        <v>8</v>
      </c>
      <c r="E34" s="11">
        <v>1010.0</v>
      </c>
      <c r="F34" s="11">
        <f t="shared" si="18"/>
        <v>7</v>
      </c>
      <c r="G34" s="11">
        <v>114.0</v>
      </c>
      <c r="H34" s="12">
        <v>3680.0</v>
      </c>
      <c r="I34" s="12">
        <f t="shared" ref="I34:J34" si="22">I30+1</f>
        <v>7</v>
      </c>
      <c r="J34" s="12">
        <f t="shared" si="22"/>
        <v>7</v>
      </c>
      <c r="K34" s="13">
        <v>1050.0</v>
      </c>
      <c r="L34" s="13">
        <v>120.0</v>
      </c>
      <c r="M34" s="13">
        <f t="shared" si="20"/>
        <v>7</v>
      </c>
    </row>
    <row r="35">
      <c r="A35" s="9" t="s">
        <v>55</v>
      </c>
      <c r="B35" s="10">
        <v>146.0</v>
      </c>
      <c r="C35" s="10">
        <f t="shared" ref="C35:C36" si="24">C27+2</f>
        <v>8</v>
      </c>
      <c r="D35" s="10">
        <f t="shared" si="10"/>
        <v>8</v>
      </c>
      <c r="E35" s="11">
        <v>1040.0</v>
      </c>
      <c r="F35" s="11">
        <f t="shared" ref="F35:F38" si="25">F27+2</f>
        <v>8</v>
      </c>
      <c r="G35" s="11">
        <v>118.0</v>
      </c>
      <c r="H35" s="12">
        <v>3760.0</v>
      </c>
      <c r="I35" s="12">
        <f t="shared" ref="I35:J35" si="23">I27+2</f>
        <v>8</v>
      </c>
      <c r="J35" s="12">
        <f t="shared" si="23"/>
        <v>8</v>
      </c>
      <c r="K35" s="13">
        <v>1080.0</v>
      </c>
      <c r="L35" s="13">
        <v>124.0</v>
      </c>
      <c r="M35" s="13">
        <f t="shared" ref="M35:M38" si="27">M27+2</f>
        <v>8</v>
      </c>
    </row>
    <row r="36">
      <c r="A36" s="9" t="s">
        <v>56</v>
      </c>
      <c r="B36" s="10">
        <v>150.0</v>
      </c>
      <c r="C36" s="10">
        <f t="shared" si="24"/>
        <v>8</v>
      </c>
      <c r="D36" s="10">
        <f t="shared" si="10"/>
        <v>8</v>
      </c>
      <c r="E36" s="11">
        <v>1070.0</v>
      </c>
      <c r="F36" s="11">
        <f t="shared" si="25"/>
        <v>8</v>
      </c>
      <c r="G36" s="11">
        <v>122.0</v>
      </c>
      <c r="H36" s="12">
        <v>3840.0</v>
      </c>
      <c r="I36" s="12">
        <f t="shared" ref="I36:J36" si="26">I28+2</f>
        <v>8</v>
      </c>
      <c r="J36" s="12">
        <f t="shared" si="26"/>
        <v>8</v>
      </c>
      <c r="K36" s="13">
        <v>1110.0</v>
      </c>
      <c r="L36" s="13">
        <v>128.0</v>
      </c>
      <c r="M36" s="13">
        <f t="shared" si="27"/>
        <v>8</v>
      </c>
    </row>
    <row r="37">
      <c r="A37" s="9" t="s">
        <v>57</v>
      </c>
      <c r="B37" s="10">
        <v>154.0</v>
      </c>
      <c r="C37" s="10">
        <f t="shared" ref="C37:C40" si="29">C33+1</f>
        <v>8</v>
      </c>
      <c r="D37" s="10">
        <f t="shared" si="10"/>
        <v>8</v>
      </c>
      <c r="E37" s="11">
        <v>1100.0</v>
      </c>
      <c r="F37" s="11">
        <f t="shared" si="25"/>
        <v>8</v>
      </c>
      <c r="G37" s="11">
        <v>126.0</v>
      </c>
      <c r="H37" s="12">
        <v>3920.0</v>
      </c>
      <c r="I37" s="12">
        <f t="shared" ref="I37:J37" si="28">I29+2</f>
        <v>8</v>
      </c>
      <c r="J37" s="12">
        <f t="shared" si="28"/>
        <v>8</v>
      </c>
      <c r="K37" s="13">
        <v>1140.0</v>
      </c>
      <c r="L37" s="13">
        <v>132.0</v>
      </c>
      <c r="M37" s="13">
        <f t="shared" si="27"/>
        <v>8</v>
      </c>
    </row>
    <row r="38">
      <c r="A38" s="9" t="s">
        <v>58</v>
      </c>
      <c r="B38" s="10">
        <v>158.0</v>
      </c>
      <c r="C38" s="10">
        <f t="shared" si="29"/>
        <v>8</v>
      </c>
      <c r="D38" s="10">
        <f t="shared" si="10"/>
        <v>8</v>
      </c>
      <c r="E38" s="11">
        <v>1130.0</v>
      </c>
      <c r="F38" s="11">
        <f t="shared" si="25"/>
        <v>8</v>
      </c>
      <c r="G38" s="11">
        <v>130.0</v>
      </c>
      <c r="H38" s="12">
        <v>4000.0</v>
      </c>
      <c r="I38" s="12">
        <f t="shared" ref="I38:J38" si="30">I34+1</f>
        <v>8</v>
      </c>
      <c r="J38" s="12">
        <f t="shared" si="30"/>
        <v>8</v>
      </c>
      <c r="K38" s="13">
        <v>1170.0</v>
      </c>
      <c r="L38" s="13">
        <v>136.0</v>
      </c>
      <c r="M38" s="13">
        <f t="shared" si="27"/>
        <v>8</v>
      </c>
    </row>
    <row r="39">
      <c r="A39" s="9" t="s">
        <v>59</v>
      </c>
      <c r="B39" s="10">
        <v>162.0</v>
      </c>
      <c r="C39" s="10">
        <f t="shared" si="29"/>
        <v>9</v>
      </c>
      <c r="D39" s="10">
        <f t="shared" ref="D39:D50" si="32">D15-2</f>
        <v>7</v>
      </c>
      <c r="E39" s="11">
        <v>1160.0</v>
      </c>
      <c r="F39" s="11">
        <f t="shared" ref="F39:F42" si="33">F35+1</f>
        <v>9</v>
      </c>
      <c r="G39" s="11">
        <v>134.0</v>
      </c>
      <c r="H39" s="12">
        <v>4080.0</v>
      </c>
      <c r="I39" s="12">
        <f t="shared" ref="I39:J39" si="31">I35+1</f>
        <v>9</v>
      </c>
      <c r="J39" s="12">
        <f t="shared" si="31"/>
        <v>9</v>
      </c>
      <c r="K39" s="13">
        <v>1200.0</v>
      </c>
      <c r="L39" s="13">
        <v>140.0</v>
      </c>
      <c r="M39" s="13">
        <f t="shared" ref="M39:M42" si="35">M35+1</f>
        <v>9</v>
      </c>
    </row>
    <row r="40">
      <c r="A40" s="9" t="s">
        <v>60</v>
      </c>
      <c r="B40" s="10">
        <v>166.0</v>
      </c>
      <c r="C40" s="10">
        <f t="shared" si="29"/>
        <v>9</v>
      </c>
      <c r="D40" s="10">
        <f t="shared" si="32"/>
        <v>7</v>
      </c>
      <c r="E40" s="11">
        <v>1190.0</v>
      </c>
      <c r="F40" s="11">
        <f t="shared" si="33"/>
        <v>9</v>
      </c>
      <c r="G40" s="11">
        <v>138.0</v>
      </c>
      <c r="H40" s="12">
        <v>4160.0</v>
      </c>
      <c r="I40" s="12">
        <f t="shared" ref="I40:J40" si="34">I36+1</f>
        <v>9</v>
      </c>
      <c r="J40" s="12">
        <f t="shared" si="34"/>
        <v>9</v>
      </c>
      <c r="K40" s="13">
        <v>1230.0</v>
      </c>
      <c r="L40" s="13">
        <v>144.0</v>
      </c>
      <c r="M40" s="13">
        <f t="shared" si="35"/>
        <v>9</v>
      </c>
    </row>
    <row r="41">
      <c r="A41" s="9" t="s">
        <v>61</v>
      </c>
      <c r="B41" s="10">
        <v>170.0</v>
      </c>
      <c r="C41" s="10">
        <f t="shared" ref="C41:C44" si="37">C33+2</f>
        <v>9</v>
      </c>
      <c r="D41" s="10">
        <f t="shared" si="32"/>
        <v>7</v>
      </c>
      <c r="E41" s="11">
        <v>1220.0</v>
      </c>
      <c r="F41" s="11">
        <f t="shared" si="33"/>
        <v>9</v>
      </c>
      <c r="G41" s="11">
        <v>142.0</v>
      </c>
      <c r="H41" s="12">
        <v>4240.0</v>
      </c>
      <c r="I41" s="12">
        <f t="shared" ref="I41:J41" si="36">I37+1</f>
        <v>9</v>
      </c>
      <c r="J41" s="12">
        <f t="shared" si="36"/>
        <v>9</v>
      </c>
      <c r="K41" s="13">
        <v>1260.0</v>
      </c>
      <c r="L41" s="13">
        <v>148.0</v>
      </c>
      <c r="M41" s="13">
        <f t="shared" si="35"/>
        <v>9</v>
      </c>
    </row>
    <row r="42">
      <c r="A42" s="9" t="s">
        <v>62</v>
      </c>
      <c r="B42" s="10">
        <v>174.0</v>
      </c>
      <c r="C42" s="10">
        <f t="shared" si="37"/>
        <v>9</v>
      </c>
      <c r="D42" s="10">
        <f t="shared" si="32"/>
        <v>7</v>
      </c>
      <c r="E42" s="11">
        <v>1250.0</v>
      </c>
      <c r="F42" s="11">
        <f t="shared" si="33"/>
        <v>9</v>
      </c>
      <c r="G42" s="11">
        <v>146.0</v>
      </c>
      <c r="H42" s="12">
        <v>4320.0</v>
      </c>
      <c r="I42" s="12">
        <f t="shared" ref="I42:J42" si="38">I34+2</f>
        <v>9</v>
      </c>
      <c r="J42" s="12">
        <f t="shared" si="38"/>
        <v>9</v>
      </c>
      <c r="K42" s="13">
        <v>1290.0</v>
      </c>
      <c r="L42" s="13">
        <v>152.0</v>
      </c>
      <c r="M42" s="13">
        <f t="shared" si="35"/>
        <v>9</v>
      </c>
    </row>
    <row r="43">
      <c r="A43" s="9" t="s">
        <v>63</v>
      </c>
      <c r="B43" s="10">
        <v>178.0</v>
      </c>
      <c r="C43" s="10">
        <f t="shared" si="37"/>
        <v>10</v>
      </c>
      <c r="D43" s="10">
        <f t="shared" si="32"/>
        <v>7</v>
      </c>
      <c r="E43" s="11">
        <v>1280.0</v>
      </c>
      <c r="F43" s="11">
        <f t="shared" ref="F43:F46" si="40">F35+2</f>
        <v>10</v>
      </c>
      <c r="G43" s="11">
        <v>150.0</v>
      </c>
      <c r="H43" s="12">
        <v>4400.0</v>
      </c>
      <c r="I43" s="12">
        <f t="shared" ref="I43:J43" si="39">I35+2</f>
        <v>10</v>
      </c>
      <c r="J43" s="12">
        <f t="shared" si="39"/>
        <v>10</v>
      </c>
      <c r="K43" s="13">
        <v>1320.0</v>
      </c>
      <c r="L43" s="13">
        <v>156.0</v>
      </c>
      <c r="M43" s="13">
        <f t="shared" ref="M43:M46" si="42">M35+2</f>
        <v>10</v>
      </c>
    </row>
    <row r="44">
      <c r="A44" s="9" t="s">
        <v>64</v>
      </c>
      <c r="B44" s="10">
        <v>182.0</v>
      </c>
      <c r="C44" s="10">
        <f t="shared" si="37"/>
        <v>10</v>
      </c>
      <c r="D44" s="10">
        <f t="shared" si="32"/>
        <v>7</v>
      </c>
      <c r="E44" s="11">
        <v>1310.0</v>
      </c>
      <c r="F44" s="11">
        <f t="shared" si="40"/>
        <v>10</v>
      </c>
      <c r="G44" s="11">
        <v>154.0</v>
      </c>
      <c r="H44" s="12">
        <v>4480.0</v>
      </c>
      <c r="I44" s="12">
        <f t="shared" ref="I44:J44" si="41">I36+2</f>
        <v>10</v>
      </c>
      <c r="J44" s="12">
        <f t="shared" si="41"/>
        <v>10</v>
      </c>
      <c r="K44" s="13">
        <v>1350.0</v>
      </c>
      <c r="L44" s="13">
        <v>160.0</v>
      </c>
      <c r="M44" s="13">
        <f t="shared" si="42"/>
        <v>10</v>
      </c>
    </row>
    <row r="45">
      <c r="A45" s="9" t="s">
        <v>65</v>
      </c>
      <c r="B45" s="10">
        <v>186.0</v>
      </c>
      <c r="C45" s="10">
        <f t="shared" ref="C45:C48" si="44">C41+1</f>
        <v>10</v>
      </c>
      <c r="D45" s="10">
        <f t="shared" si="32"/>
        <v>7</v>
      </c>
      <c r="E45" s="11">
        <v>1340.0</v>
      </c>
      <c r="F45" s="11">
        <f t="shared" si="40"/>
        <v>10</v>
      </c>
      <c r="G45" s="11">
        <v>158.0</v>
      </c>
      <c r="H45" s="12">
        <v>4560.0</v>
      </c>
      <c r="I45" s="12">
        <f t="shared" ref="I45:J45" si="43">I37+2</f>
        <v>10</v>
      </c>
      <c r="J45" s="12">
        <f t="shared" si="43"/>
        <v>10</v>
      </c>
      <c r="K45" s="13">
        <v>1380.0</v>
      </c>
      <c r="L45" s="13">
        <v>164.0</v>
      </c>
      <c r="M45" s="13">
        <f t="shared" si="42"/>
        <v>10</v>
      </c>
    </row>
    <row r="46">
      <c r="A46" s="9" t="s">
        <v>66</v>
      </c>
      <c r="B46" s="10">
        <v>190.0</v>
      </c>
      <c r="C46" s="10">
        <f t="shared" si="44"/>
        <v>10</v>
      </c>
      <c r="D46" s="10">
        <f t="shared" si="32"/>
        <v>7</v>
      </c>
      <c r="E46" s="11">
        <v>1370.0</v>
      </c>
      <c r="F46" s="11">
        <f t="shared" si="40"/>
        <v>10</v>
      </c>
      <c r="G46" s="11">
        <v>162.0</v>
      </c>
      <c r="H46" s="12">
        <v>4640.0</v>
      </c>
      <c r="I46" s="12">
        <f t="shared" ref="I46:J46" si="45">I42+1</f>
        <v>10</v>
      </c>
      <c r="J46" s="12">
        <f t="shared" si="45"/>
        <v>10</v>
      </c>
      <c r="K46" s="13">
        <v>1410.0</v>
      </c>
      <c r="L46" s="13">
        <v>168.0</v>
      </c>
      <c r="M46" s="13">
        <f t="shared" si="42"/>
        <v>10</v>
      </c>
    </row>
    <row r="47">
      <c r="A47" s="9" t="s">
        <v>67</v>
      </c>
      <c r="B47" s="10">
        <v>194.0</v>
      </c>
      <c r="C47" s="10">
        <f t="shared" si="44"/>
        <v>11</v>
      </c>
      <c r="D47" s="10">
        <f t="shared" si="32"/>
        <v>7</v>
      </c>
      <c r="E47" s="11">
        <v>1400.0</v>
      </c>
      <c r="F47" s="11">
        <f t="shared" ref="F47:F50" si="47">F43+1</f>
        <v>11</v>
      </c>
      <c r="G47" s="11">
        <v>166.0</v>
      </c>
      <c r="H47" s="12">
        <v>4720.0</v>
      </c>
      <c r="I47" s="12">
        <f t="shared" ref="I47:J47" si="46">I43+1</f>
        <v>11</v>
      </c>
      <c r="J47" s="12">
        <f t="shared" si="46"/>
        <v>11</v>
      </c>
      <c r="K47" s="13">
        <v>1440.0</v>
      </c>
      <c r="L47" s="13">
        <v>172.0</v>
      </c>
      <c r="M47" s="13">
        <f t="shared" ref="M47:M50" si="49">M43+1</f>
        <v>11</v>
      </c>
    </row>
    <row r="48">
      <c r="A48" s="9" t="s">
        <v>68</v>
      </c>
      <c r="B48" s="10">
        <v>198.0</v>
      </c>
      <c r="C48" s="10">
        <f t="shared" si="44"/>
        <v>11</v>
      </c>
      <c r="D48" s="10">
        <f t="shared" si="32"/>
        <v>7</v>
      </c>
      <c r="E48" s="11">
        <v>1430.0</v>
      </c>
      <c r="F48" s="11">
        <f t="shared" si="47"/>
        <v>11</v>
      </c>
      <c r="G48" s="11">
        <v>170.0</v>
      </c>
      <c r="H48" s="12">
        <v>4800.0</v>
      </c>
      <c r="I48" s="12">
        <f t="shared" ref="I48:J48" si="48">I44+1</f>
        <v>11</v>
      </c>
      <c r="J48" s="12">
        <f t="shared" si="48"/>
        <v>11</v>
      </c>
      <c r="K48" s="13">
        <v>1470.0</v>
      </c>
      <c r="L48" s="13">
        <v>176.0</v>
      </c>
      <c r="M48" s="13">
        <f t="shared" si="49"/>
        <v>11</v>
      </c>
    </row>
    <row r="49">
      <c r="A49" s="9" t="s">
        <v>69</v>
      </c>
      <c r="B49" s="10">
        <v>202.0</v>
      </c>
      <c r="C49" s="10">
        <f t="shared" ref="C49:C50" si="51">C41+2</f>
        <v>11</v>
      </c>
      <c r="D49" s="10">
        <f t="shared" si="32"/>
        <v>7</v>
      </c>
      <c r="E49" s="11">
        <v>1460.0</v>
      </c>
      <c r="F49" s="11">
        <f t="shared" si="47"/>
        <v>11</v>
      </c>
      <c r="G49" s="11">
        <v>174.0</v>
      </c>
      <c r="H49" s="12">
        <v>4880.0</v>
      </c>
      <c r="I49" s="12">
        <f t="shared" ref="I49:J49" si="50">I45+1</f>
        <v>11</v>
      </c>
      <c r="J49" s="12">
        <f t="shared" si="50"/>
        <v>11</v>
      </c>
      <c r="K49" s="13">
        <v>1500.0</v>
      </c>
      <c r="L49" s="13">
        <v>180.0</v>
      </c>
      <c r="M49" s="13">
        <f t="shared" si="49"/>
        <v>11</v>
      </c>
    </row>
    <row r="50">
      <c r="A50" s="9" t="s">
        <v>70</v>
      </c>
      <c r="B50" s="10">
        <v>206.0</v>
      </c>
      <c r="C50" s="10">
        <f t="shared" si="51"/>
        <v>11</v>
      </c>
      <c r="D50" s="10">
        <f t="shared" si="32"/>
        <v>7</v>
      </c>
      <c r="E50" s="11">
        <v>1490.0</v>
      </c>
      <c r="F50" s="11">
        <f t="shared" si="47"/>
        <v>11</v>
      </c>
      <c r="G50" s="11">
        <v>178.0</v>
      </c>
      <c r="H50" s="12">
        <v>4960.0</v>
      </c>
      <c r="I50" s="12">
        <f t="shared" ref="I50:J50" si="52">I42+2</f>
        <v>11</v>
      </c>
      <c r="J50" s="12">
        <f t="shared" si="52"/>
        <v>11</v>
      </c>
      <c r="K50" s="13">
        <v>1530.0</v>
      </c>
      <c r="L50" s="13">
        <v>184.0</v>
      </c>
      <c r="M50" s="13">
        <f t="shared" si="49"/>
        <v>11</v>
      </c>
    </row>
    <row r="51">
      <c r="A51" s="9" t="s">
        <v>71</v>
      </c>
      <c r="B51" s="10">
        <v>210.0</v>
      </c>
      <c r="C51" s="10">
        <f t="shared" ref="C51:C54" si="54">C47+1</f>
        <v>12</v>
      </c>
      <c r="D51" s="10">
        <f t="shared" ref="D51:D69" si="55">D39-1</f>
        <v>6</v>
      </c>
      <c r="E51" s="11">
        <v>1520.0</v>
      </c>
      <c r="F51" s="11">
        <f t="shared" ref="F51:F54" si="56">F43+2</f>
        <v>12</v>
      </c>
      <c r="G51" s="11">
        <v>182.0</v>
      </c>
      <c r="H51" s="12">
        <v>5040.0</v>
      </c>
      <c r="I51" s="12">
        <f t="shared" ref="I51:J51" si="53">I43+2</f>
        <v>12</v>
      </c>
      <c r="J51" s="12">
        <f t="shared" si="53"/>
        <v>12</v>
      </c>
      <c r="K51" s="13">
        <v>1560.0</v>
      </c>
      <c r="L51" s="13">
        <v>188.0</v>
      </c>
      <c r="M51" s="13">
        <f t="shared" ref="M51:M54" si="58">M43+2</f>
        <v>12</v>
      </c>
    </row>
    <row r="52">
      <c r="A52" s="9" t="s">
        <v>72</v>
      </c>
      <c r="B52" s="10">
        <v>214.0</v>
      </c>
      <c r="C52" s="10">
        <f t="shared" si="54"/>
        <v>12</v>
      </c>
      <c r="D52" s="10">
        <f t="shared" si="55"/>
        <v>6</v>
      </c>
      <c r="E52" s="11">
        <v>1550.0</v>
      </c>
      <c r="F52" s="11">
        <f t="shared" si="56"/>
        <v>12</v>
      </c>
      <c r="G52" s="11">
        <v>186.0</v>
      </c>
      <c r="H52" s="12">
        <v>5120.0</v>
      </c>
      <c r="I52" s="12">
        <f t="shared" ref="I52:J52" si="57">I44+2</f>
        <v>12</v>
      </c>
      <c r="J52" s="12">
        <f t="shared" si="57"/>
        <v>12</v>
      </c>
      <c r="K52" s="13">
        <v>1590.0</v>
      </c>
      <c r="L52" s="13">
        <v>192.0</v>
      </c>
      <c r="M52" s="13">
        <f t="shared" si="58"/>
        <v>12</v>
      </c>
    </row>
    <row r="53">
      <c r="A53" s="9" t="s">
        <v>73</v>
      </c>
      <c r="B53" s="10">
        <v>218.0</v>
      </c>
      <c r="C53" s="10">
        <f t="shared" si="54"/>
        <v>12</v>
      </c>
      <c r="D53" s="10">
        <f t="shared" si="55"/>
        <v>6</v>
      </c>
      <c r="E53" s="11">
        <v>1580.0</v>
      </c>
      <c r="F53" s="11">
        <f t="shared" si="56"/>
        <v>12</v>
      </c>
      <c r="G53" s="11">
        <v>190.0</v>
      </c>
      <c r="H53" s="12">
        <v>5200.0</v>
      </c>
      <c r="I53" s="12">
        <f t="shared" ref="I53:J53" si="59">I49+1</f>
        <v>12</v>
      </c>
      <c r="J53" s="12">
        <f t="shared" si="59"/>
        <v>12</v>
      </c>
      <c r="K53" s="13">
        <v>1620.0</v>
      </c>
      <c r="L53" s="13">
        <v>196.0</v>
      </c>
      <c r="M53" s="13">
        <f t="shared" si="58"/>
        <v>12</v>
      </c>
    </row>
    <row r="54">
      <c r="A54" s="9" t="s">
        <v>74</v>
      </c>
      <c r="B54" s="10">
        <v>222.0</v>
      </c>
      <c r="C54" s="10">
        <f t="shared" si="54"/>
        <v>12</v>
      </c>
      <c r="D54" s="10">
        <f t="shared" si="55"/>
        <v>6</v>
      </c>
      <c r="E54" s="11">
        <v>1610.0</v>
      </c>
      <c r="F54" s="11">
        <f t="shared" si="56"/>
        <v>12</v>
      </c>
      <c r="G54" s="11">
        <v>194.0</v>
      </c>
      <c r="H54" s="12">
        <v>5280.0</v>
      </c>
      <c r="I54" s="12">
        <f t="shared" ref="I54:J54" si="60">I50+1</f>
        <v>12</v>
      </c>
      <c r="J54" s="12">
        <f t="shared" si="60"/>
        <v>12</v>
      </c>
      <c r="K54" s="13">
        <v>1650.0</v>
      </c>
      <c r="L54" s="13">
        <v>200.0</v>
      </c>
      <c r="M54" s="13">
        <f t="shared" si="58"/>
        <v>12</v>
      </c>
    </row>
    <row r="55">
      <c r="A55" s="9" t="s">
        <v>75</v>
      </c>
      <c r="B55" s="10">
        <v>226.0</v>
      </c>
      <c r="C55" s="10">
        <f t="shared" ref="C55:C58" si="62">C47+2</f>
        <v>13</v>
      </c>
      <c r="D55" s="10">
        <f t="shared" si="55"/>
        <v>6</v>
      </c>
      <c r="E55" s="11">
        <v>1640.0</v>
      </c>
      <c r="F55" s="11">
        <f t="shared" ref="F55:F58" si="63">F51+1</f>
        <v>13</v>
      </c>
      <c r="G55" s="11">
        <v>198.0</v>
      </c>
      <c r="H55" s="12">
        <v>5360.0</v>
      </c>
      <c r="I55" s="12">
        <f t="shared" ref="I55:J55" si="61">I51+1</f>
        <v>13</v>
      </c>
      <c r="J55" s="12">
        <f t="shared" si="61"/>
        <v>13</v>
      </c>
      <c r="K55" s="13">
        <v>1680.0</v>
      </c>
      <c r="L55" s="13">
        <v>204.0</v>
      </c>
      <c r="M55" s="13">
        <f t="shared" ref="M55:M58" si="65">M51+1</f>
        <v>13</v>
      </c>
    </row>
    <row r="56">
      <c r="A56" s="9" t="s">
        <v>76</v>
      </c>
      <c r="B56" s="10">
        <v>230.0</v>
      </c>
      <c r="C56" s="10">
        <f t="shared" si="62"/>
        <v>13</v>
      </c>
      <c r="D56" s="10">
        <f t="shared" si="55"/>
        <v>6</v>
      </c>
      <c r="E56" s="11">
        <v>1670.0</v>
      </c>
      <c r="F56" s="11">
        <f t="shared" si="63"/>
        <v>13</v>
      </c>
      <c r="G56" s="11">
        <v>202.0</v>
      </c>
      <c r="H56" s="12">
        <v>5440.0</v>
      </c>
      <c r="I56" s="12">
        <f t="shared" ref="I56:J56" si="64">I52+1</f>
        <v>13</v>
      </c>
      <c r="J56" s="12">
        <f t="shared" si="64"/>
        <v>13</v>
      </c>
      <c r="K56" s="13">
        <v>1710.0</v>
      </c>
      <c r="L56" s="13">
        <v>208.0</v>
      </c>
      <c r="M56" s="13">
        <f t="shared" si="65"/>
        <v>13</v>
      </c>
    </row>
    <row r="57">
      <c r="A57" s="9" t="s">
        <v>77</v>
      </c>
      <c r="B57" s="10">
        <v>234.0</v>
      </c>
      <c r="C57" s="10">
        <f t="shared" si="62"/>
        <v>13</v>
      </c>
      <c r="D57" s="10">
        <f t="shared" si="55"/>
        <v>6</v>
      </c>
      <c r="E57" s="11">
        <v>1700.0</v>
      </c>
      <c r="F57" s="11">
        <f t="shared" si="63"/>
        <v>13</v>
      </c>
      <c r="G57" s="11">
        <v>206.0</v>
      </c>
      <c r="H57" s="12">
        <v>5520.0</v>
      </c>
      <c r="I57" s="12">
        <f t="shared" ref="I57:J57" si="66">I49+2</f>
        <v>13</v>
      </c>
      <c r="J57" s="12">
        <f t="shared" si="66"/>
        <v>13</v>
      </c>
      <c r="K57" s="13">
        <v>1740.0</v>
      </c>
      <c r="L57" s="13">
        <v>212.0</v>
      </c>
      <c r="M57" s="13">
        <f t="shared" si="65"/>
        <v>13</v>
      </c>
    </row>
    <row r="58">
      <c r="A58" s="9" t="s">
        <v>78</v>
      </c>
      <c r="B58" s="10">
        <v>238.0</v>
      </c>
      <c r="C58" s="10">
        <f t="shared" si="62"/>
        <v>13</v>
      </c>
      <c r="D58" s="10">
        <f t="shared" si="55"/>
        <v>6</v>
      </c>
      <c r="E58" s="11">
        <v>1730.0</v>
      </c>
      <c r="F58" s="11">
        <f t="shared" si="63"/>
        <v>13</v>
      </c>
      <c r="G58" s="11">
        <v>210.0</v>
      </c>
      <c r="H58" s="12">
        <v>5600.0</v>
      </c>
      <c r="I58" s="12">
        <f t="shared" ref="I58:J58" si="67">I50+2</f>
        <v>13</v>
      </c>
      <c r="J58" s="12">
        <f t="shared" si="67"/>
        <v>13</v>
      </c>
      <c r="K58" s="13">
        <v>1770.0</v>
      </c>
      <c r="L58" s="13">
        <v>216.0</v>
      </c>
      <c r="M58" s="13">
        <f t="shared" si="65"/>
        <v>13</v>
      </c>
    </row>
    <row r="59">
      <c r="A59" s="9" t="s">
        <v>79</v>
      </c>
      <c r="B59" s="10">
        <v>242.0</v>
      </c>
      <c r="C59" s="10">
        <f t="shared" ref="C59:C62" si="69">C55+1</f>
        <v>14</v>
      </c>
      <c r="D59" s="10">
        <f t="shared" si="55"/>
        <v>6</v>
      </c>
      <c r="E59" s="11">
        <v>1760.0</v>
      </c>
      <c r="F59" s="11">
        <f t="shared" ref="F59:F62" si="70">F51+2</f>
        <v>14</v>
      </c>
      <c r="G59" s="11">
        <v>214.0</v>
      </c>
      <c r="H59" s="12">
        <v>5680.0</v>
      </c>
      <c r="I59" s="12">
        <f t="shared" ref="I59:J59" si="68">I51+2</f>
        <v>14</v>
      </c>
      <c r="J59" s="12">
        <f t="shared" si="68"/>
        <v>14</v>
      </c>
      <c r="K59" s="13">
        <v>1800.0</v>
      </c>
      <c r="L59" s="13">
        <v>220.0</v>
      </c>
      <c r="M59" s="13">
        <f t="shared" ref="M59:M62" si="72">M51+2</f>
        <v>14</v>
      </c>
    </row>
    <row r="60">
      <c r="A60" s="9" t="s">
        <v>80</v>
      </c>
      <c r="B60" s="10">
        <v>246.0</v>
      </c>
      <c r="C60" s="10">
        <f t="shared" si="69"/>
        <v>14</v>
      </c>
      <c r="D60" s="10">
        <f t="shared" si="55"/>
        <v>6</v>
      </c>
      <c r="E60" s="11">
        <v>1790.0</v>
      </c>
      <c r="F60" s="11">
        <f t="shared" si="70"/>
        <v>14</v>
      </c>
      <c r="G60" s="11">
        <v>218.0</v>
      </c>
      <c r="H60" s="12">
        <v>5760.0</v>
      </c>
      <c r="I60" s="12">
        <f t="shared" ref="I60:J60" si="71">I52+2</f>
        <v>14</v>
      </c>
      <c r="J60" s="12">
        <f t="shared" si="71"/>
        <v>14</v>
      </c>
      <c r="K60" s="13">
        <v>1830.0</v>
      </c>
      <c r="L60" s="13">
        <v>224.0</v>
      </c>
      <c r="M60" s="13">
        <f t="shared" si="72"/>
        <v>14</v>
      </c>
    </row>
    <row r="61">
      <c r="A61" s="9" t="s">
        <v>81</v>
      </c>
      <c r="B61" s="10">
        <v>250.0</v>
      </c>
      <c r="C61" s="10">
        <f t="shared" si="69"/>
        <v>14</v>
      </c>
      <c r="D61" s="10">
        <f t="shared" si="55"/>
        <v>6</v>
      </c>
      <c r="E61" s="11">
        <v>1820.0</v>
      </c>
      <c r="F61" s="11">
        <f t="shared" si="70"/>
        <v>14</v>
      </c>
      <c r="G61" s="11">
        <v>222.0</v>
      </c>
      <c r="H61" s="12">
        <v>5840.0</v>
      </c>
      <c r="I61" s="12">
        <f t="shared" ref="I61:J61" si="73">I57+1</f>
        <v>14</v>
      </c>
      <c r="J61" s="12">
        <f t="shared" si="73"/>
        <v>14</v>
      </c>
      <c r="K61" s="13">
        <v>1860.0</v>
      </c>
      <c r="L61" s="13">
        <v>228.0</v>
      </c>
      <c r="M61" s="13">
        <f t="shared" si="72"/>
        <v>14</v>
      </c>
    </row>
    <row r="62">
      <c r="A62" s="9" t="s">
        <v>82</v>
      </c>
      <c r="B62" s="10">
        <v>254.0</v>
      </c>
      <c r="C62" s="10">
        <f t="shared" si="69"/>
        <v>14</v>
      </c>
      <c r="D62" s="10">
        <f t="shared" si="55"/>
        <v>6</v>
      </c>
      <c r="E62" s="11">
        <v>1850.0</v>
      </c>
      <c r="F62" s="11">
        <f t="shared" si="70"/>
        <v>14</v>
      </c>
      <c r="G62" s="11">
        <v>226.0</v>
      </c>
      <c r="H62" s="12">
        <v>5920.0</v>
      </c>
      <c r="I62" s="12">
        <f t="shared" ref="I62:J62" si="74">I58+1</f>
        <v>14</v>
      </c>
      <c r="J62" s="12">
        <f t="shared" si="74"/>
        <v>14</v>
      </c>
      <c r="K62" s="13">
        <v>1890.0</v>
      </c>
      <c r="L62" s="13">
        <v>232.0</v>
      </c>
      <c r="M62" s="13">
        <f t="shared" si="72"/>
        <v>14</v>
      </c>
    </row>
    <row r="63">
      <c r="A63" s="9" t="s">
        <v>83</v>
      </c>
      <c r="B63" s="10">
        <v>258.0</v>
      </c>
      <c r="C63" s="10">
        <f t="shared" ref="C63:C64" si="76">C55+2</f>
        <v>15</v>
      </c>
      <c r="D63" s="10">
        <f t="shared" si="55"/>
        <v>5</v>
      </c>
      <c r="E63" s="11">
        <v>1880.0</v>
      </c>
      <c r="F63" s="11">
        <f t="shared" ref="F63:F66" si="77">F59+1</f>
        <v>15</v>
      </c>
      <c r="G63" s="11">
        <v>230.0</v>
      </c>
      <c r="H63" s="12">
        <v>6000.0</v>
      </c>
      <c r="I63" s="12">
        <f t="shared" ref="I63:J63" si="75">I59+1</f>
        <v>15</v>
      </c>
      <c r="J63" s="12">
        <f t="shared" si="75"/>
        <v>15</v>
      </c>
      <c r="K63" s="13">
        <v>1920.0</v>
      </c>
      <c r="L63" s="13">
        <v>236.0</v>
      </c>
      <c r="M63" s="13">
        <f t="shared" ref="M63:M66" si="79">M59+1</f>
        <v>15</v>
      </c>
    </row>
    <row r="64">
      <c r="A64" s="9" t="s">
        <v>84</v>
      </c>
      <c r="B64" s="10">
        <v>262.0</v>
      </c>
      <c r="C64" s="10">
        <f t="shared" si="76"/>
        <v>15</v>
      </c>
      <c r="D64" s="10">
        <f t="shared" si="55"/>
        <v>5</v>
      </c>
      <c r="E64" s="11">
        <v>1910.0</v>
      </c>
      <c r="F64" s="11">
        <f t="shared" si="77"/>
        <v>15</v>
      </c>
      <c r="G64" s="11">
        <v>234.0</v>
      </c>
      <c r="H64" s="12">
        <v>6080.0</v>
      </c>
      <c r="I64" s="12">
        <f t="shared" ref="I64:J64" si="78">I60+1</f>
        <v>15</v>
      </c>
      <c r="J64" s="12">
        <f t="shared" si="78"/>
        <v>15</v>
      </c>
      <c r="K64" s="13">
        <v>1950.0</v>
      </c>
      <c r="L64" s="13">
        <v>240.0</v>
      </c>
      <c r="M64" s="13">
        <f t="shared" si="79"/>
        <v>15</v>
      </c>
    </row>
    <row r="65">
      <c r="A65" s="9" t="s">
        <v>85</v>
      </c>
      <c r="B65" s="10">
        <v>266.0</v>
      </c>
      <c r="C65" s="10">
        <f t="shared" ref="C65:C68" si="81">C61+1</f>
        <v>15</v>
      </c>
      <c r="D65" s="10">
        <f t="shared" si="55"/>
        <v>5</v>
      </c>
      <c r="E65" s="11">
        <v>1940.0</v>
      </c>
      <c r="F65" s="11">
        <f t="shared" si="77"/>
        <v>15</v>
      </c>
      <c r="G65" s="11">
        <v>238.0</v>
      </c>
      <c r="H65" s="12">
        <v>6160.0</v>
      </c>
      <c r="I65" s="12">
        <f t="shared" ref="I65:J65" si="80">I57+2</f>
        <v>15</v>
      </c>
      <c r="J65" s="12">
        <f t="shared" si="80"/>
        <v>15</v>
      </c>
      <c r="K65" s="13">
        <v>1980.0</v>
      </c>
      <c r="L65" s="13">
        <v>244.0</v>
      </c>
      <c r="M65" s="13">
        <f t="shared" si="79"/>
        <v>15</v>
      </c>
    </row>
    <row r="66">
      <c r="A66" s="9" t="s">
        <v>86</v>
      </c>
      <c r="B66" s="10">
        <v>270.0</v>
      </c>
      <c r="C66" s="10">
        <f t="shared" si="81"/>
        <v>15</v>
      </c>
      <c r="D66" s="10">
        <f t="shared" si="55"/>
        <v>5</v>
      </c>
      <c r="E66" s="11">
        <v>1970.0</v>
      </c>
      <c r="F66" s="11">
        <f t="shared" si="77"/>
        <v>15</v>
      </c>
      <c r="G66" s="11">
        <v>242.0</v>
      </c>
      <c r="H66" s="12">
        <v>6240.0</v>
      </c>
      <c r="I66" s="12">
        <f t="shared" ref="I66:J66" si="82">I58+2</f>
        <v>15</v>
      </c>
      <c r="J66" s="12">
        <f t="shared" si="82"/>
        <v>15</v>
      </c>
      <c r="K66" s="13">
        <v>2010.0</v>
      </c>
      <c r="L66" s="13">
        <v>248.0</v>
      </c>
      <c r="M66" s="13">
        <f t="shared" si="79"/>
        <v>15</v>
      </c>
    </row>
    <row r="67">
      <c r="A67" s="9" t="s">
        <v>87</v>
      </c>
      <c r="B67" s="10">
        <v>274.0</v>
      </c>
      <c r="C67" s="10">
        <f t="shared" si="81"/>
        <v>16</v>
      </c>
      <c r="D67" s="10">
        <f t="shared" si="55"/>
        <v>5</v>
      </c>
      <c r="E67" s="11">
        <v>2000.0</v>
      </c>
      <c r="F67" s="11">
        <f t="shared" ref="F67:F70" si="84">F59+2</f>
        <v>16</v>
      </c>
      <c r="G67" s="11">
        <v>246.0</v>
      </c>
      <c r="H67" s="12">
        <v>6320.0</v>
      </c>
      <c r="I67" s="12">
        <f t="shared" ref="I67:J67" si="83">I59+2</f>
        <v>16</v>
      </c>
      <c r="J67" s="12">
        <f t="shared" si="83"/>
        <v>16</v>
      </c>
      <c r="K67" s="13">
        <v>2040.0</v>
      </c>
      <c r="L67" s="13">
        <v>252.0</v>
      </c>
      <c r="M67" s="13">
        <f t="shared" ref="M67:M70" si="86">M59+2</f>
        <v>16</v>
      </c>
    </row>
    <row r="68">
      <c r="A68" s="9" t="s">
        <v>88</v>
      </c>
      <c r="B68" s="10">
        <v>278.0</v>
      </c>
      <c r="C68" s="10">
        <f t="shared" si="81"/>
        <v>16</v>
      </c>
      <c r="D68" s="10">
        <f t="shared" si="55"/>
        <v>5</v>
      </c>
      <c r="E68" s="11">
        <v>2030.0</v>
      </c>
      <c r="F68" s="11">
        <f t="shared" si="84"/>
        <v>16</v>
      </c>
      <c r="G68" s="11">
        <v>250.0</v>
      </c>
      <c r="H68" s="12">
        <v>6400.0</v>
      </c>
      <c r="I68" s="12">
        <f t="shared" ref="I68:J68" si="85">I64+1</f>
        <v>16</v>
      </c>
      <c r="J68" s="12">
        <f t="shared" si="85"/>
        <v>16</v>
      </c>
      <c r="K68" s="13">
        <v>2070.0</v>
      </c>
      <c r="L68" s="13">
        <v>256.0</v>
      </c>
      <c r="M68" s="13">
        <f t="shared" si="86"/>
        <v>16</v>
      </c>
    </row>
    <row r="69">
      <c r="A69" s="9" t="s">
        <v>89</v>
      </c>
      <c r="B69" s="10">
        <v>282.0</v>
      </c>
      <c r="C69" s="10">
        <f t="shared" ref="C69:C72" si="88">C61+2</f>
        <v>16</v>
      </c>
      <c r="D69" s="10">
        <f t="shared" si="55"/>
        <v>5</v>
      </c>
      <c r="E69" s="11">
        <v>2060.0</v>
      </c>
      <c r="F69" s="11">
        <f t="shared" si="84"/>
        <v>16</v>
      </c>
      <c r="G69" s="11">
        <v>254.0</v>
      </c>
      <c r="H69" s="12">
        <v>6480.0</v>
      </c>
      <c r="I69" s="12">
        <f t="shared" ref="I69:J69" si="87">I65+1</f>
        <v>16</v>
      </c>
      <c r="J69" s="12">
        <f t="shared" si="87"/>
        <v>16</v>
      </c>
      <c r="K69" s="13">
        <v>2100.0</v>
      </c>
      <c r="L69" s="13">
        <v>260.0</v>
      </c>
      <c r="M69" s="13">
        <f t="shared" si="86"/>
        <v>16</v>
      </c>
    </row>
    <row r="70">
      <c r="A70" s="9" t="s">
        <v>90</v>
      </c>
      <c r="B70" s="10">
        <v>286.0</v>
      </c>
      <c r="C70" s="10">
        <f t="shared" si="88"/>
        <v>16</v>
      </c>
      <c r="D70" s="10">
        <f t="shared" ref="D70:D81" si="90">D46-2</f>
        <v>5</v>
      </c>
      <c r="E70" s="11">
        <v>2090.0</v>
      </c>
      <c r="F70" s="11">
        <f t="shared" si="84"/>
        <v>16</v>
      </c>
      <c r="G70" s="11">
        <v>258.0</v>
      </c>
      <c r="H70" s="12">
        <v>6560.0</v>
      </c>
      <c r="I70" s="12">
        <f t="shared" ref="I70:J70" si="89">I66+1</f>
        <v>16</v>
      </c>
      <c r="J70" s="12">
        <f t="shared" si="89"/>
        <v>16</v>
      </c>
      <c r="K70" s="13">
        <v>2130.0</v>
      </c>
      <c r="L70" s="13">
        <v>264.0</v>
      </c>
      <c r="M70" s="13">
        <f t="shared" si="86"/>
        <v>16</v>
      </c>
    </row>
    <row r="71">
      <c r="A71" s="9" t="s">
        <v>91</v>
      </c>
      <c r="B71" s="10">
        <v>290.0</v>
      </c>
      <c r="C71" s="10">
        <f t="shared" si="88"/>
        <v>17</v>
      </c>
      <c r="D71" s="10">
        <f t="shared" si="90"/>
        <v>5</v>
      </c>
      <c r="E71" s="11">
        <v>2120.0</v>
      </c>
      <c r="F71" s="11">
        <f t="shared" ref="F71:F74" si="92">F67+1</f>
        <v>17</v>
      </c>
      <c r="G71" s="11">
        <v>262.0</v>
      </c>
      <c r="H71" s="12">
        <v>6640.0</v>
      </c>
      <c r="I71" s="12">
        <f t="shared" ref="I71:J71" si="91">I67+1</f>
        <v>17</v>
      </c>
      <c r="J71" s="12">
        <f t="shared" si="91"/>
        <v>17</v>
      </c>
      <c r="K71" s="13">
        <v>2160.0</v>
      </c>
      <c r="L71" s="13">
        <v>268.0</v>
      </c>
      <c r="M71" s="13">
        <f t="shared" ref="M71:M74" si="94">M67+1</f>
        <v>17</v>
      </c>
    </row>
    <row r="72">
      <c r="A72" s="9" t="s">
        <v>92</v>
      </c>
      <c r="B72" s="10">
        <v>294.0</v>
      </c>
      <c r="C72" s="10">
        <f t="shared" si="88"/>
        <v>17</v>
      </c>
      <c r="D72" s="10">
        <f t="shared" si="90"/>
        <v>5</v>
      </c>
      <c r="E72" s="11">
        <v>2150.0</v>
      </c>
      <c r="F72" s="11">
        <f t="shared" si="92"/>
        <v>17</v>
      </c>
      <c r="G72" s="11">
        <v>266.0</v>
      </c>
      <c r="H72" s="12">
        <v>6720.0</v>
      </c>
      <c r="I72" s="12">
        <f t="shared" ref="I72:J72" si="93">I64+2</f>
        <v>17</v>
      </c>
      <c r="J72" s="12">
        <f t="shared" si="93"/>
        <v>17</v>
      </c>
      <c r="K72" s="13">
        <v>2190.0</v>
      </c>
      <c r="L72" s="13">
        <v>272.0</v>
      </c>
      <c r="M72" s="13">
        <f t="shared" si="94"/>
        <v>17</v>
      </c>
    </row>
    <row r="73">
      <c r="A73" s="9" t="s">
        <v>93</v>
      </c>
      <c r="B73" s="10">
        <v>298.0</v>
      </c>
      <c r="C73" s="10">
        <f t="shared" ref="C73:C76" si="96">C69+1</f>
        <v>17</v>
      </c>
      <c r="D73" s="10">
        <f t="shared" si="90"/>
        <v>5</v>
      </c>
      <c r="E73" s="11">
        <v>2180.0</v>
      </c>
      <c r="F73" s="11">
        <f t="shared" si="92"/>
        <v>17</v>
      </c>
      <c r="G73" s="11">
        <v>270.0</v>
      </c>
      <c r="H73" s="12">
        <v>6800.0</v>
      </c>
      <c r="I73" s="12">
        <f t="shared" ref="I73:J73" si="95">I65+2</f>
        <v>17</v>
      </c>
      <c r="J73" s="12">
        <f t="shared" si="95"/>
        <v>17</v>
      </c>
      <c r="K73" s="13">
        <v>2220.0</v>
      </c>
      <c r="L73" s="13">
        <v>276.0</v>
      </c>
      <c r="M73" s="13">
        <f t="shared" si="94"/>
        <v>17</v>
      </c>
    </row>
    <row r="74">
      <c r="A74" s="9" t="s">
        <v>94</v>
      </c>
      <c r="B74" s="10">
        <v>302.0</v>
      </c>
      <c r="C74" s="10">
        <f t="shared" si="96"/>
        <v>17</v>
      </c>
      <c r="D74" s="10">
        <f t="shared" si="90"/>
        <v>5</v>
      </c>
      <c r="E74" s="11">
        <v>2210.0</v>
      </c>
      <c r="F74" s="11">
        <f t="shared" si="92"/>
        <v>17</v>
      </c>
      <c r="G74" s="11">
        <v>274.0</v>
      </c>
      <c r="H74" s="12">
        <v>6880.0</v>
      </c>
      <c r="I74" s="12">
        <f t="shared" ref="I74:J74" si="97">I66+2</f>
        <v>17</v>
      </c>
      <c r="J74" s="12">
        <f t="shared" si="97"/>
        <v>17</v>
      </c>
      <c r="K74" s="13">
        <v>2250.0</v>
      </c>
      <c r="L74" s="13">
        <v>280.0</v>
      </c>
      <c r="M74" s="13">
        <f t="shared" si="94"/>
        <v>17</v>
      </c>
    </row>
    <row r="75">
      <c r="A75" s="9" t="s">
        <v>95</v>
      </c>
      <c r="B75" s="10">
        <v>306.0</v>
      </c>
      <c r="C75" s="10">
        <f t="shared" si="96"/>
        <v>18</v>
      </c>
      <c r="D75" s="10">
        <f t="shared" si="90"/>
        <v>4</v>
      </c>
      <c r="E75" s="11">
        <v>2240.0</v>
      </c>
      <c r="F75" s="11">
        <f t="shared" ref="F75:F78" si="99">F67+2</f>
        <v>18</v>
      </c>
      <c r="G75" s="11">
        <v>278.0</v>
      </c>
      <c r="H75" s="12">
        <v>6960.0</v>
      </c>
      <c r="I75" s="12">
        <f t="shared" ref="I75:J75" si="98">I67+2</f>
        <v>18</v>
      </c>
      <c r="J75" s="12">
        <f t="shared" si="98"/>
        <v>18</v>
      </c>
      <c r="K75" s="13">
        <v>2280.0</v>
      </c>
      <c r="L75" s="13">
        <v>284.0</v>
      </c>
      <c r="M75" s="13">
        <f t="shared" ref="M75:M78" si="101">M67+2</f>
        <v>18</v>
      </c>
    </row>
    <row r="76">
      <c r="A76" s="9" t="s">
        <v>96</v>
      </c>
      <c r="B76" s="10">
        <v>310.0</v>
      </c>
      <c r="C76" s="10">
        <f t="shared" si="96"/>
        <v>18</v>
      </c>
      <c r="D76" s="10">
        <f t="shared" si="90"/>
        <v>4</v>
      </c>
      <c r="E76" s="11">
        <v>2270.0</v>
      </c>
      <c r="F76" s="11">
        <f t="shared" si="99"/>
        <v>18</v>
      </c>
      <c r="G76" s="11">
        <v>282.0</v>
      </c>
      <c r="H76" s="12">
        <v>7040.0</v>
      </c>
      <c r="I76" s="12">
        <f t="shared" ref="I76:J76" si="100">I72+1</f>
        <v>18</v>
      </c>
      <c r="J76" s="12">
        <f t="shared" si="100"/>
        <v>18</v>
      </c>
      <c r="K76" s="13">
        <v>2310.0</v>
      </c>
      <c r="L76" s="13">
        <v>288.0</v>
      </c>
      <c r="M76" s="13">
        <f t="shared" si="101"/>
        <v>18</v>
      </c>
    </row>
    <row r="77">
      <c r="A77" s="9" t="s">
        <v>97</v>
      </c>
      <c r="B77" s="10">
        <v>314.0</v>
      </c>
      <c r="C77" s="10">
        <f t="shared" ref="C77:C78" si="103">C69+2</f>
        <v>18</v>
      </c>
      <c r="D77" s="10">
        <f t="shared" si="90"/>
        <v>4</v>
      </c>
      <c r="E77" s="11">
        <v>2300.0</v>
      </c>
      <c r="F77" s="11">
        <f t="shared" si="99"/>
        <v>18</v>
      </c>
      <c r="G77" s="11">
        <v>286.0</v>
      </c>
      <c r="H77" s="12">
        <v>7120.0</v>
      </c>
      <c r="I77" s="12">
        <f t="shared" ref="I77:J77" si="102">I73+1</f>
        <v>18</v>
      </c>
      <c r="J77" s="12">
        <f t="shared" si="102"/>
        <v>18</v>
      </c>
      <c r="K77" s="13">
        <v>2340.0</v>
      </c>
      <c r="L77" s="13">
        <v>292.0</v>
      </c>
      <c r="M77" s="13">
        <f t="shared" si="101"/>
        <v>18</v>
      </c>
    </row>
    <row r="78">
      <c r="A78" s="9" t="s">
        <v>98</v>
      </c>
      <c r="B78" s="10">
        <v>318.0</v>
      </c>
      <c r="C78" s="10">
        <f t="shared" si="103"/>
        <v>18</v>
      </c>
      <c r="D78" s="10">
        <f t="shared" si="90"/>
        <v>4</v>
      </c>
      <c r="E78" s="11">
        <v>2330.0</v>
      </c>
      <c r="F78" s="11">
        <f t="shared" si="99"/>
        <v>18</v>
      </c>
      <c r="G78" s="11">
        <v>290.0</v>
      </c>
      <c r="H78" s="12">
        <v>7200.0</v>
      </c>
      <c r="I78" s="12">
        <f t="shared" ref="I78:J78" si="104">I74+1</f>
        <v>18</v>
      </c>
      <c r="J78" s="12">
        <f t="shared" si="104"/>
        <v>18</v>
      </c>
      <c r="K78" s="13">
        <v>2370.0</v>
      </c>
      <c r="L78" s="13">
        <v>296.0</v>
      </c>
      <c r="M78" s="13">
        <f t="shared" si="101"/>
        <v>18</v>
      </c>
    </row>
    <row r="79">
      <c r="A79" s="9" t="s">
        <v>99</v>
      </c>
      <c r="B79" s="10">
        <v>322.0</v>
      </c>
      <c r="C79" s="10">
        <f t="shared" ref="C79:C82" si="106">C75+1</f>
        <v>19</v>
      </c>
      <c r="D79" s="10">
        <f t="shared" si="90"/>
        <v>4</v>
      </c>
      <c r="E79" s="11">
        <v>2360.0</v>
      </c>
      <c r="F79" s="11">
        <f t="shared" ref="F79:F82" si="107">F75+1</f>
        <v>19</v>
      </c>
      <c r="G79" s="11">
        <v>294.0</v>
      </c>
      <c r="H79" s="12">
        <v>7280.0</v>
      </c>
      <c r="I79" s="12">
        <f t="shared" ref="I79:J79" si="105">I75+1</f>
        <v>19</v>
      </c>
      <c r="J79" s="12">
        <f t="shared" si="105"/>
        <v>19</v>
      </c>
      <c r="K79" s="13">
        <v>2400.0</v>
      </c>
      <c r="L79" s="13">
        <v>300.0</v>
      </c>
      <c r="M79" s="13">
        <f t="shared" ref="M79:M82" si="109">M75+1</f>
        <v>19</v>
      </c>
    </row>
    <row r="80">
      <c r="A80" s="9" t="s">
        <v>100</v>
      </c>
      <c r="B80" s="10">
        <v>326.0</v>
      </c>
      <c r="C80" s="10">
        <f t="shared" si="106"/>
        <v>19</v>
      </c>
      <c r="D80" s="10">
        <f t="shared" si="90"/>
        <v>4</v>
      </c>
      <c r="E80" s="11">
        <v>2390.0</v>
      </c>
      <c r="F80" s="11">
        <f t="shared" si="107"/>
        <v>19</v>
      </c>
      <c r="G80" s="11">
        <v>298.0</v>
      </c>
      <c r="H80" s="12">
        <v>7360.0</v>
      </c>
      <c r="I80" s="12">
        <f t="shared" ref="I80:J80" si="108">I72+2</f>
        <v>19</v>
      </c>
      <c r="J80" s="12">
        <f t="shared" si="108"/>
        <v>19</v>
      </c>
      <c r="K80" s="13">
        <v>2430.0</v>
      </c>
      <c r="L80" s="13">
        <v>304.0</v>
      </c>
      <c r="M80" s="13">
        <f t="shared" si="109"/>
        <v>19</v>
      </c>
    </row>
    <row r="81">
      <c r="A81" s="9" t="s">
        <v>101</v>
      </c>
      <c r="B81" s="10">
        <v>330.0</v>
      </c>
      <c r="C81" s="10">
        <f t="shared" si="106"/>
        <v>19</v>
      </c>
      <c r="D81" s="10">
        <f t="shared" si="90"/>
        <v>4</v>
      </c>
      <c r="E81" s="11">
        <v>2420.0</v>
      </c>
      <c r="F81" s="11">
        <f t="shared" si="107"/>
        <v>19</v>
      </c>
      <c r="G81" s="11">
        <v>302.0</v>
      </c>
      <c r="H81" s="12">
        <v>7440.0</v>
      </c>
      <c r="I81" s="12">
        <f t="shared" ref="I81:J81" si="110">I73+2</f>
        <v>19</v>
      </c>
      <c r="J81" s="12">
        <f t="shared" si="110"/>
        <v>19</v>
      </c>
      <c r="K81" s="13">
        <v>2460.0</v>
      </c>
      <c r="L81" s="13">
        <v>308.0</v>
      </c>
      <c r="M81" s="13">
        <f t="shared" si="109"/>
        <v>19</v>
      </c>
    </row>
    <row r="82">
      <c r="A82" s="9" t="s">
        <v>102</v>
      </c>
      <c r="B82" s="10">
        <v>334.0</v>
      </c>
      <c r="C82" s="10">
        <f t="shared" si="106"/>
        <v>19</v>
      </c>
      <c r="D82" s="10">
        <f t="shared" ref="D82:D100" si="112">D70-1</f>
        <v>4</v>
      </c>
      <c r="E82" s="11">
        <v>2450.0</v>
      </c>
      <c r="F82" s="11">
        <f t="shared" si="107"/>
        <v>19</v>
      </c>
      <c r="G82" s="11">
        <v>306.0</v>
      </c>
      <c r="H82" s="12">
        <v>7520.0</v>
      </c>
      <c r="I82" s="12">
        <f t="shared" ref="I82:J82" si="111">I74+2</f>
        <v>19</v>
      </c>
      <c r="J82" s="12">
        <f t="shared" si="111"/>
        <v>19</v>
      </c>
      <c r="K82" s="13">
        <v>2490.0</v>
      </c>
      <c r="L82" s="13">
        <v>312.0</v>
      </c>
      <c r="M82" s="13">
        <f t="shared" si="109"/>
        <v>19</v>
      </c>
    </row>
    <row r="83">
      <c r="A83" s="9" t="s">
        <v>103</v>
      </c>
      <c r="B83" s="10">
        <v>338.0</v>
      </c>
      <c r="C83" s="10">
        <f t="shared" ref="C83:C86" si="114">C75+2</f>
        <v>20</v>
      </c>
      <c r="D83" s="10">
        <f t="shared" si="112"/>
        <v>4</v>
      </c>
      <c r="E83" s="11">
        <v>2480.0</v>
      </c>
      <c r="F83" s="11">
        <f t="shared" ref="F83:F86" si="115">F75+2</f>
        <v>20</v>
      </c>
      <c r="G83" s="11">
        <v>310.0</v>
      </c>
      <c r="H83" s="12">
        <v>7600.0</v>
      </c>
      <c r="I83" s="12">
        <f t="shared" ref="I83:J83" si="113">I79+1</f>
        <v>20</v>
      </c>
      <c r="J83" s="12">
        <f t="shared" si="113"/>
        <v>20</v>
      </c>
      <c r="K83" s="13">
        <v>2520.0</v>
      </c>
      <c r="L83" s="13">
        <v>316.0</v>
      </c>
      <c r="M83" s="13">
        <f t="shared" ref="M83:M86" si="117">M75+2</f>
        <v>20</v>
      </c>
    </row>
    <row r="84">
      <c r="A84" s="9" t="s">
        <v>104</v>
      </c>
      <c r="B84" s="10">
        <v>342.0</v>
      </c>
      <c r="C84" s="10">
        <f t="shared" si="114"/>
        <v>20</v>
      </c>
      <c r="D84" s="10">
        <f t="shared" si="112"/>
        <v>4</v>
      </c>
      <c r="E84" s="11">
        <v>2510.0</v>
      </c>
      <c r="F84" s="11">
        <f t="shared" si="115"/>
        <v>20</v>
      </c>
      <c r="G84" s="11">
        <v>314.0</v>
      </c>
      <c r="H84" s="12">
        <v>7680.0</v>
      </c>
      <c r="I84" s="12">
        <f t="shared" ref="I84:J84" si="116">I80+1</f>
        <v>20</v>
      </c>
      <c r="J84" s="12">
        <f t="shared" si="116"/>
        <v>20</v>
      </c>
      <c r="K84" s="13">
        <v>2550.0</v>
      </c>
      <c r="L84" s="13">
        <v>320.0</v>
      </c>
      <c r="M84" s="13">
        <f t="shared" si="117"/>
        <v>20</v>
      </c>
    </row>
    <row r="85">
      <c r="A85" s="9" t="s">
        <v>105</v>
      </c>
      <c r="B85" s="10">
        <v>346.0</v>
      </c>
      <c r="C85" s="10">
        <f t="shared" si="114"/>
        <v>20</v>
      </c>
      <c r="D85" s="10">
        <f t="shared" si="112"/>
        <v>4</v>
      </c>
      <c r="E85" s="11">
        <v>2540.0</v>
      </c>
      <c r="F85" s="11">
        <f t="shared" si="115"/>
        <v>20</v>
      </c>
      <c r="G85" s="11">
        <v>318.0</v>
      </c>
      <c r="H85" s="12">
        <v>7760.0</v>
      </c>
      <c r="I85" s="12">
        <f t="shared" ref="I85:J85" si="118">I81+1</f>
        <v>20</v>
      </c>
      <c r="J85" s="12">
        <f t="shared" si="118"/>
        <v>20</v>
      </c>
      <c r="K85" s="13">
        <v>2580.0</v>
      </c>
      <c r="L85" s="13">
        <v>324.0</v>
      </c>
      <c r="M85" s="13">
        <f t="shared" si="117"/>
        <v>20</v>
      </c>
    </row>
    <row r="86">
      <c r="A86" s="9" t="s">
        <v>106</v>
      </c>
      <c r="B86" s="10">
        <v>350.0</v>
      </c>
      <c r="C86" s="10">
        <f t="shared" si="114"/>
        <v>20</v>
      </c>
      <c r="D86" s="10">
        <f t="shared" si="112"/>
        <v>4</v>
      </c>
      <c r="E86" s="11">
        <v>2570.0</v>
      </c>
      <c r="F86" s="11">
        <f t="shared" si="115"/>
        <v>20</v>
      </c>
      <c r="G86" s="11">
        <v>322.0</v>
      </c>
      <c r="H86" s="12">
        <v>7840.0</v>
      </c>
      <c r="I86" s="12">
        <f t="shared" ref="I86:J86" si="119">I82+1</f>
        <v>20</v>
      </c>
      <c r="J86" s="12">
        <f t="shared" si="119"/>
        <v>20</v>
      </c>
      <c r="K86" s="13">
        <v>2610.0</v>
      </c>
      <c r="L86" s="13">
        <v>328.0</v>
      </c>
      <c r="M86" s="13">
        <f t="shared" si="117"/>
        <v>20</v>
      </c>
    </row>
    <row r="87">
      <c r="A87" s="9" t="s">
        <v>107</v>
      </c>
      <c r="B87" s="10">
        <v>354.0</v>
      </c>
      <c r="C87" s="10">
        <f t="shared" ref="C87:C90" si="121">C83+1</f>
        <v>21</v>
      </c>
      <c r="D87" s="10">
        <f t="shared" si="112"/>
        <v>3</v>
      </c>
      <c r="E87" s="11">
        <v>2600.0</v>
      </c>
      <c r="F87" s="11">
        <f t="shared" ref="F87:F90" si="122">F83+1</f>
        <v>21</v>
      </c>
      <c r="G87" s="11">
        <v>326.0</v>
      </c>
      <c r="H87" s="12">
        <v>7920.0</v>
      </c>
      <c r="I87" s="12">
        <f t="shared" ref="I87:J87" si="120">I79+2</f>
        <v>21</v>
      </c>
      <c r="J87" s="12">
        <f t="shared" si="120"/>
        <v>21</v>
      </c>
      <c r="K87" s="13">
        <v>2640.0</v>
      </c>
      <c r="L87" s="13">
        <v>332.0</v>
      </c>
      <c r="M87" s="13">
        <f t="shared" ref="M87:M90" si="124">M83+1</f>
        <v>21</v>
      </c>
    </row>
    <row r="88">
      <c r="A88" s="9" t="s">
        <v>108</v>
      </c>
      <c r="B88" s="10">
        <v>358.0</v>
      </c>
      <c r="C88" s="10">
        <f t="shared" si="121"/>
        <v>21</v>
      </c>
      <c r="D88" s="10">
        <f t="shared" si="112"/>
        <v>3</v>
      </c>
      <c r="E88" s="11">
        <v>2630.0</v>
      </c>
      <c r="F88" s="11">
        <f t="shared" si="122"/>
        <v>21</v>
      </c>
      <c r="G88" s="11">
        <v>330.0</v>
      </c>
      <c r="H88" s="12">
        <v>8000.0</v>
      </c>
      <c r="I88" s="12">
        <f t="shared" ref="I88:J88" si="123">I80+2</f>
        <v>21</v>
      </c>
      <c r="J88" s="12">
        <f t="shared" si="123"/>
        <v>21</v>
      </c>
      <c r="K88" s="13">
        <v>2670.0</v>
      </c>
      <c r="L88" s="13">
        <v>336.0</v>
      </c>
      <c r="M88" s="13">
        <f t="shared" si="124"/>
        <v>21</v>
      </c>
    </row>
    <row r="89">
      <c r="A89" s="9" t="s">
        <v>109</v>
      </c>
      <c r="B89" s="10">
        <v>362.0</v>
      </c>
      <c r="C89" s="10">
        <f t="shared" si="121"/>
        <v>21</v>
      </c>
      <c r="D89" s="10">
        <f t="shared" si="112"/>
        <v>3</v>
      </c>
      <c r="E89" s="11">
        <v>2660.0</v>
      </c>
      <c r="F89" s="11">
        <f t="shared" si="122"/>
        <v>21</v>
      </c>
      <c r="G89" s="11">
        <v>334.0</v>
      </c>
      <c r="H89" s="12">
        <v>8080.0</v>
      </c>
      <c r="I89" s="12">
        <f t="shared" ref="I89:J89" si="125">I81+2</f>
        <v>21</v>
      </c>
      <c r="J89" s="12">
        <f t="shared" si="125"/>
        <v>21</v>
      </c>
      <c r="K89" s="13">
        <v>2700.0</v>
      </c>
      <c r="L89" s="13">
        <v>340.0</v>
      </c>
      <c r="M89" s="13">
        <f t="shared" si="124"/>
        <v>21</v>
      </c>
    </row>
    <row r="90">
      <c r="A90" s="9" t="s">
        <v>110</v>
      </c>
      <c r="B90" s="10">
        <v>366.0</v>
      </c>
      <c r="C90" s="10">
        <f t="shared" si="121"/>
        <v>21</v>
      </c>
      <c r="D90" s="10">
        <f t="shared" si="112"/>
        <v>3</v>
      </c>
      <c r="E90" s="11">
        <v>2690.0</v>
      </c>
      <c r="F90" s="11">
        <f t="shared" si="122"/>
        <v>21</v>
      </c>
      <c r="G90" s="11">
        <v>338.0</v>
      </c>
      <c r="H90" s="12">
        <v>8160.0</v>
      </c>
      <c r="I90" s="12">
        <f t="shared" ref="I90:J90" si="126">I82+2</f>
        <v>21</v>
      </c>
      <c r="J90" s="12">
        <f t="shared" si="126"/>
        <v>21</v>
      </c>
      <c r="K90" s="13">
        <v>2730.0</v>
      </c>
      <c r="L90" s="13">
        <v>344.0</v>
      </c>
      <c r="M90" s="13">
        <f t="shared" si="124"/>
        <v>21</v>
      </c>
    </row>
    <row r="91">
      <c r="A91" s="9" t="s">
        <v>111</v>
      </c>
      <c r="B91" s="10">
        <v>370.0</v>
      </c>
      <c r="C91" s="10">
        <f t="shared" ref="C91:C92" si="128">C83+2</f>
        <v>22</v>
      </c>
      <c r="D91" s="10">
        <f t="shared" si="112"/>
        <v>3</v>
      </c>
      <c r="E91" s="11">
        <v>2720.0</v>
      </c>
      <c r="F91" s="11">
        <f t="shared" ref="F91:F94" si="129">F83+2</f>
        <v>22</v>
      </c>
      <c r="G91" s="11">
        <v>342.0</v>
      </c>
      <c r="H91" s="12">
        <v>8240.0</v>
      </c>
      <c r="I91" s="12">
        <f t="shared" ref="I91:J91" si="127">I87+1</f>
        <v>22</v>
      </c>
      <c r="J91" s="12">
        <f t="shared" si="127"/>
        <v>22</v>
      </c>
      <c r="K91" s="13">
        <v>2760.0</v>
      </c>
      <c r="L91" s="13">
        <v>348.0</v>
      </c>
      <c r="M91" s="13">
        <f t="shared" ref="M91:M94" si="131">M83+2</f>
        <v>22</v>
      </c>
    </row>
    <row r="92">
      <c r="A92" s="9" t="s">
        <v>112</v>
      </c>
      <c r="B92" s="10">
        <v>374.0</v>
      </c>
      <c r="C92" s="10">
        <f t="shared" si="128"/>
        <v>22</v>
      </c>
      <c r="D92" s="10">
        <f t="shared" si="112"/>
        <v>3</v>
      </c>
      <c r="E92" s="11">
        <v>2750.0</v>
      </c>
      <c r="F92" s="11">
        <f t="shared" si="129"/>
        <v>22</v>
      </c>
      <c r="G92" s="11">
        <v>346.0</v>
      </c>
      <c r="H92" s="12">
        <v>8320.0</v>
      </c>
      <c r="I92" s="12">
        <f t="shared" ref="I92:J92" si="130">I88+1</f>
        <v>22</v>
      </c>
      <c r="J92" s="12">
        <f t="shared" si="130"/>
        <v>22</v>
      </c>
      <c r="K92" s="13">
        <v>2790.0</v>
      </c>
      <c r="L92" s="13">
        <v>352.0</v>
      </c>
      <c r="M92" s="13">
        <f t="shared" si="131"/>
        <v>22</v>
      </c>
    </row>
    <row r="93">
      <c r="A93" s="9" t="s">
        <v>113</v>
      </c>
      <c r="B93" s="10">
        <v>378.0</v>
      </c>
      <c r="C93" s="10">
        <f t="shared" ref="C93:C96" si="133">C89+1</f>
        <v>22</v>
      </c>
      <c r="D93" s="10">
        <f t="shared" si="112"/>
        <v>3</v>
      </c>
      <c r="E93" s="11">
        <v>2780.0</v>
      </c>
      <c r="F93" s="11">
        <f t="shared" si="129"/>
        <v>22</v>
      </c>
      <c r="G93" s="11">
        <v>350.0</v>
      </c>
      <c r="H93" s="12">
        <v>8400.0</v>
      </c>
      <c r="I93" s="12">
        <f t="shared" ref="I93:J93" si="132">I89+1</f>
        <v>22</v>
      </c>
      <c r="J93" s="12">
        <f t="shared" si="132"/>
        <v>22</v>
      </c>
      <c r="K93" s="13">
        <v>2820.0</v>
      </c>
      <c r="L93" s="13">
        <v>356.0</v>
      </c>
      <c r="M93" s="13">
        <f t="shared" si="131"/>
        <v>22</v>
      </c>
    </row>
    <row r="94">
      <c r="A94" s="9" t="s">
        <v>114</v>
      </c>
      <c r="B94" s="10">
        <v>382.0</v>
      </c>
      <c r="C94" s="10">
        <f t="shared" si="133"/>
        <v>22</v>
      </c>
      <c r="D94" s="10">
        <f t="shared" si="112"/>
        <v>3</v>
      </c>
      <c r="E94" s="11">
        <v>2810.0</v>
      </c>
      <c r="F94" s="11">
        <f t="shared" si="129"/>
        <v>22</v>
      </c>
      <c r="G94" s="11">
        <v>354.0</v>
      </c>
      <c r="H94" s="12">
        <v>8480.0</v>
      </c>
      <c r="I94" s="12">
        <f t="shared" ref="I94:J94" si="134">I90+1</f>
        <v>22</v>
      </c>
      <c r="J94" s="12">
        <f t="shared" si="134"/>
        <v>22</v>
      </c>
      <c r="K94" s="13">
        <v>2850.0</v>
      </c>
      <c r="L94" s="13">
        <v>360.0</v>
      </c>
      <c r="M94" s="13">
        <f t="shared" si="131"/>
        <v>22</v>
      </c>
    </row>
    <row r="95">
      <c r="A95" s="9" t="s">
        <v>115</v>
      </c>
      <c r="B95" s="10">
        <v>386.0</v>
      </c>
      <c r="C95" s="10">
        <f t="shared" si="133"/>
        <v>23</v>
      </c>
      <c r="D95" s="10">
        <f t="shared" si="112"/>
        <v>3</v>
      </c>
      <c r="E95" s="11">
        <v>2840.0</v>
      </c>
      <c r="F95" s="11">
        <f t="shared" ref="F95:F98" si="136">F91+1</f>
        <v>23</v>
      </c>
      <c r="G95" s="11">
        <v>358.0</v>
      </c>
      <c r="H95" s="12">
        <v>8560.0</v>
      </c>
      <c r="I95" s="12">
        <f t="shared" ref="I95:J95" si="135">I87+2</f>
        <v>23</v>
      </c>
      <c r="J95" s="12">
        <f t="shared" si="135"/>
        <v>23</v>
      </c>
      <c r="K95" s="13">
        <v>2880.0</v>
      </c>
      <c r="L95" s="13">
        <v>364.0</v>
      </c>
      <c r="M95" s="13">
        <f t="shared" ref="M95:M98" si="138">M91+1</f>
        <v>23</v>
      </c>
    </row>
    <row r="96">
      <c r="A96" s="9" t="s">
        <v>116</v>
      </c>
      <c r="B96" s="10">
        <v>390.0</v>
      </c>
      <c r="C96" s="10">
        <f t="shared" si="133"/>
        <v>23</v>
      </c>
      <c r="D96" s="10">
        <f t="shared" si="112"/>
        <v>3</v>
      </c>
      <c r="E96" s="11">
        <v>2870.0</v>
      </c>
      <c r="F96" s="11">
        <f t="shared" si="136"/>
        <v>23</v>
      </c>
      <c r="G96" s="11">
        <v>362.0</v>
      </c>
      <c r="H96" s="12">
        <v>8640.0</v>
      </c>
      <c r="I96" s="12">
        <f t="shared" ref="I96:J96" si="137">I88+2</f>
        <v>23</v>
      </c>
      <c r="J96" s="12">
        <f t="shared" si="137"/>
        <v>23</v>
      </c>
      <c r="K96" s="13">
        <v>2910.0</v>
      </c>
      <c r="L96" s="13">
        <v>368.0</v>
      </c>
      <c r="M96" s="13">
        <f t="shared" si="138"/>
        <v>23</v>
      </c>
    </row>
    <row r="97">
      <c r="A97" s="9" t="s">
        <v>117</v>
      </c>
      <c r="B97" s="10">
        <v>394.0</v>
      </c>
      <c r="C97" s="10">
        <f t="shared" ref="C97:C100" si="140">C89+2</f>
        <v>23</v>
      </c>
      <c r="D97" s="10">
        <f t="shared" si="112"/>
        <v>3</v>
      </c>
      <c r="E97" s="11">
        <v>2900.0</v>
      </c>
      <c r="F97" s="11">
        <f t="shared" si="136"/>
        <v>23</v>
      </c>
      <c r="G97" s="11">
        <v>366.0</v>
      </c>
      <c r="H97" s="12">
        <v>8720.0</v>
      </c>
      <c r="I97" s="12">
        <f t="shared" ref="I97:J97" si="139">I89+2</f>
        <v>23</v>
      </c>
      <c r="J97" s="12">
        <f t="shared" si="139"/>
        <v>23</v>
      </c>
      <c r="K97" s="13">
        <v>2940.0</v>
      </c>
      <c r="L97" s="13">
        <v>372.0</v>
      </c>
      <c r="M97" s="13">
        <f t="shared" si="138"/>
        <v>23</v>
      </c>
    </row>
    <row r="98">
      <c r="A98" s="9" t="s">
        <v>118</v>
      </c>
      <c r="B98" s="10">
        <v>398.0</v>
      </c>
      <c r="C98" s="10">
        <f t="shared" si="140"/>
        <v>23</v>
      </c>
      <c r="D98" s="10">
        <f t="shared" si="112"/>
        <v>3</v>
      </c>
      <c r="E98" s="11">
        <v>2930.0</v>
      </c>
      <c r="F98" s="11">
        <f t="shared" si="136"/>
        <v>23</v>
      </c>
      <c r="G98" s="11">
        <v>370.0</v>
      </c>
      <c r="H98" s="12">
        <v>8800.0</v>
      </c>
      <c r="I98" s="12">
        <f t="shared" ref="I98:J98" si="141">I94+1</f>
        <v>23</v>
      </c>
      <c r="J98" s="12">
        <f t="shared" si="141"/>
        <v>23</v>
      </c>
      <c r="K98" s="13">
        <v>2970.0</v>
      </c>
      <c r="L98" s="13">
        <v>376.0</v>
      </c>
      <c r="M98" s="13">
        <f t="shared" si="138"/>
        <v>23</v>
      </c>
    </row>
    <row r="99">
      <c r="A99" s="9" t="s">
        <v>119</v>
      </c>
      <c r="B99" s="10">
        <v>402.0</v>
      </c>
      <c r="C99" s="10">
        <f t="shared" si="140"/>
        <v>24</v>
      </c>
      <c r="D99" s="10">
        <f t="shared" si="112"/>
        <v>2</v>
      </c>
      <c r="E99" s="11">
        <v>2960.0</v>
      </c>
      <c r="F99" s="11">
        <f t="shared" ref="F99:F102" si="143">F91+2</f>
        <v>24</v>
      </c>
      <c r="G99" s="11">
        <v>374.0</v>
      </c>
      <c r="H99" s="12">
        <v>8880.0</v>
      </c>
      <c r="I99" s="12">
        <f t="shared" ref="I99:J99" si="142">I95+1</f>
        <v>24</v>
      </c>
      <c r="J99" s="12">
        <f t="shared" si="142"/>
        <v>24</v>
      </c>
      <c r="K99" s="13">
        <v>3000.0</v>
      </c>
      <c r="L99" s="13">
        <v>380.0</v>
      </c>
      <c r="M99" s="13">
        <f t="shared" ref="M99:M102" si="145">M91+2</f>
        <v>24</v>
      </c>
    </row>
    <row r="100">
      <c r="A100" s="9" t="s">
        <v>120</v>
      </c>
      <c r="B100" s="10">
        <v>406.0</v>
      </c>
      <c r="C100" s="10">
        <f t="shared" si="140"/>
        <v>24</v>
      </c>
      <c r="D100" s="10">
        <f t="shared" si="112"/>
        <v>2</v>
      </c>
      <c r="E100" s="11">
        <v>2990.0</v>
      </c>
      <c r="F100" s="11">
        <f t="shared" si="143"/>
        <v>24</v>
      </c>
      <c r="G100" s="11">
        <v>378.0</v>
      </c>
      <c r="H100" s="12">
        <v>8960.0</v>
      </c>
      <c r="I100" s="12">
        <f t="shared" ref="I100:J100" si="144">I96+1</f>
        <v>24</v>
      </c>
      <c r="J100" s="12">
        <f t="shared" si="144"/>
        <v>24</v>
      </c>
      <c r="K100" s="13">
        <v>3030.0</v>
      </c>
      <c r="L100" s="13">
        <v>384.0</v>
      </c>
      <c r="M100" s="13">
        <f t="shared" si="145"/>
        <v>24</v>
      </c>
    </row>
    <row r="101">
      <c r="A101" s="9" t="s">
        <v>121</v>
      </c>
      <c r="B101" s="10">
        <v>410.0</v>
      </c>
      <c r="C101" s="10">
        <f t="shared" ref="C101:C104" si="147">C97+1</f>
        <v>24</v>
      </c>
      <c r="D101" s="10">
        <f t="shared" ref="D101:D112" si="148">D77-2</f>
        <v>2</v>
      </c>
      <c r="E101" s="11">
        <v>3020.0</v>
      </c>
      <c r="F101" s="11">
        <f t="shared" si="143"/>
        <v>24</v>
      </c>
      <c r="G101" s="11">
        <v>382.0</v>
      </c>
      <c r="H101" s="12">
        <v>9040.0</v>
      </c>
      <c r="I101" s="12">
        <f t="shared" ref="I101:J101" si="146">I97+1</f>
        <v>24</v>
      </c>
      <c r="J101" s="12">
        <f t="shared" si="146"/>
        <v>24</v>
      </c>
      <c r="K101" s="13">
        <v>3060.0</v>
      </c>
      <c r="L101" s="13">
        <v>388.0</v>
      </c>
      <c r="M101" s="13">
        <f t="shared" si="145"/>
        <v>24</v>
      </c>
    </row>
    <row r="102">
      <c r="A102" s="9" t="s">
        <v>122</v>
      </c>
      <c r="B102" s="10">
        <v>414.0</v>
      </c>
      <c r="C102" s="10">
        <f t="shared" si="147"/>
        <v>24</v>
      </c>
      <c r="D102" s="10">
        <f t="shared" si="148"/>
        <v>2</v>
      </c>
      <c r="E102" s="11">
        <v>3050.0</v>
      </c>
      <c r="F102" s="11">
        <f t="shared" si="143"/>
        <v>24</v>
      </c>
      <c r="G102" s="11">
        <v>386.0</v>
      </c>
      <c r="H102" s="12">
        <v>9120.0</v>
      </c>
      <c r="I102" s="12">
        <f t="shared" ref="I102:J102" si="149">I94+2</f>
        <v>24</v>
      </c>
      <c r="J102" s="12">
        <f t="shared" si="149"/>
        <v>24</v>
      </c>
      <c r="K102" s="13">
        <v>3090.0</v>
      </c>
      <c r="L102" s="13">
        <v>392.0</v>
      </c>
      <c r="M102" s="13">
        <f t="shared" si="145"/>
        <v>24</v>
      </c>
    </row>
    <row r="103">
      <c r="A103" s="9" t="s">
        <v>123</v>
      </c>
      <c r="B103" s="10">
        <v>418.0</v>
      </c>
      <c r="C103" s="10">
        <f t="shared" si="147"/>
        <v>25</v>
      </c>
      <c r="D103" s="10">
        <f t="shared" si="148"/>
        <v>2</v>
      </c>
      <c r="E103" s="11">
        <v>3080.0</v>
      </c>
      <c r="F103" s="11">
        <f t="shared" ref="F103:F106" si="151">F99+1</f>
        <v>25</v>
      </c>
      <c r="G103" s="11">
        <v>390.0</v>
      </c>
      <c r="H103" s="12">
        <v>9200.0</v>
      </c>
      <c r="I103" s="12">
        <f t="shared" ref="I103:J103" si="150">I95+2</f>
        <v>25</v>
      </c>
      <c r="J103" s="12">
        <f t="shared" si="150"/>
        <v>25</v>
      </c>
      <c r="K103" s="13">
        <v>3120.0</v>
      </c>
      <c r="L103" s="13">
        <v>396.0</v>
      </c>
      <c r="M103" s="13">
        <f t="shared" ref="M103:M106" si="153">M99+1</f>
        <v>25</v>
      </c>
    </row>
    <row r="104">
      <c r="A104" s="9" t="s">
        <v>124</v>
      </c>
      <c r="B104" s="10">
        <v>422.0</v>
      </c>
      <c r="C104" s="10">
        <f t="shared" si="147"/>
        <v>25</v>
      </c>
      <c r="D104" s="10">
        <f t="shared" si="148"/>
        <v>2</v>
      </c>
      <c r="E104" s="11">
        <v>3110.0</v>
      </c>
      <c r="F104" s="11">
        <f t="shared" si="151"/>
        <v>25</v>
      </c>
      <c r="G104" s="11">
        <v>394.0</v>
      </c>
      <c r="H104" s="12">
        <v>9280.0</v>
      </c>
      <c r="I104" s="12">
        <f t="shared" ref="I104:J104" si="152">I96+2</f>
        <v>25</v>
      </c>
      <c r="J104" s="12">
        <f t="shared" si="152"/>
        <v>25</v>
      </c>
      <c r="K104" s="13">
        <v>3150.0</v>
      </c>
      <c r="L104" s="13">
        <v>400.0</v>
      </c>
      <c r="M104" s="13">
        <f t="shared" si="153"/>
        <v>25</v>
      </c>
    </row>
    <row r="105">
      <c r="A105" s="9" t="s">
        <v>125</v>
      </c>
      <c r="B105" s="10">
        <v>426.0</v>
      </c>
      <c r="C105" s="10">
        <f t="shared" ref="C105:C106" si="155">C97+2</f>
        <v>25</v>
      </c>
      <c r="D105" s="10">
        <f t="shared" si="148"/>
        <v>2</v>
      </c>
      <c r="E105" s="11">
        <v>3140.0</v>
      </c>
      <c r="F105" s="11">
        <f t="shared" si="151"/>
        <v>25</v>
      </c>
      <c r="G105" s="11">
        <v>398.0</v>
      </c>
      <c r="H105" s="12">
        <v>9360.0</v>
      </c>
      <c r="I105" s="12">
        <f t="shared" ref="I105:J105" si="154">I97+2</f>
        <v>25</v>
      </c>
      <c r="J105" s="12">
        <f t="shared" si="154"/>
        <v>25</v>
      </c>
      <c r="K105" s="13">
        <v>3180.0</v>
      </c>
      <c r="L105" s="13">
        <v>404.0</v>
      </c>
      <c r="M105" s="13">
        <f t="shared" si="153"/>
        <v>25</v>
      </c>
    </row>
    <row r="106">
      <c r="A106" s="9" t="s">
        <v>126</v>
      </c>
      <c r="B106" s="10">
        <v>430.0</v>
      </c>
      <c r="C106" s="10">
        <f t="shared" si="155"/>
        <v>25</v>
      </c>
      <c r="D106" s="10">
        <f t="shared" si="148"/>
        <v>2</v>
      </c>
      <c r="E106" s="11">
        <v>3170.0</v>
      </c>
      <c r="F106" s="11">
        <f t="shared" si="151"/>
        <v>25</v>
      </c>
      <c r="G106" s="11">
        <v>402.0</v>
      </c>
      <c r="H106" s="12">
        <v>9440.0</v>
      </c>
      <c r="I106" s="12">
        <f t="shared" ref="I106:J106" si="156">I102+1</f>
        <v>25</v>
      </c>
      <c r="J106" s="12">
        <f t="shared" si="156"/>
        <v>25</v>
      </c>
      <c r="K106" s="13">
        <v>3210.0</v>
      </c>
      <c r="L106" s="13">
        <v>408.0</v>
      </c>
      <c r="M106" s="13">
        <f t="shared" si="153"/>
        <v>25</v>
      </c>
    </row>
    <row r="107">
      <c r="A107" s="9" t="s">
        <v>127</v>
      </c>
      <c r="B107" s="10">
        <v>434.0</v>
      </c>
      <c r="C107" s="10">
        <f t="shared" ref="C107:C110" si="158">C103+1</f>
        <v>26</v>
      </c>
      <c r="D107" s="10">
        <f t="shared" si="148"/>
        <v>2</v>
      </c>
      <c r="E107" s="11">
        <v>3200.0</v>
      </c>
      <c r="F107" s="11">
        <f t="shared" ref="F107:F110" si="159">F99+2</f>
        <v>26</v>
      </c>
      <c r="G107" s="11">
        <v>406.0</v>
      </c>
      <c r="H107" s="12">
        <v>9520.0</v>
      </c>
      <c r="I107" s="12">
        <f t="shared" ref="I107:J107" si="157">I103+1</f>
        <v>26</v>
      </c>
      <c r="J107" s="12">
        <f t="shared" si="157"/>
        <v>26</v>
      </c>
      <c r="K107" s="13">
        <v>3240.0</v>
      </c>
      <c r="L107" s="13">
        <v>412.0</v>
      </c>
      <c r="M107" s="13">
        <f t="shared" ref="M107:M110" si="161">M99+2</f>
        <v>26</v>
      </c>
    </row>
    <row r="108">
      <c r="A108" s="9" t="s">
        <v>128</v>
      </c>
      <c r="B108" s="10">
        <v>438.0</v>
      </c>
      <c r="C108" s="10">
        <f t="shared" si="158"/>
        <v>26</v>
      </c>
      <c r="D108" s="10">
        <f t="shared" si="148"/>
        <v>2</v>
      </c>
      <c r="E108" s="11">
        <v>3230.0</v>
      </c>
      <c r="F108" s="11">
        <f t="shared" si="159"/>
        <v>26</v>
      </c>
      <c r="G108" s="11">
        <v>410.0</v>
      </c>
      <c r="H108" s="12">
        <v>9600.0</v>
      </c>
      <c r="I108" s="12">
        <f t="shared" ref="I108:J108" si="160">I104+1</f>
        <v>26</v>
      </c>
      <c r="J108" s="12">
        <f t="shared" si="160"/>
        <v>26</v>
      </c>
      <c r="K108" s="13">
        <v>3270.0</v>
      </c>
      <c r="L108" s="13">
        <v>416.0</v>
      </c>
      <c r="M108" s="13">
        <f t="shared" si="161"/>
        <v>26</v>
      </c>
    </row>
    <row r="109">
      <c r="A109" s="9" t="s">
        <v>129</v>
      </c>
      <c r="B109" s="10">
        <v>442.0</v>
      </c>
      <c r="C109" s="10">
        <f t="shared" si="158"/>
        <v>26</v>
      </c>
      <c r="D109" s="10">
        <f t="shared" si="148"/>
        <v>2</v>
      </c>
      <c r="E109" s="11">
        <v>3260.0</v>
      </c>
      <c r="F109" s="11">
        <f t="shared" si="159"/>
        <v>26</v>
      </c>
      <c r="G109" s="11">
        <v>414.0</v>
      </c>
      <c r="H109" s="12">
        <v>9680.0</v>
      </c>
      <c r="I109" s="12">
        <f t="shared" ref="I109:J109" si="162">I105+1</f>
        <v>26</v>
      </c>
      <c r="J109" s="12">
        <f t="shared" si="162"/>
        <v>26</v>
      </c>
      <c r="K109" s="13">
        <v>3300.0</v>
      </c>
      <c r="L109" s="13">
        <v>420.0</v>
      </c>
      <c r="M109" s="13">
        <f t="shared" si="161"/>
        <v>26</v>
      </c>
    </row>
    <row r="110">
      <c r="A110" s="9" t="s">
        <v>130</v>
      </c>
      <c r="B110" s="10">
        <v>446.0</v>
      </c>
      <c r="C110" s="10">
        <f t="shared" si="158"/>
        <v>26</v>
      </c>
      <c r="D110" s="10">
        <f t="shared" si="148"/>
        <v>2</v>
      </c>
      <c r="E110" s="11">
        <v>3290.0</v>
      </c>
      <c r="F110" s="11">
        <f t="shared" si="159"/>
        <v>26</v>
      </c>
      <c r="G110" s="11">
        <v>418.0</v>
      </c>
      <c r="H110" s="12">
        <v>9760.0</v>
      </c>
      <c r="I110" s="12">
        <f t="shared" ref="I110:J110" si="163">I102+2</f>
        <v>26</v>
      </c>
      <c r="J110" s="12">
        <f t="shared" si="163"/>
        <v>26</v>
      </c>
      <c r="K110" s="13">
        <v>3330.0</v>
      </c>
      <c r="L110" s="13">
        <v>424.0</v>
      </c>
      <c r="M110" s="13">
        <f t="shared" si="161"/>
        <v>26</v>
      </c>
    </row>
    <row r="111">
      <c r="A111" s="9" t="s">
        <v>131</v>
      </c>
      <c r="B111" s="10">
        <v>450.0</v>
      </c>
      <c r="C111" s="10">
        <f t="shared" ref="C111:C114" si="165">C103+2</f>
        <v>27</v>
      </c>
      <c r="D111" s="10">
        <f t="shared" si="148"/>
        <v>1</v>
      </c>
      <c r="E111" s="11">
        <v>3320.0</v>
      </c>
      <c r="F111" s="11">
        <f t="shared" ref="F111:F114" si="166">F107+1</f>
        <v>27</v>
      </c>
      <c r="G111" s="11">
        <v>422.0</v>
      </c>
      <c r="H111" s="12">
        <v>9840.0</v>
      </c>
      <c r="I111" s="12">
        <f t="shared" ref="I111:J111" si="164">I103+2</f>
        <v>27</v>
      </c>
      <c r="J111" s="12">
        <f t="shared" si="164"/>
        <v>27</v>
      </c>
      <c r="K111" s="13">
        <v>3360.0</v>
      </c>
      <c r="L111" s="13">
        <v>428.0</v>
      </c>
      <c r="M111" s="13">
        <f t="shared" ref="M111:M114" si="168">M107+1</f>
        <v>27</v>
      </c>
    </row>
    <row r="112">
      <c r="A112" s="9" t="s">
        <v>132</v>
      </c>
      <c r="B112" s="10">
        <v>454.0</v>
      </c>
      <c r="C112" s="10">
        <f t="shared" si="165"/>
        <v>27</v>
      </c>
      <c r="D112" s="10">
        <f t="shared" si="148"/>
        <v>1</v>
      </c>
      <c r="E112" s="11">
        <v>3350.0</v>
      </c>
      <c r="F112" s="11">
        <f t="shared" si="166"/>
        <v>27</v>
      </c>
      <c r="G112" s="11">
        <v>426.0</v>
      </c>
      <c r="H112" s="12">
        <v>9920.0</v>
      </c>
      <c r="I112" s="12">
        <f t="shared" ref="I112:J112" si="167">I104+2</f>
        <v>27</v>
      </c>
      <c r="J112" s="12">
        <f t="shared" si="167"/>
        <v>27</v>
      </c>
      <c r="K112" s="13">
        <v>3390.0</v>
      </c>
      <c r="L112" s="13">
        <v>432.0</v>
      </c>
      <c r="M112" s="13">
        <f t="shared" si="168"/>
        <v>27</v>
      </c>
    </row>
    <row r="113">
      <c r="A113" s="9" t="s">
        <v>133</v>
      </c>
      <c r="B113" s="10">
        <v>458.0</v>
      </c>
      <c r="C113" s="10">
        <f t="shared" si="165"/>
        <v>27</v>
      </c>
      <c r="D113" s="10">
        <f t="shared" ref="D113:D131" si="170">D101-1</f>
        <v>1</v>
      </c>
      <c r="E113" s="11">
        <v>3380.0</v>
      </c>
      <c r="F113" s="11">
        <f t="shared" si="166"/>
        <v>27</v>
      </c>
      <c r="G113" s="11">
        <v>430.0</v>
      </c>
      <c r="H113" s="12">
        <v>10000.0</v>
      </c>
      <c r="I113" s="12">
        <f t="shared" ref="I113:J113" si="169">I109+1</f>
        <v>27</v>
      </c>
      <c r="J113" s="12">
        <f t="shared" si="169"/>
        <v>27</v>
      </c>
      <c r="K113" s="13">
        <v>3420.0</v>
      </c>
      <c r="L113" s="13">
        <v>436.0</v>
      </c>
      <c r="M113" s="13">
        <f t="shared" si="168"/>
        <v>27</v>
      </c>
    </row>
    <row r="114">
      <c r="A114" s="9" t="s">
        <v>134</v>
      </c>
      <c r="B114" s="10">
        <v>462.0</v>
      </c>
      <c r="C114" s="10">
        <f t="shared" si="165"/>
        <v>27</v>
      </c>
      <c r="D114" s="10">
        <f t="shared" si="170"/>
        <v>1</v>
      </c>
      <c r="E114" s="11">
        <v>3410.0</v>
      </c>
      <c r="F114" s="11">
        <f t="shared" si="166"/>
        <v>27</v>
      </c>
      <c r="G114" s="11">
        <v>434.0</v>
      </c>
      <c r="H114" s="12">
        <v>10080.0</v>
      </c>
      <c r="I114" s="12">
        <f t="shared" ref="I114:J114" si="171">I110+1</f>
        <v>27</v>
      </c>
      <c r="J114" s="12">
        <f t="shared" si="171"/>
        <v>27</v>
      </c>
      <c r="K114" s="13">
        <v>3450.0</v>
      </c>
      <c r="L114" s="13">
        <v>440.0</v>
      </c>
      <c r="M114" s="13">
        <f t="shared" si="168"/>
        <v>27</v>
      </c>
    </row>
    <row r="115">
      <c r="A115" s="9" t="s">
        <v>135</v>
      </c>
      <c r="B115" s="10">
        <v>466.0</v>
      </c>
      <c r="C115" s="10">
        <f t="shared" ref="C115:C118" si="173">C111+1</f>
        <v>28</v>
      </c>
      <c r="D115" s="10">
        <f t="shared" si="170"/>
        <v>1</v>
      </c>
      <c r="E115" s="11">
        <v>3440.0</v>
      </c>
      <c r="F115" s="11">
        <f t="shared" ref="F115:F118" si="174">F107+2</f>
        <v>28</v>
      </c>
      <c r="G115" s="11">
        <v>438.0</v>
      </c>
      <c r="H115" s="12">
        <v>10160.0</v>
      </c>
      <c r="I115" s="12">
        <f t="shared" ref="I115:J115" si="172">I111+1</f>
        <v>28</v>
      </c>
      <c r="J115" s="12">
        <f t="shared" si="172"/>
        <v>28</v>
      </c>
      <c r="K115" s="13">
        <v>3480.0</v>
      </c>
      <c r="L115" s="13">
        <v>444.0</v>
      </c>
      <c r="M115" s="13">
        <f t="shared" ref="M115:M118" si="176">M107+2</f>
        <v>28</v>
      </c>
    </row>
    <row r="116">
      <c r="A116" s="9" t="s">
        <v>136</v>
      </c>
      <c r="B116" s="10">
        <v>470.0</v>
      </c>
      <c r="C116" s="10">
        <f t="shared" si="173"/>
        <v>28</v>
      </c>
      <c r="D116" s="10">
        <f t="shared" si="170"/>
        <v>1</v>
      </c>
      <c r="E116" s="11">
        <v>3470.0</v>
      </c>
      <c r="F116" s="11">
        <f t="shared" si="174"/>
        <v>28</v>
      </c>
      <c r="G116" s="11">
        <v>442.0</v>
      </c>
      <c r="H116" s="12">
        <v>10240.0</v>
      </c>
      <c r="I116" s="12">
        <f t="shared" ref="I116:J116" si="175">I112+1</f>
        <v>28</v>
      </c>
      <c r="J116" s="12">
        <f t="shared" si="175"/>
        <v>28</v>
      </c>
      <c r="K116" s="13">
        <v>3510.0</v>
      </c>
      <c r="L116" s="13">
        <v>448.0</v>
      </c>
      <c r="M116" s="13">
        <f t="shared" si="176"/>
        <v>28</v>
      </c>
    </row>
    <row r="117">
      <c r="A117" s="9" t="s">
        <v>137</v>
      </c>
      <c r="B117" s="10">
        <v>474.0</v>
      </c>
      <c r="C117" s="10">
        <f t="shared" si="173"/>
        <v>28</v>
      </c>
      <c r="D117" s="10">
        <f t="shared" si="170"/>
        <v>1</v>
      </c>
      <c r="E117" s="11">
        <v>3500.0</v>
      </c>
      <c r="F117" s="11">
        <f t="shared" si="174"/>
        <v>28</v>
      </c>
      <c r="G117" s="11">
        <v>446.0</v>
      </c>
      <c r="H117" s="12">
        <v>10320.0</v>
      </c>
      <c r="I117" s="12">
        <f t="shared" ref="I117:J117" si="177">I109+2</f>
        <v>28</v>
      </c>
      <c r="J117" s="12">
        <f t="shared" si="177"/>
        <v>28</v>
      </c>
      <c r="K117" s="13">
        <v>3540.0</v>
      </c>
      <c r="L117" s="13">
        <v>452.0</v>
      </c>
      <c r="M117" s="13">
        <f t="shared" si="176"/>
        <v>28</v>
      </c>
    </row>
    <row r="118">
      <c r="A118" s="9" t="s">
        <v>138</v>
      </c>
      <c r="B118" s="10">
        <v>478.0</v>
      </c>
      <c r="C118" s="10">
        <f t="shared" si="173"/>
        <v>28</v>
      </c>
      <c r="D118" s="10">
        <f t="shared" si="170"/>
        <v>1</v>
      </c>
      <c r="E118" s="11">
        <v>3530.0</v>
      </c>
      <c r="F118" s="11">
        <f t="shared" si="174"/>
        <v>28</v>
      </c>
      <c r="G118" s="11">
        <v>450.0</v>
      </c>
      <c r="H118" s="12">
        <v>10400.0</v>
      </c>
      <c r="I118" s="12">
        <f t="shared" ref="I118:J118" si="178">I110+2</f>
        <v>28</v>
      </c>
      <c r="J118" s="12">
        <f t="shared" si="178"/>
        <v>28</v>
      </c>
      <c r="K118" s="13">
        <v>3570.0</v>
      </c>
      <c r="L118" s="13">
        <v>456.0</v>
      </c>
      <c r="M118" s="13">
        <f t="shared" si="176"/>
        <v>28</v>
      </c>
    </row>
    <row r="119">
      <c r="A119" s="9" t="s">
        <v>139</v>
      </c>
      <c r="B119" s="10">
        <v>482.0</v>
      </c>
      <c r="C119" s="10">
        <f t="shared" ref="C119:C120" si="180">C111+2</f>
        <v>29</v>
      </c>
      <c r="D119" s="10">
        <f t="shared" si="170"/>
        <v>1</v>
      </c>
      <c r="E119" s="11">
        <v>3560.0</v>
      </c>
      <c r="F119" s="11">
        <f t="shared" ref="F119:F122" si="181">F115+1</f>
        <v>29</v>
      </c>
      <c r="G119" s="11">
        <v>454.0</v>
      </c>
      <c r="H119" s="12">
        <v>10480.0</v>
      </c>
      <c r="I119" s="12">
        <f t="shared" ref="I119:J119" si="179">I111+2</f>
        <v>29</v>
      </c>
      <c r="J119" s="12">
        <f t="shared" si="179"/>
        <v>29</v>
      </c>
      <c r="K119" s="13">
        <v>3600.0</v>
      </c>
      <c r="L119" s="13">
        <v>460.0</v>
      </c>
      <c r="M119" s="13">
        <f t="shared" ref="M119:M122" si="183">M115+1</f>
        <v>29</v>
      </c>
    </row>
    <row r="120">
      <c r="A120" s="9" t="s">
        <v>140</v>
      </c>
      <c r="B120" s="10">
        <v>486.0</v>
      </c>
      <c r="C120" s="10">
        <f t="shared" si="180"/>
        <v>29</v>
      </c>
      <c r="D120" s="10">
        <f t="shared" si="170"/>
        <v>1</v>
      </c>
      <c r="E120" s="11">
        <v>3590.0</v>
      </c>
      <c r="F120" s="11">
        <f t="shared" si="181"/>
        <v>29</v>
      </c>
      <c r="G120" s="11">
        <v>458.0</v>
      </c>
      <c r="H120" s="12">
        <v>10560.0</v>
      </c>
      <c r="I120" s="12">
        <f t="shared" ref="I120:J120" si="182">I112+2</f>
        <v>29</v>
      </c>
      <c r="J120" s="12">
        <f t="shared" si="182"/>
        <v>29</v>
      </c>
      <c r="K120" s="13">
        <v>3630.0</v>
      </c>
      <c r="L120" s="13">
        <v>464.0</v>
      </c>
      <c r="M120" s="13">
        <f t="shared" si="183"/>
        <v>29</v>
      </c>
    </row>
    <row r="121">
      <c r="A121" s="9" t="s">
        <v>141</v>
      </c>
      <c r="B121" s="10">
        <v>490.0</v>
      </c>
      <c r="C121" s="10">
        <f t="shared" ref="C121:C124" si="185">C117+1</f>
        <v>29</v>
      </c>
      <c r="D121" s="10">
        <f t="shared" si="170"/>
        <v>1</v>
      </c>
      <c r="E121" s="11">
        <v>3620.0</v>
      </c>
      <c r="F121" s="11">
        <f t="shared" si="181"/>
        <v>29</v>
      </c>
      <c r="G121" s="11">
        <v>462.0</v>
      </c>
      <c r="H121" s="12">
        <v>10640.0</v>
      </c>
      <c r="I121" s="12">
        <f t="shared" ref="I121:J121" si="184">I117+1</f>
        <v>29</v>
      </c>
      <c r="J121" s="12">
        <f t="shared" si="184"/>
        <v>29</v>
      </c>
      <c r="K121" s="13">
        <v>3660.0</v>
      </c>
      <c r="L121" s="13">
        <v>468.0</v>
      </c>
      <c r="M121" s="13">
        <f t="shared" si="183"/>
        <v>29</v>
      </c>
    </row>
    <row r="122">
      <c r="A122" s="9" t="s">
        <v>142</v>
      </c>
      <c r="B122" s="10">
        <v>494.0</v>
      </c>
      <c r="C122" s="10">
        <f t="shared" si="185"/>
        <v>29</v>
      </c>
      <c r="D122" s="10">
        <f t="shared" si="170"/>
        <v>1</v>
      </c>
      <c r="E122" s="11">
        <v>3650.0</v>
      </c>
      <c r="F122" s="11">
        <f t="shared" si="181"/>
        <v>29</v>
      </c>
      <c r="G122" s="11">
        <v>466.0</v>
      </c>
      <c r="H122" s="12">
        <v>10720.0</v>
      </c>
      <c r="I122" s="12">
        <f t="shared" ref="I122:J122" si="186">I118+1</f>
        <v>29</v>
      </c>
      <c r="J122" s="12">
        <f t="shared" si="186"/>
        <v>29</v>
      </c>
      <c r="K122" s="13">
        <v>3690.0</v>
      </c>
      <c r="L122" s="13">
        <v>472.0</v>
      </c>
      <c r="M122" s="13">
        <f t="shared" si="183"/>
        <v>29</v>
      </c>
    </row>
    <row r="123">
      <c r="A123" s="9" t="s">
        <v>143</v>
      </c>
      <c r="B123" s="10">
        <v>498.0</v>
      </c>
      <c r="C123" s="10">
        <f t="shared" si="185"/>
        <v>30</v>
      </c>
      <c r="D123" s="10">
        <f t="shared" si="170"/>
        <v>0</v>
      </c>
      <c r="E123" s="11">
        <v>3680.0</v>
      </c>
      <c r="F123" s="11">
        <f t="shared" ref="F123:F126" si="188">F115+2</f>
        <v>30</v>
      </c>
      <c r="G123" s="11">
        <v>470.0</v>
      </c>
      <c r="H123" s="12">
        <v>10800.0</v>
      </c>
      <c r="I123" s="12">
        <f t="shared" ref="I123:J123" si="187">I119+1</f>
        <v>30</v>
      </c>
      <c r="J123" s="12">
        <f t="shared" si="187"/>
        <v>30</v>
      </c>
      <c r="K123" s="13">
        <v>3720.0</v>
      </c>
      <c r="L123" s="13">
        <v>476.0</v>
      </c>
      <c r="M123" s="13">
        <f t="shared" ref="M123:M126" si="190">M115+2</f>
        <v>30</v>
      </c>
    </row>
    <row r="124">
      <c r="A124" s="9" t="s">
        <v>144</v>
      </c>
      <c r="B124" s="10">
        <v>502.0</v>
      </c>
      <c r="C124" s="10">
        <f t="shared" si="185"/>
        <v>30</v>
      </c>
      <c r="D124" s="10">
        <f t="shared" si="170"/>
        <v>0</v>
      </c>
      <c r="E124" s="11">
        <v>3710.0</v>
      </c>
      <c r="F124" s="11">
        <f t="shared" si="188"/>
        <v>30</v>
      </c>
      <c r="G124" s="11">
        <v>474.0</v>
      </c>
      <c r="H124" s="12">
        <v>10880.0</v>
      </c>
      <c r="I124" s="12">
        <f t="shared" ref="I124:J124" si="189">I120+1</f>
        <v>30</v>
      </c>
      <c r="J124" s="12">
        <f t="shared" si="189"/>
        <v>30</v>
      </c>
      <c r="K124" s="13">
        <v>3750.0</v>
      </c>
      <c r="L124" s="13">
        <v>480.0</v>
      </c>
      <c r="M124" s="13">
        <f t="shared" si="190"/>
        <v>30</v>
      </c>
    </row>
    <row r="125">
      <c r="A125" s="9" t="s">
        <v>145</v>
      </c>
      <c r="B125" s="10">
        <v>506.0</v>
      </c>
      <c r="C125" s="10">
        <f t="shared" ref="C125:C128" si="192">C117+2</f>
        <v>30</v>
      </c>
      <c r="D125" s="10">
        <f t="shared" si="170"/>
        <v>0</v>
      </c>
      <c r="E125" s="11">
        <v>3740.0</v>
      </c>
      <c r="F125" s="11">
        <f t="shared" si="188"/>
        <v>30</v>
      </c>
      <c r="G125" s="11">
        <v>478.0</v>
      </c>
      <c r="H125" s="12">
        <v>10960.0</v>
      </c>
      <c r="I125" s="12">
        <f t="shared" ref="I125:J125" si="191">I117+2</f>
        <v>30</v>
      </c>
      <c r="J125" s="12">
        <f t="shared" si="191"/>
        <v>30</v>
      </c>
      <c r="K125" s="13">
        <v>3780.0</v>
      </c>
      <c r="L125" s="13">
        <v>484.0</v>
      </c>
      <c r="M125" s="13">
        <f t="shared" si="190"/>
        <v>30</v>
      </c>
    </row>
    <row r="126">
      <c r="A126" s="9" t="s">
        <v>146</v>
      </c>
      <c r="B126" s="10">
        <v>510.0</v>
      </c>
      <c r="C126" s="10">
        <f t="shared" si="192"/>
        <v>30</v>
      </c>
      <c r="D126" s="10">
        <f t="shared" si="170"/>
        <v>0</v>
      </c>
      <c r="E126" s="11">
        <v>3770.0</v>
      </c>
      <c r="F126" s="11">
        <f t="shared" si="188"/>
        <v>30</v>
      </c>
      <c r="G126" s="11">
        <v>482.0</v>
      </c>
      <c r="H126" s="12">
        <v>11040.0</v>
      </c>
      <c r="I126" s="12">
        <f t="shared" ref="I126:J126" si="193">I118+2</f>
        <v>30</v>
      </c>
      <c r="J126" s="12">
        <f t="shared" si="193"/>
        <v>30</v>
      </c>
      <c r="K126" s="13">
        <v>3810.0</v>
      </c>
      <c r="L126" s="13">
        <v>488.0</v>
      </c>
      <c r="M126" s="13">
        <f t="shared" si="190"/>
        <v>30</v>
      </c>
    </row>
    <row r="127">
      <c r="A127" s="9" t="s">
        <v>147</v>
      </c>
      <c r="B127" s="10">
        <v>514.0</v>
      </c>
      <c r="C127" s="10">
        <f t="shared" si="192"/>
        <v>31</v>
      </c>
      <c r="D127" s="10">
        <f t="shared" si="170"/>
        <v>0</v>
      </c>
      <c r="E127" s="11">
        <v>3800.0</v>
      </c>
      <c r="F127" s="11">
        <f t="shared" ref="F127:F130" si="195">F123+1</f>
        <v>31</v>
      </c>
      <c r="G127" s="11">
        <v>486.0</v>
      </c>
      <c r="H127" s="12">
        <v>11120.0</v>
      </c>
      <c r="I127" s="12">
        <f t="shared" ref="I127:J127" si="194">I119+2</f>
        <v>31</v>
      </c>
      <c r="J127" s="12">
        <f t="shared" si="194"/>
        <v>31</v>
      </c>
      <c r="K127" s="13">
        <v>3840.0</v>
      </c>
      <c r="L127" s="13">
        <v>492.0</v>
      </c>
      <c r="M127" s="13">
        <f t="shared" ref="M127:M130" si="197">M123+1</f>
        <v>31</v>
      </c>
    </row>
    <row r="128">
      <c r="A128" s="9" t="s">
        <v>148</v>
      </c>
      <c r="B128" s="10">
        <v>518.0</v>
      </c>
      <c r="C128" s="10">
        <f t="shared" si="192"/>
        <v>31</v>
      </c>
      <c r="D128" s="10">
        <f t="shared" si="170"/>
        <v>0</v>
      </c>
      <c r="E128" s="11">
        <v>3830.0</v>
      </c>
      <c r="F128" s="11">
        <f t="shared" si="195"/>
        <v>31</v>
      </c>
      <c r="G128" s="11">
        <v>490.0</v>
      </c>
      <c r="H128" s="12">
        <v>11200.0</v>
      </c>
      <c r="I128" s="12">
        <f t="shared" ref="I128:J128" si="196">I124+1</f>
        <v>31</v>
      </c>
      <c r="J128" s="12">
        <f t="shared" si="196"/>
        <v>31</v>
      </c>
      <c r="K128" s="13">
        <v>3870.0</v>
      </c>
      <c r="L128" s="13">
        <v>496.0</v>
      </c>
      <c r="M128" s="13">
        <f t="shared" si="197"/>
        <v>31</v>
      </c>
    </row>
    <row r="129">
      <c r="A129" s="9" t="s">
        <v>149</v>
      </c>
      <c r="B129" s="10">
        <v>522.0</v>
      </c>
      <c r="C129" s="10">
        <f t="shared" ref="C129:C132" si="199">C125+1</f>
        <v>31</v>
      </c>
      <c r="D129" s="10">
        <f t="shared" si="170"/>
        <v>0</v>
      </c>
      <c r="E129" s="11">
        <v>3860.0</v>
      </c>
      <c r="F129" s="11">
        <f t="shared" si="195"/>
        <v>31</v>
      </c>
      <c r="G129" s="11">
        <v>494.0</v>
      </c>
      <c r="H129" s="12">
        <v>11280.0</v>
      </c>
      <c r="I129" s="12">
        <f t="shared" ref="I129:J129" si="198">I125+1</f>
        <v>31</v>
      </c>
      <c r="J129" s="12">
        <f t="shared" si="198"/>
        <v>31</v>
      </c>
      <c r="K129" s="13">
        <v>3900.0</v>
      </c>
      <c r="L129" s="13">
        <v>500.0</v>
      </c>
      <c r="M129" s="13">
        <f t="shared" si="197"/>
        <v>31</v>
      </c>
    </row>
    <row r="130">
      <c r="A130" s="9" t="s">
        <v>150</v>
      </c>
      <c r="B130" s="10">
        <v>526.0</v>
      </c>
      <c r="C130" s="10">
        <f t="shared" si="199"/>
        <v>31</v>
      </c>
      <c r="D130" s="10">
        <f t="shared" si="170"/>
        <v>0</v>
      </c>
      <c r="E130" s="11">
        <v>3890.0</v>
      </c>
      <c r="F130" s="11">
        <f t="shared" si="195"/>
        <v>31</v>
      </c>
      <c r="G130" s="11">
        <v>498.0</v>
      </c>
      <c r="H130" s="12">
        <v>11360.0</v>
      </c>
      <c r="I130" s="12">
        <f t="shared" ref="I130:J130" si="200">I126+1</f>
        <v>31</v>
      </c>
      <c r="J130" s="12">
        <f t="shared" si="200"/>
        <v>31</v>
      </c>
      <c r="K130" s="13">
        <v>3930.0</v>
      </c>
      <c r="L130" s="13">
        <v>504.0</v>
      </c>
      <c r="M130" s="13">
        <f t="shared" si="197"/>
        <v>31</v>
      </c>
    </row>
    <row r="131">
      <c r="A131" s="9" t="s">
        <v>151</v>
      </c>
      <c r="B131" s="10">
        <v>530.0</v>
      </c>
      <c r="C131" s="10">
        <f t="shared" si="199"/>
        <v>32</v>
      </c>
      <c r="D131" s="10">
        <f t="shared" si="170"/>
        <v>0</v>
      </c>
      <c r="E131" s="11">
        <v>3920.0</v>
      </c>
      <c r="F131" s="11">
        <f t="shared" ref="F131:F134" si="202">F123+2</f>
        <v>32</v>
      </c>
      <c r="G131" s="11">
        <v>502.0</v>
      </c>
      <c r="H131" s="12">
        <v>11440.0</v>
      </c>
      <c r="I131" s="12">
        <f t="shared" ref="I131:J131" si="201">I127+1</f>
        <v>32</v>
      </c>
      <c r="J131" s="12">
        <f t="shared" si="201"/>
        <v>32</v>
      </c>
      <c r="K131" s="13">
        <v>3960.0</v>
      </c>
      <c r="L131" s="13">
        <v>508.0</v>
      </c>
      <c r="M131" s="13">
        <f t="shared" ref="M131:M134" si="204">M123+2</f>
        <v>32</v>
      </c>
    </row>
    <row r="132">
      <c r="A132" s="9" t="s">
        <v>152</v>
      </c>
      <c r="B132" s="10">
        <v>534.0</v>
      </c>
      <c r="C132" s="10">
        <f t="shared" si="199"/>
        <v>32</v>
      </c>
      <c r="D132" s="10">
        <f t="shared" ref="D132:D143" si="205">D108-2</f>
        <v>0</v>
      </c>
      <c r="E132" s="11">
        <v>3950.0</v>
      </c>
      <c r="F132" s="11">
        <f t="shared" si="202"/>
        <v>32</v>
      </c>
      <c r="G132" s="11">
        <v>506.0</v>
      </c>
      <c r="H132" s="12">
        <v>11520.0</v>
      </c>
      <c r="I132" s="12">
        <f t="shared" ref="I132:J132" si="203">I124+2</f>
        <v>32</v>
      </c>
      <c r="J132" s="12">
        <f t="shared" si="203"/>
        <v>32</v>
      </c>
      <c r="K132" s="13">
        <v>3990.0</v>
      </c>
      <c r="L132" s="13">
        <v>512.0</v>
      </c>
      <c r="M132" s="13">
        <f t="shared" si="204"/>
        <v>32</v>
      </c>
    </row>
    <row r="133">
      <c r="A133" s="9" t="s">
        <v>153</v>
      </c>
      <c r="B133" s="10">
        <v>538.0</v>
      </c>
      <c r="C133" s="10">
        <f t="shared" ref="C133:C134" si="207">C125+2</f>
        <v>32</v>
      </c>
      <c r="D133" s="10">
        <f t="shared" si="205"/>
        <v>0</v>
      </c>
      <c r="E133" s="11">
        <v>3980.0</v>
      </c>
      <c r="F133" s="11">
        <f t="shared" si="202"/>
        <v>32</v>
      </c>
      <c r="G133" s="11">
        <v>510.0</v>
      </c>
      <c r="H133" s="12">
        <v>11600.0</v>
      </c>
      <c r="I133" s="12">
        <f t="shared" ref="I133:J133" si="206">I125+2</f>
        <v>32</v>
      </c>
      <c r="J133" s="12">
        <f t="shared" si="206"/>
        <v>32</v>
      </c>
      <c r="K133" s="13">
        <v>4020.0</v>
      </c>
      <c r="L133" s="13">
        <v>516.0</v>
      </c>
      <c r="M133" s="13">
        <f t="shared" si="204"/>
        <v>32</v>
      </c>
    </row>
    <row r="134">
      <c r="A134" s="9" t="s">
        <v>154</v>
      </c>
      <c r="B134" s="10">
        <v>542.0</v>
      </c>
      <c r="C134" s="10">
        <f t="shared" si="207"/>
        <v>32</v>
      </c>
      <c r="D134" s="10">
        <f t="shared" si="205"/>
        <v>0</v>
      </c>
      <c r="E134" s="11">
        <v>4010.0</v>
      </c>
      <c r="F134" s="11">
        <f t="shared" si="202"/>
        <v>32</v>
      </c>
      <c r="G134" s="11">
        <v>514.0</v>
      </c>
      <c r="H134" s="12">
        <v>11680.0</v>
      </c>
      <c r="I134" s="12">
        <f t="shared" ref="I134:J134" si="208">I126+2</f>
        <v>32</v>
      </c>
      <c r="J134" s="12">
        <f t="shared" si="208"/>
        <v>32</v>
      </c>
      <c r="K134" s="13">
        <v>4050.0</v>
      </c>
      <c r="L134" s="13">
        <v>520.0</v>
      </c>
      <c r="M134" s="13">
        <f t="shared" si="204"/>
        <v>32</v>
      </c>
    </row>
    <row r="135">
      <c r="A135" s="9" t="s">
        <v>155</v>
      </c>
      <c r="B135" s="10">
        <v>546.0</v>
      </c>
      <c r="C135" s="10">
        <f t="shared" ref="C135:C138" si="210">C131+1</f>
        <v>33</v>
      </c>
      <c r="D135" s="10">
        <f t="shared" si="205"/>
        <v>-1</v>
      </c>
      <c r="E135" s="11">
        <v>4040.0</v>
      </c>
      <c r="F135" s="11">
        <f t="shared" ref="F135:F138" si="211">F131+1</f>
        <v>33</v>
      </c>
      <c r="G135" s="11">
        <v>518.0</v>
      </c>
      <c r="H135" s="12">
        <v>11760.0</v>
      </c>
      <c r="I135" s="12">
        <f t="shared" ref="I135:J135" si="209">I127+2</f>
        <v>33</v>
      </c>
      <c r="J135" s="12">
        <f t="shared" si="209"/>
        <v>33</v>
      </c>
      <c r="K135" s="13">
        <v>4080.0</v>
      </c>
      <c r="L135" s="13">
        <v>524.0</v>
      </c>
      <c r="M135" s="13">
        <f t="shared" ref="M135:M138" si="213">M131+1</f>
        <v>33</v>
      </c>
    </row>
    <row r="136">
      <c r="A136" s="9" t="s">
        <v>156</v>
      </c>
      <c r="B136" s="10">
        <v>550.0</v>
      </c>
      <c r="C136" s="10">
        <f t="shared" si="210"/>
        <v>33</v>
      </c>
      <c r="D136" s="10">
        <f t="shared" si="205"/>
        <v>-1</v>
      </c>
      <c r="E136" s="11">
        <v>4070.0</v>
      </c>
      <c r="F136" s="11">
        <f t="shared" si="211"/>
        <v>33</v>
      </c>
      <c r="G136" s="11">
        <v>522.0</v>
      </c>
      <c r="H136" s="12">
        <v>11840.0</v>
      </c>
      <c r="I136" s="12">
        <f t="shared" ref="I136:J136" si="212">I132+1</f>
        <v>33</v>
      </c>
      <c r="J136" s="12">
        <f t="shared" si="212"/>
        <v>33</v>
      </c>
      <c r="K136" s="13">
        <v>4110.0</v>
      </c>
      <c r="L136" s="13">
        <v>528.0</v>
      </c>
      <c r="M136" s="13">
        <f t="shared" si="213"/>
        <v>33</v>
      </c>
    </row>
    <row r="137">
      <c r="A137" s="9" t="s">
        <v>157</v>
      </c>
      <c r="B137" s="10">
        <v>554.0</v>
      </c>
      <c r="C137" s="10">
        <f t="shared" si="210"/>
        <v>33</v>
      </c>
      <c r="D137" s="10">
        <f t="shared" si="205"/>
        <v>-1</v>
      </c>
      <c r="E137" s="11">
        <v>4100.0</v>
      </c>
      <c r="F137" s="11">
        <f t="shared" si="211"/>
        <v>33</v>
      </c>
      <c r="G137" s="11">
        <v>526.0</v>
      </c>
      <c r="H137" s="12">
        <v>11920.0</v>
      </c>
      <c r="I137" s="12">
        <f t="shared" ref="I137:J137" si="214">I133+1</f>
        <v>33</v>
      </c>
      <c r="J137" s="12">
        <f t="shared" si="214"/>
        <v>33</v>
      </c>
      <c r="K137" s="13">
        <v>4140.0</v>
      </c>
      <c r="L137" s="13">
        <v>532.0</v>
      </c>
      <c r="M137" s="13">
        <f t="shared" si="213"/>
        <v>33</v>
      </c>
    </row>
    <row r="138">
      <c r="A138" s="9" t="s">
        <v>158</v>
      </c>
      <c r="B138" s="10">
        <v>558.0</v>
      </c>
      <c r="C138" s="10">
        <f t="shared" si="210"/>
        <v>33</v>
      </c>
      <c r="D138" s="10">
        <f t="shared" si="205"/>
        <v>-1</v>
      </c>
      <c r="E138" s="11">
        <v>4130.0</v>
      </c>
      <c r="F138" s="11">
        <f t="shared" si="211"/>
        <v>33</v>
      </c>
      <c r="G138" s="11">
        <v>530.0</v>
      </c>
      <c r="H138" s="12">
        <v>12000.0</v>
      </c>
      <c r="I138" s="12">
        <f t="shared" ref="I138:J138" si="215">I134+1</f>
        <v>33</v>
      </c>
      <c r="J138" s="12">
        <f t="shared" si="215"/>
        <v>33</v>
      </c>
      <c r="K138" s="13">
        <v>4170.0</v>
      </c>
      <c r="L138" s="13">
        <v>536.0</v>
      </c>
      <c r="M138" s="13">
        <f t="shared" si="213"/>
        <v>33</v>
      </c>
    </row>
    <row r="139">
      <c r="A139" s="9" t="s">
        <v>159</v>
      </c>
      <c r="B139" s="10">
        <v>562.0</v>
      </c>
      <c r="C139" s="10">
        <f t="shared" ref="C139:C142" si="217">C131+2</f>
        <v>34</v>
      </c>
      <c r="D139" s="10">
        <f t="shared" si="205"/>
        <v>-1</v>
      </c>
      <c r="E139" s="11">
        <v>4160.0</v>
      </c>
      <c r="F139" s="11">
        <f t="shared" ref="F139:F142" si="218">F131+2</f>
        <v>34</v>
      </c>
      <c r="G139" s="11">
        <v>534.0</v>
      </c>
      <c r="H139" s="12">
        <v>12080.0</v>
      </c>
      <c r="I139" s="12">
        <f t="shared" ref="I139:J139" si="216">I135+1</f>
        <v>34</v>
      </c>
      <c r="J139" s="12">
        <f t="shared" si="216"/>
        <v>34</v>
      </c>
      <c r="K139" s="13">
        <v>4200.0</v>
      </c>
      <c r="L139" s="13">
        <v>540.0</v>
      </c>
      <c r="M139" s="13">
        <f t="shared" ref="M139:M142" si="220">M131+2</f>
        <v>34</v>
      </c>
    </row>
    <row r="140">
      <c r="A140" s="9" t="s">
        <v>160</v>
      </c>
      <c r="B140" s="10">
        <v>566.0</v>
      </c>
      <c r="C140" s="10">
        <f t="shared" si="217"/>
        <v>34</v>
      </c>
      <c r="D140" s="10">
        <f t="shared" si="205"/>
        <v>-1</v>
      </c>
      <c r="E140" s="11">
        <v>4190.0</v>
      </c>
      <c r="F140" s="11">
        <f t="shared" si="218"/>
        <v>34</v>
      </c>
      <c r="G140" s="11">
        <v>538.0</v>
      </c>
      <c r="H140" s="12">
        <v>12160.0</v>
      </c>
      <c r="I140" s="12">
        <f t="shared" ref="I140:J140" si="219">I132+2</f>
        <v>34</v>
      </c>
      <c r="J140" s="12">
        <f t="shared" si="219"/>
        <v>34</v>
      </c>
      <c r="K140" s="13">
        <v>4230.0</v>
      </c>
      <c r="L140" s="13">
        <v>544.0</v>
      </c>
      <c r="M140" s="13">
        <f t="shared" si="220"/>
        <v>34</v>
      </c>
    </row>
    <row r="141">
      <c r="A141" s="9" t="s">
        <v>161</v>
      </c>
      <c r="B141" s="10">
        <v>570.0</v>
      </c>
      <c r="C141" s="10">
        <f t="shared" si="217"/>
        <v>34</v>
      </c>
      <c r="D141" s="10">
        <f t="shared" si="205"/>
        <v>-1</v>
      </c>
      <c r="E141" s="11">
        <v>4220.0</v>
      </c>
      <c r="F141" s="11">
        <f t="shared" si="218"/>
        <v>34</v>
      </c>
      <c r="G141" s="11">
        <v>542.0</v>
      </c>
      <c r="H141" s="12">
        <v>12240.0</v>
      </c>
      <c r="I141" s="12">
        <f t="shared" ref="I141:J141" si="221">I133+2</f>
        <v>34</v>
      </c>
      <c r="J141" s="12">
        <f t="shared" si="221"/>
        <v>34</v>
      </c>
      <c r="K141" s="13">
        <v>4260.0</v>
      </c>
      <c r="L141" s="13">
        <v>548.0</v>
      </c>
      <c r="M141" s="13">
        <f t="shared" si="220"/>
        <v>34</v>
      </c>
    </row>
    <row r="142">
      <c r="A142" s="9" t="s">
        <v>162</v>
      </c>
      <c r="B142" s="10">
        <v>574.0</v>
      </c>
      <c r="C142" s="10">
        <f t="shared" si="217"/>
        <v>34</v>
      </c>
      <c r="D142" s="10">
        <f t="shared" si="205"/>
        <v>-1</v>
      </c>
      <c r="E142" s="11">
        <v>4250.0</v>
      </c>
      <c r="F142" s="11">
        <f t="shared" si="218"/>
        <v>34</v>
      </c>
      <c r="G142" s="11">
        <v>546.0</v>
      </c>
      <c r="H142" s="12">
        <v>12320.0</v>
      </c>
      <c r="I142" s="12">
        <f t="shared" ref="I142:J142" si="222">I134+2</f>
        <v>34</v>
      </c>
      <c r="J142" s="12">
        <f t="shared" si="222"/>
        <v>34</v>
      </c>
      <c r="K142" s="13">
        <v>4290.0</v>
      </c>
      <c r="L142" s="13">
        <v>552.0</v>
      </c>
      <c r="M142" s="13">
        <f t="shared" si="220"/>
        <v>34</v>
      </c>
    </row>
    <row r="143">
      <c r="A143" s="9" t="s">
        <v>163</v>
      </c>
      <c r="B143" s="10">
        <v>578.0</v>
      </c>
      <c r="C143" s="10">
        <f t="shared" ref="C143:C146" si="224">C139+1</f>
        <v>35</v>
      </c>
      <c r="D143" s="10">
        <f t="shared" si="205"/>
        <v>-1</v>
      </c>
      <c r="E143" s="11">
        <v>4280.0</v>
      </c>
      <c r="F143" s="11">
        <f t="shared" ref="F143:F146" si="225">F139+1</f>
        <v>35</v>
      </c>
      <c r="G143" s="11">
        <v>550.0</v>
      </c>
      <c r="H143" s="12">
        <v>12400.0</v>
      </c>
      <c r="I143" s="12">
        <f t="shared" ref="I143:J143" si="223">I139+1</f>
        <v>35</v>
      </c>
      <c r="J143" s="12">
        <f t="shared" si="223"/>
        <v>35</v>
      </c>
      <c r="K143" s="13">
        <v>4320.0</v>
      </c>
      <c r="L143" s="13">
        <v>556.0</v>
      </c>
      <c r="M143" s="13">
        <f t="shared" ref="M143:M146" si="227">M139+1</f>
        <v>35</v>
      </c>
    </row>
    <row r="144">
      <c r="A144" s="9" t="s">
        <v>164</v>
      </c>
      <c r="B144" s="10">
        <v>582.0</v>
      </c>
      <c r="C144" s="10">
        <f t="shared" si="224"/>
        <v>35</v>
      </c>
      <c r="D144" s="10">
        <f t="shared" ref="D144:D162" si="228">D132-1</f>
        <v>-1</v>
      </c>
      <c r="E144" s="11">
        <v>4310.0</v>
      </c>
      <c r="F144" s="11">
        <f t="shared" si="225"/>
        <v>35</v>
      </c>
      <c r="G144" s="11">
        <v>554.0</v>
      </c>
      <c r="H144" s="12">
        <v>12480.0</v>
      </c>
      <c r="I144" s="12">
        <f t="shared" ref="I144:J144" si="226">I140+1</f>
        <v>35</v>
      </c>
      <c r="J144" s="12">
        <f t="shared" si="226"/>
        <v>35</v>
      </c>
      <c r="K144" s="13">
        <v>4350.0</v>
      </c>
      <c r="L144" s="13">
        <v>560.0</v>
      </c>
      <c r="M144" s="13">
        <f t="shared" si="227"/>
        <v>35</v>
      </c>
    </row>
    <row r="145">
      <c r="A145" s="9" t="s">
        <v>165</v>
      </c>
      <c r="B145" s="10">
        <v>586.0</v>
      </c>
      <c r="C145" s="10">
        <f t="shared" si="224"/>
        <v>35</v>
      </c>
      <c r="D145" s="10">
        <f t="shared" si="228"/>
        <v>-1</v>
      </c>
      <c r="E145" s="11">
        <v>4340.0</v>
      </c>
      <c r="F145" s="11">
        <f t="shared" si="225"/>
        <v>35</v>
      </c>
      <c r="G145" s="11">
        <v>558.0</v>
      </c>
      <c r="H145" s="12">
        <v>12560.0</v>
      </c>
      <c r="I145" s="12">
        <f t="shared" ref="I145:J145" si="229">I141+1</f>
        <v>35</v>
      </c>
      <c r="J145" s="12">
        <f t="shared" si="229"/>
        <v>35</v>
      </c>
      <c r="K145" s="13">
        <v>4380.0</v>
      </c>
      <c r="L145" s="13">
        <v>564.0</v>
      </c>
      <c r="M145" s="13">
        <f t="shared" si="227"/>
        <v>35</v>
      </c>
    </row>
    <row r="146">
      <c r="A146" s="9" t="s">
        <v>166</v>
      </c>
      <c r="B146" s="10">
        <v>590.0</v>
      </c>
      <c r="C146" s="10">
        <f t="shared" si="224"/>
        <v>35</v>
      </c>
      <c r="D146" s="10">
        <f t="shared" si="228"/>
        <v>-1</v>
      </c>
      <c r="E146" s="11">
        <v>4370.0</v>
      </c>
      <c r="F146" s="11">
        <f t="shared" si="225"/>
        <v>35</v>
      </c>
      <c r="G146" s="11">
        <v>562.0</v>
      </c>
      <c r="H146" s="12">
        <v>12640.0</v>
      </c>
      <c r="I146" s="12">
        <f t="shared" ref="I146:J146" si="230">I142+1</f>
        <v>35</v>
      </c>
      <c r="J146" s="12">
        <f t="shared" si="230"/>
        <v>35</v>
      </c>
      <c r="K146" s="13">
        <v>4410.0</v>
      </c>
      <c r="L146" s="13">
        <v>568.0</v>
      </c>
      <c r="M146" s="13">
        <f t="shared" si="227"/>
        <v>35</v>
      </c>
    </row>
    <row r="147">
      <c r="A147" s="9" t="s">
        <v>167</v>
      </c>
      <c r="B147" s="10">
        <v>594.0</v>
      </c>
      <c r="C147" s="10">
        <f t="shared" ref="C147:C148" si="232">C139+2</f>
        <v>36</v>
      </c>
      <c r="D147" s="10">
        <f t="shared" si="228"/>
        <v>-2</v>
      </c>
      <c r="E147" s="11">
        <v>4400.0</v>
      </c>
      <c r="F147" s="11">
        <f t="shared" ref="F147:F150" si="233">F139+2</f>
        <v>36</v>
      </c>
      <c r="G147" s="11">
        <v>566.0</v>
      </c>
      <c r="H147" s="12">
        <v>12720.0</v>
      </c>
      <c r="I147" s="12">
        <f t="shared" ref="I147:J147" si="231">I139+2</f>
        <v>36</v>
      </c>
      <c r="J147" s="12">
        <f t="shared" si="231"/>
        <v>36</v>
      </c>
      <c r="K147" s="13">
        <v>4440.0</v>
      </c>
      <c r="L147" s="13">
        <v>572.0</v>
      </c>
      <c r="M147" s="13">
        <f t="shared" ref="M147:M150" si="235">M139+2</f>
        <v>36</v>
      </c>
    </row>
    <row r="148">
      <c r="A148" s="9" t="s">
        <v>168</v>
      </c>
      <c r="B148" s="10">
        <v>598.0</v>
      </c>
      <c r="C148" s="10">
        <f t="shared" si="232"/>
        <v>36</v>
      </c>
      <c r="D148" s="10">
        <f t="shared" si="228"/>
        <v>-2</v>
      </c>
      <c r="E148" s="11">
        <v>4430.0</v>
      </c>
      <c r="F148" s="11">
        <f t="shared" si="233"/>
        <v>36</v>
      </c>
      <c r="G148" s="11">
        <v>570.0</v>
      </c>
      <c r="H148" s="12">
        <v>12800.0</v>
      </c>
      <c r="I148" s="12">
        <f t="shared" ref="I148:J148" si="234">I140+2</f>
        <v>36</v>
      </c>
      <c r="J148" s="12">
        <f t="shared" si="234"/>
        <v>36</v>
      </c>
      <c r="K148" s="13">
        <v>4470.0</v>
      </c>
      <c r="L148" s="13">
        <v>576.0</v>
      </c>
      <c r="M148" s="13">
        <f t="shared" si="235"/>
        <v>36</v>
      </c>
    </row>
    <row r="149">
      <c r="A149" s="9" t="s">
        <v>169</v>
      </c>
      <c r="B149" s="10">
        <v>602.0</v>
      </c>
      <c r="C149" s="10">
        <f t="shared" ref="C149:C152" si="237">C145+1</f>
        <v>36</v>
      </c>
      <c r="D149" s="10">
        <f t="shared" si="228"/>
        <v>-2</v>
      </c>
      <c r="E149" s="11">
        <v>4460.0</v>
      </c>
      <c r="F149" s="11">
        <f t="shared" si="233"/>
        <v>36</v>
      </c>
      <c r="G149" s="11">
        <v>574.0</v>
      </c>
      <c r="H149" s="12">
        <v>12880.0</v>
      </c>
      <c r="I149" s="12">
        <f t="shared" ref="I149:J149" si="236">I141+2</f>
        <v>36</v>
      </c>
      <c r="J149" s="12">
        <f t="shared" si="236"/>
        <v>36</v>
      </c>
      <c r="K149" s="13">
        <v>4500.0</v>
      </c>
      <c r="L149" s="13">
        <v>580.0</v>
      </c>
      <c r="M149" s="13">
        <f t="shared" si="235"/>
        <v>36</v>
      </c>
    </row>
    <row r="150">
      <c r="A150" s="9" t="s">
        <v>170</v>
      </c>
      <c r="B150" s="10">
        <v>606.0</v>
      </c>
      <c r="C150" s="10">
        <f t="shared" si="237"/>
        <v>36</v>
      </c>
      <c r="D150" s="10">
        <f t="shared" si="228"/>
        <v>-2</v>
      </c>
      <c r="E150" s="11">
        <v>4490.0</v>
      </c>
      <c r="F150" s="11">
        <f t="shared" si="233"/>
        <v>36</v>
      </c>
      <c r="G150" s="11">
        <v>578.0</v>
      </c>
      <c r="H150" s="12">
        <v>12960.0</v>
      </c>
      <c r="I150" s="12">
        <f t="shared" ref="I150:J150" si="238">I142+2</f>
        <v>36</v>
      </c>
      <c r="J150" s="12">
        <f t="shared" si="238"/>
        <v>36</v>
      </c>
      <c r="K150" s="13">
        <v>4530.0</v>
      </c>
      <c r="L150" s="13">
        <v>584.0</v>
      </c>
      <c r="M150" s="13">
        <f t="shared" si="235"/>
        <v>36</v>
      </c>
    </row>
    <row r="151">
      <c r="A151" s="9" t="s">
        <v>171</v>
      </c>
      <c r="B151" s="10">
        <v>610.0</v>
      </c>
      <c r="C151" s="10">
        <f t="shared" si="237"/>
        <v>37</v>
      </c>
      <c r="D151" s="10">
        <f t="shared" si="228"/>
        <v>-2</v>
      </c>
      <c r="E151" s="11">
        <v>4520.0</v>
      </c>
      <c r="F151" s="11">
        <f t="shared" ref="F151:F154" si="240">F147+1</f>
        <v>37</v>
      </c>
      <c r="G151" s="11">
        <v>582.0</v>
      </c>
      <c r="H151" s="12">
        <v>13040.0</v>
      </c>
      <c r="I151" s="12">
        <f t="shared" ref="I151:J151" si="239">I147+1</f>
        <v>37</v>
      </c>
      <c r="J151" s="12">
        <f t="shared" si="239"/>
        <v>37</v>
      </c>
      <c r="K151" s="13">
        <v>4560.0</v>
      </c>
      <c r="L151" s="13">
        <v>588.0</v>
      </c>
      <c r="M151" s="13">
        <f t="shared" ref="M151:M154" si="242">M147+1</f>
        <v>37</v>
      </c>
    </row>
    <row r="152">
      <c r="A152" s="9" t="s">
        <v>172</v>
      </c>
      <c r="B152" s="10">
        <v>614.0</v>
      </c>
      <c r="C152" s="10">
        <f t="shared" si="237"/>
        <v>37</v>
      </c>
      <c r="D152" s="10">
        <f t="shared" si="228"/>
        <v>-2</v>
      </c>
      <c r="E152" s="11">
        <v>4550.0</v>
      </c>
      <c r="F152" s="11">
        <f t="shared" si="240"/>
        <v>37</v>
      </c>
      <c r="G152" s="11">
        <v>586.0</v>
      </c>
      <c r="H152" s="12">
        <v>13120.0</v>
      </c>
      <c r="I152" s="12">
        <f t="shared" ref="I152:J152" si="241">I148+1</f>
        <v>37</v>
      </c>
      <c r="J152" s="12">
        <f t="shared" si="241"/>
        <v>37</v>
      </c>
      <c r="K152" s="13">
        <v>4590.0</v>
      </c>
      <c r="L152" s="13">
        <v>592.0</v>
      </c>
      <c r="M152" s="13">
        <f t="shared" si="242"/>
        <v>37</v>
      </c>
    </row>
    <row r="153">
      <c r="A153" s="9" t="s">
        <v>173</v>
      </c>
      <c r="B153" s="10">
        <v>618.0</v>
      </c>
      <c r="C153" s="10">
        <f t="shared" ref="C153:C156" si="244">C145+2</f>
        <v>37</v>
      </c>
      <c r="D153" s="10">
        <f t="shared" si="228"/>
        <v>-2</v>
      </c>
      <c r="E153" s="11">
        <v>4580.0</v>
      </c>
      <c r="F153" s="11">
        <f t="shared" si="240"/>
        <v>37</v>
      </c>
      <c r="G153" s="11">
        <v>590.0</v>
      </c>
      <c r="H153" s="12">
        <v>13200.0</v>
      </c>
      <c r="I153" s="12">
        <f t="shared" ref="I153:J153" si="243">I149+1</f>
        <v>37</v>
      </c>
      <c r="J153" s="12">
        <f t="shared" si="243"/>
        <v>37</v>
      </c>
      <c r="K153" s="13">
        <v>4620.0</v>
      </c>
      <c r="L153" s="13">
        <v>596.0</v>
      </c>
      <c r="M153" s="13">
        <f t="shared" si="242"/>
        <v>37</v>
      </c>
    </row>
    <row r="154">
      <c r="A154" s="9" t="s">
        <v>174</v>
      </c>
      <c r="B154" s="10">
        <v>622.0</v>
      </c>
      <c r="C154" s="10">
        <f t="shared" si="244"/>
        <v>37</v>
      </c>
      <c r="D154" s="10">
        <f t="shared" si="228"/>
        <v>-2</v>
      </c>
      <c r="E154" s="11">
        <v>4610.0</v>
      </c>
      <c r="F154" s="11">
        <f t="shared" si="240"/>
        <v>37</v>
      </c>
      <c r="G154" s="11">
        <v>594.0</v>
      </c>
      <c r="H154" s="12">
        <v>13280.0</v>
      </c>
      <c r="I154" s="12">
        <f t="shared" ref="I154:J154" si="245">I150+1</f>
        <v>37</v>
      </c>
      <c r="J154" s="12">
        <f t="shared" si="245"/>
        <v>37</v>
      </c>
      <c r="K154" s="13">
        <v>4650.0</v>
      </c>
      <c r="L154" s="13">
        <v>600.0</v>
      </c>
      <c r="M154" s="13">
        <f t="shared" si="242"/>
        <v>37</v>
      </c>
    </row>
    <row r="155">
      <c r="A155" s="9" t="s">
        <v>175</v>
      </c>
      <c r="B155" s="10">
        <v>626.0</v>
      </c>
      <c r="C155" s="10">
        <f t="shared" si="244"/>
        <v>38</v>
      </c>
      <c r="D155" s="10">
        <f t="shared" si="228"/>
        <v>-2</v>
      </c>
      <c r="E155" s="11">
        <v>4640.0</v>
      </c>
      <c r="F155" s="11">
        <f t="shared" ref="F155:F158" si="247">F147+2</f>
        <v>38</v>
      </c>
      <c r="G155" s="11">
        <v>598.0</v>
      </c>
      <c r="H155" s="12">
        <v>13360.0</v>
      </c>
      <c r="I155" s="12">
        <f t="shared" ref="I155:J155" si="246">I147+2</f>
        <v>38</v>
      </c>
      <c r="J155" s="12">
        <f t="shared" si="246"/>
        <v>38</v>
      </c>
      <c r="K155" s="13">
        <v>4680.0</v>
      </c>
      <c r="L155" s="13">
        <v>604.0</v>
      </c>
      <c r="M155" s="13">
        <f t="shared" ref="M155:M158" si="249">M147+2</f>
        <v>38</v>
      </c>
    </row>
    <row r="156">
      <c r="A156" s="9" t="s">
        <v>176</v>
      </c>
      <c r="B156" s="10">
        <v>630.0</v>
      </c>
      <c r="C156" s="10">
        <f t="shared" si="244"/>
        <v>38</v>
      </c>
      <c r="D156" s="10">
        <f t="shared" si="228"/>
        <v>-2</v>
      </c>
      <c r="E156" s="11">
        <v>4670.0</v>
      </c>
      <c r="F156" s="11">
        <f t="shared" si="247"/>
        <v>38</v>
      </c>
      <c r="G156" s="11">
        <v>602.0</v>
      </c>
      <c r="H156" s="12">
        <v>13440.0</v>
      </c>
      <c r="I156" s="12">
        <f t="shared" ref="I156:J156" si="248">I148+2</f>
        <v>38</v>
      </c>
      <c r="J156" s="12">
        <f t="shared" si="248"/>
        <v>38</v>
      </c>
      <c r="K156" s="13">
        <v>4710.0</v>
      </c>
      <c r="L156" s="13">
        <v>608.0</v>
      </c>
      <c r="M156" s="13">
        <f t="shared" si="249"/>
        <v>38</v>
      </c>
    </row>
    <row r="157">
      <c r="A157" s="9" t="s">
        <v>177</v>
      </c>
      <c r="B157" s="10">
        <v>634.0</v>
      </c>
      <c r="C157" s="10">
        <f t="shared" ref="C157:C160" si="251">C153+1</f>
        <v>38</v>
      </c>
      <c r="D157" s="10">
        <f t="shared" si="228"/>
        <v>-2</v>
      </c>
      <c r="E157" s="11">
        <v>4700.0</v>
      </c>
      <c r="F157" s="11">
        <f t="shared" si="247"/>
        <v>38</v>
      </c>
      <c r="G157" s="11">
        <v>606.0</v>
      </c>
      <c r="H157" s="12">
        <v>13520.0</v>
      </c>
      <c r="I157" s="12">
        <f t="shared" ref="I157:J157" si="250">I149+2</f>
        <v>38</v>
      </c>
      <c r="J157" s="12">
        <f t="shared" si="250"/>
        <v>38</v>
      </c>
      <c r="K157" s="13">
        <v>4740.0</v>
      </c>
      <c r="L157" s="13">
        <v>612.0</v>
      </c>
      <c r="M157" s="13">
        <f t="shared" si="249"/>
        <v>38</v>
      </c>
    </row>
    <row r="158">
      <c r="A158" s="9" t="s">
        <v>178</v>
      </c>
      <c r="B158" s="10">
        <v>638.0</v>
      </c>
      <c r="C158" s="10">
        <f t="shared" si="251"/>
        <v>38</v>
      </c>
      <c r="D158" s="10">
        <f t="shared" si="228"/>
        <v>-2</v>
      </c>
      <c r="E158" s="11">
        <v>4730.0</v>
      </c>
      <c r="F158" s="11">
        <f t="shared" si="247"/>
        <v>38</v>
      </c>
      <c r="G158" s="11">
        <v>610.0</v>
      </c>
      <c r="H158" s="12">
        <v>13600.0</v>
      </c>
      <c r="I158" s="12">
        <f t="shared" ref="I158:J158" si="252">I154+1</f>
        <v>38</v>
      </c>
      <c r="J158" s="12">
        <f t="shared" si="252"/>
        <v>38</v>
      </c>
      <c r="K158" s="13">
        <v>4770.0</v>
      </c>
      <c r="L158" s="13">
        <v>616.0</v>
      </c>
      <c r="M158" s="13">
        <f t="shared" si="249"/>
        <v>38</v>
      </c>
    </row>
    <row r="159">
      <c r="A159" s="9" t="s">
        <v>179</v>
      </c>
      <c r="B159" s="10">
        <v>642.0</v>
      </c>
      <c r="C159" s="10">
        <f t="shared" si="251"/>
        <v>39</v>
      </c>
      <c r="D159" s="10">
        <f t="shared" si="228"/>
        <v>-3</v>
      </c>
      <c r="E159" s="11">
        <v>4760.0</v>
      </c>
      <c r="F159" s="11">
        <f t="shared" ref="F159:F162" si="254">F155+1</f>
        <v>39</v>
      </c>
      <c r="G159" s="11">
        <v>614.0</v>
      </c>
      <c r="H159" s="12">
        <v>13680.0</v>
      </c>
      <c r="I159" s="12">
        <f t="shared" ref="I159:J159" si="253">I155+1</f>
        <v>39</v>
      </c>
      <c r="J159" s="12">
        <f t="shared" si="253"/>
        <v>39</v>
      </c>
      <c r="K159" s="13">
        <v>4800.0</v>
      </c>
      <c r="L159" s="13">
        <v>620.0</v>
      </c>
      <c r="M159" s="13">
        <f t="shared" ref="M159:M162" si="256">M155+1</f>
        <v>39</v>
      </c>
    </row>
    <row r="160">
      <c r="A160" s="9" t="s">
        <v>180</v>
      </c>
      <c r="B160" s="10">
        <v>646.0</v>
      </c>
      <c r="C160" s="10">
        <f t="shared" si="251"/>
        <v>39</v>
      </c>
      <c r="D160" s="10">
        <f t="shared" si="228"/>
        <v>-3</v>
      </c>
      <c r="E160" s="11">
        <v>4790.0</v>
      </c>
      <c r="F160" s="11">
        <f t="shared" si="254"/>
        <v>39</v>
      </c>
      <c r="G160" s="11">
        <v>618.0</v>
      </c>
      <c r="H160" s="12">
        <v>13760.0</v>
      </c>
      <c r="I160" s="12">
        <f t="shared" ref="I160:J160" si="255">I156+1</f>
        <v>39</v>
      </c>
      <c r="J160" s="12">
        <f t="shared" si="255"/>
        <v>39</v>
      </c>
      <c r="K160" s="13">
        <v>4830.0</v>
      </c>
      <c r="L160" s="13">
        <v>624.0</v>
      </c>
      <c r="M160" s="13">
        <f t="shared" si="256"/>
        <v>39</v>
      </c>
    </row>
    <row r="161">
      <c r="A161" s="9" t="s">
        <v>181</v>
      </c>
      <c r="B161" s="10">
        <v>650.0</v>
      </c>
      <c r="C161" s="10">
        <f t="shared" ref="C161:C162" si="258">C153+2</f>
        <v>39</v>
      </c>
      <c r="D161" s="10">
        <f t="shared" si="228"/>
        <v>-3</v>
      </c>
      <c r="E161" s="11">
        <v>4820.0</v>
      </c>
      <c r="F161" s="11">
        <f t="shared" si="254"/>
        <v>39</v>
      </c>
      <c r="G161" s="11">
        <v>622.0</v>
      </c>
      <c r="H161" s="12">
        <v>13840.0</v>
      </c>
      <c r="I161" s="12">
        <f t="shared" ref="I161:J161" si="257">I157+1</f>
        <v>39</v>
      </c>
      <c r="J161" s="12">
        <f t="shared" si="257"/>
        <v>39</v>
      </c>
      <c r="K161" s="13">
        <v>4860.0</v>
      </c>
      <c r="L161" s="13">
        <v>628.0</v>
      </c>
      <c r="M161" s="13">
        <f t="shared" si="256"/>
        <v>39</v>
      </c>
    </row>
    <row r="162">
      <c r="A162" s="9" t="s">
        <v>182</v>
      </c>
      <c r="B162" s="10">
        <v>654.0</v>
      </c>
      <c r="C162" s="10">
        <f t="shared" si="258"/>
        <v>39</v>
      </c>
      <c r="D162" s="10">
        <f t="shared" si="228"/>
        <v>-3</v>
      </c>
      <c r="E162" s="11">
        <v>4850.0</v>
      </c>
      <c r="F162" s="11">
        <f t="shared" si="254"/>
        <v>39</v>
      </c>
      <c r="G162" s="11">
        <v>626.0</v>
      </c>
      <c r="H162" s="12">
        <v>13920.0</v>
      </c>
      <c r="I162" s="12">
        <f t="shared" ref="I162:J162" si="259">I154+2</f>
        <v>39</v>
      </c>
      <c r="J162" s="12">
        <f t="shared" si="259"/>
        <v>39</v>
      </c>
      <c r="K162" s="13">
        <v>4890.0</v>
      </c>
      <c r="L162" s="13">
        <v>632.0</v>
      </c>
      <c r="M162" s="13">
        <f t="shared" si="256"/>
        <v>39</v>
      </c>
    </row>
    <row r="163">
      <c r="A163" s="9" t="s">
        <v>183</v>
      </c>
      <c r="B163" s="10">
        <v>658.0</v>
      </c>
      <c r="C163" s="10">
        <f t="shared" ref="C163:C166" si="261">C159+1</f>
        <v>40</v>
      </c>
      <c r="D163" s="10">
        <f t="shared" ref="D163:D174" si="262">D139-2</f>
        <v>-3</v>
      </c>
      <c r="E163" s="11">
        <v>4880.0</v>
      </c>
      <c r="F163" s="11">
        <f t="shared" ref="F163:F166" si="263">F155+2</f>
        <v>40</v>
      </c>
      <c r="G163" s="11">
        <v>630.0</v>
      </c>
      <c r="H163" s="12">
        <v>14000.0</v>
      </c>
      <c r="I163" s="12">
        <f t="shared" ref="I163:J163" si="260">I155+2</f>
        <v>40</v>
      </c>
      <c r="J163" s="12">
        <f t="shared" si="260"/>
        <v>40</v>
      </c>
      <c r="K163" s="13">
        <v>4920.0</v>
      </c>
      <c r="L163" s="13">
        <v>636.0</v>
      </c>
      <c r="M163" s="13">
        <f t="shared" ref="M163:M166" si="265">M155+2</f>
        <v>40</v>
      </c>
    </row>
    <row r="164">
      <c r="A164" s="9" t="s">
        <v>184</v>
      </c>
      <c r="B164" s="10">
        <v>662.0</v>
      </c>
      <c r="C164" s="10">
        <f t="shared" si="261"/>
        <v>40</v>
      </c>
      <c r="D164" s="10">
        <f t="shared" si="262"/>
        <v>-3</v>
      </c>
      <c r="E164" s="11">
        <v>4910.0</v>
      </c>
      <c r="F164" s="11">
        <f t="shared" si="263"/>
        <v>40</v>
      </c>
      <c r="G164" s="11">
        <v>634.0</v>
      </c>
      <c r="H164" s="12">
        <v>14080.0</v>
      </c>
      <c r="I164" s="12">
        <f t="shared" ref="I164:J164" si="264">I156+2</f>
        <v>40</v>
      </c>
      <c r="J164" s="12">
        <f t="shared" si="264"/>
        <v>40</v>
      </c>
      <c r="K164" s="13">
        <v>4950.0</v>
      </c>
      <c r="L164" s="13">
        <v>640.0</v>
      </c>
      <c r="M164" s="13">
        <f t="shared" si="265"/>
        <v>40</v>
      </c>
    </row>
    <row r="165">
      <c r="A165" s="9" t="s">
        <v>185</v>
      </c>
      <c r="B165" s="10">
        <v>666.0</v>
      </c>
      <c r="C165" s="10">
        <f t="shared" si="261"/>
        <v>40</v>
      </c>
      <c r="D165" s="10">
        <f t="shared" si="262"/>
        <v>-3</v>
      </c>
      <c r="E165" s="11">
        <v>4940.0</v>
      </c>
      <c r="F165" s="11">
        <f t="shared" si="263"/>
        <v>40</v>
      </c>
      <c r="G165" s="11">
        <v>638.0</v>
      </c>
      <c r="H165" s="12">
        <v>14160.0</v>
      </c>
      <c r="I165" s="12">
        <f t="shared" ref="I165:J165" si="266">I157+2</f>
        <v>40</v>
      </c>
      <c r="J165" s="12">
        <f t="shared" si="266"/>
        <v>40</v>
      </c>
      <c r="K165" s="13">
        <v>4980.0</v>
      </c>
      <c r="L165" s="13">
        <v>644.0</v>
      </c>
      <c r="M165" s="13">
        <f t="shared" si="265"/>
        <v>40</v>
      </c>
    </row>
    <row r="166">
      <c r="A166" s="9" t="s">
        <v>186</v>
      </c>
      <c r="B166" s="10">
        <v>670.0</v>
      </c>
      <c r="C166" s="10">
        <f t="shared" si="261"/>
        <v>40</v>
      </c>
      <c r="D166" s="10">
        <f t="shared" si="262"/>
        <v>-3</v>
      </c>
      <c r="E166" s="11">
        <v>4970.0</v>
      </c>
      <c r="F166" s="11">
        <f t="shared" si="263"/>
        <v>40</v>
      </c>
      <c r="G166" s="11">
        <v>642.0</v>
      </c>
      <c r="H166" s="12">
        <v>14240.0</v>
      </c>
      <c r="I166" s="12">
        <f t="shared" ref="I166:J166" si="267">I162+1</f>
        <v>40</v>
      </c>
      <c r="J166" s="12">
        <f t="shared" si="267"/>
        <v>40</v>
      </c>
      <c r="K166" s="13">
        <v>5010.0</v>
      </c>
      <c r="L166" s="13">
        <v>648.0</v>
      </c>
      <c r="M166" s="13">
        <f t="shared" si="265"/>
        <v>40</v>
      </c>
    </row>
    <row r="167">
      <c r="A167" s="9" t="s">
        <v>187</v>
      </c>
      <c r="B167" s="10">
        <v>674.0</v>
      </c>
      <c r="C167" s="10">
        <f t="shared" ref="C167:C170" si="269">C159+2</f>
        <v>41</v>
      </c>
      <c r="D167" s="10">
        <f t="shared" si="262"/>
        <v>-3</v>
      </c>
      <c r="E167" s="11">
        <v>5000.0</v>
      </c>
      <c r="F167" s="11">
        <f t="shared" ref="F167:F170" si="270">F163+1</f>
        <v>41</v>
      </c>
      <c r="G167" s="11">
        <v>646.0</v>
      </c>
      <c r="H167" s="12">
        <v>14320.0</v>
      </c>
      <c r="I167" s="12">
        <f t="shared" ref="I167:J167" si="268">I163+1</f>
        <v>41</v>
      </c>
      <c r="J167" s="12">
        <f t="shared" si="268"/>
        <v>41</v>
      </c>
      <c r="K167" s="13">
        <v>5040.0</v>
      </c>
      <c r="L167" s="13">
        <v>652.0</v>
      </c>
      <c r="M167" s="13">
        <f t="shared" ref="M167:M170" si="272">M163+1</f>
        <v>41</v>
      </c>
    </row>
    <row r="168">
      <c r="A168" s="9" t="s">
        <v>188</v>
      </c>
      <c r="B168" s="10">
        <v>678.0</v>
      </c>
      <c r="C168" s="10">
        <f t="shared" si="269"/>
        <v>41</v>
      </c>
      <c r="D168" s="10">
        <f t="shared" si="262"/>
        <v>-3</v>
      </c>
      <c r="E168" s="11">
        <v>5030.0</v>
      </c>
      <c r="F168" s="11">
        <f t="shared" si="270"/>
        <v>41</v>
      </c>
      <c r="G168" s="11">
        <v>650.0</v>
      </c>
      <c r="H168" s="12">
        <v>14400.0</v>
      </c>
      <c r="I168" s="12">
        <f t="shared" ref="I168:J168" si="271">I164+1</f>
        <v>41</v>
      </c>
      <c r="J168" s="12">
        <f t="shared" si="271"/>
        <v>41</v>
      </c>
      <c r="K168" s="13">
        <v>5070.0</v>
      </c>
      <c r="L168" s="13">
        <v>656.0</v>
      </c>
      <c r="M168" s="13">
        <f t="shared" si="272"/>
        <v>41</v>
      </c>
    </row>
    <row r="169">
      <c r="A169" s="9" t="s">
        <v>189</v>
      </c>
      <c r="B169" s="10">
        <v>682.0</v>
      </c>
      <c r="C169" s="10">
        <f t="shared" si="269"/>
        <v>41</v>
      </c>
      <c r="D169" s="10">
        <f t="shared" si="262"/>
        <v>-3</v>
      </c>
      <c r="E169" s="11">
        <v>5060.0</v>
      </c>
      <c r="F169" s="11">
        <f t="shared" si="270"/>
        <v>41</v>
      </c>
      <c r="G169" s="11">
        <v>654.0</v>
      </c>
      <c r="H169" s="12">
        <v>14480.0</v>
      </c>
      <c r="I169" s="12">
        <f t="shared" ref="I169:J169" si="273">I165+1</f>
        <v>41</v>
      </c>
      <c r="J169" s="12">
        <f t="shared" si="273"/>
        <v>41</v>
      </c>
      <c r="K169" s="13">
        <v>5100.0</v>
      </c>
      <c r="L169" s="13">
        <v>660.0</v>
      </c>
      <c r="M169" s="13">
        <f t="shared" si="272"/>
        <v>41</v>
      </c>
    </row>
    <row r="170">
      <c r="A170" s="9" t="s">
        <v>190</v>
      </c>
      <c r="B170" s="10">
        <v>686.0</v>
      </c>
      <c r="C170" s="10">
        <f t="shared" si="269"/>
        <v>41</v>
      </c>
      <c r="D170" s="10">
        <f t="shared" si="262"/>
        <v>-3</v>
      </c>
      <c r="E170" s="11">
        <v>5090.0</v>
      </c>
      <c r="F170" s="11">
        <f t="shared" si="270"/>
        <v>41</v>
      </c>
      <c r="G170" s="11">
        <v>658.0</v>
      </c>
      <c r="H170" s="12">
        <v>14560.0</v>
      </c>
      <c r="I170" s="12">
        <f t="shared" ref="I170:J170" si="274">I162+2</f>
        <v>41</v>
      </c>
      <c r="J170" s="12">
        <f t="shared" si="274"/>
        <v>41</v>
      </c>
      <c r="K170" s="13">
        <v>5130.0</v>
      </c>
      <c r="L170" s="13">
        <v>664.0</v>
      </c>
      <c r="M170" s="13">
        <f t="shared" si="272"/>
        <v>41</v>
      </c>
    </row>
    <row r="171">
      <c r="A171" s="9" t="s">
        <v>191</v>
      </c>
      <c r="B171" s="10">
        <v>690.0</v>
      </c>
      <c r="C171" s="10">
        <f t="shared" ref="C171:C174" si="276">C167+1</f>
        <v>42</v>
      </c>
      <c r="D171" s="10">
        <f t="shared" si="262"/>
        <v>-4</v>
      </c>
      <c r="E171" s="11">
        <v>5120.0</v>
      </c>
      <c r="F171" s="11">
        <f t="shared" ref="F171:F174" si="277">F163+2</f>
        <v>42</v>
      </c>
      <c r="G171" s="11">
        <v>662.0</v>
      </c>
      <c r="H171" s="12">
        <v>14640.0</v>
      </c>
      <c r="I171" s="12">
        <f t="shared" ref="I171:J171" si="275">I163+2</f>
        <v>42</v>
      </c>
      <c r="J171" s="12">
        <f t="shared" si="275"/>
        <v>42</v>
      </c>
      <c r="K171" s="13">
        <v>5160.0</v>
      </c>
      <c r="L171" s="13">
        <v>668.0</v>
      </c>
      <c r="M171" s="13">
        <f t="shared" ref="M171:M174" si="279">M163+2</f>
        <v>42</v>
      </c>
    </row>
    <row r="172">
      <c r="A172" s="9" t="s">
        <v>192</v>
      </c>
      <c r="B172" s="10">
        <v>694.0</v>
      </c>
      <c r="C172" s="10">
        <f t="shared" si="276"/>
        <v>42</v>
      </c>
      <c r="D172" s="10">
        <f t="shared" si="262"/>
        <v>-4</v>
      </c>
      <c r="E172" s="11">
        <v>5150.0</v>
      </c>
      <c r="F172" s="11">
        <f t="shared" si="277"/>
        <v>42</v>
      </c>
      <c r="G172" s="11">
        <v>666.0</v>
      </c>
      <c r="H172" s="12">
        <v>14720.0</v>
      </c>
      <c r="I172" s="12">
        <f t="shared" ref="I172:J172" si="278">I164+2</f>
        <v>42</v>
      </c>
      <c r="J172" s="12">
        <f t="shared" si="278"/>
        <v>42</v>
      </c>
      <c r="K172" s="13">
        <v>5190.0</v>
      </c>
      <c r="L172" s="13">
        <v>672.0</v>
      </c>
      <c r="M172" s="13">
        <f t="shared" si="279"/>
        <v>42</v>
      </c>
    </row>
    <row r="173">
      <c r="A173" s="9" t="s">
        <v>193</v>
      </c>
      <c r="B173" s="10">
        <v>698.0</v>
      </c>
      <c r="C173" s="10">
        <f t="shared" si="276"/>
        <v>42</v>
      </c>
      <c r="D173" s="10">
        <f t="shared" si="262"/>
        <v>-4</v>
      </c>
      <c r="E173" s="11">
        <v>5180.0</v>
      </c>
      <c r="F173" s="11">
        <f t="shared" si="277"/>
        <v>42</v>
      </c>
      <c r="G173" s="11">
        <v>670.0</v>
      </c>
      <c r="H173" s="12">
        <v>14800.0</v>
      </c>
      <c r="I173" s="12">
        <f t="shared" ref="I173:J173" si="280">I169+1</f>
        <v>42</v>
      </c>
      <c r="J173" s="12">
        <f t="shared" si="280"/>
        <v>42</v>
      </c>
      <c r="K173" s="13">
        <v>5220.0</v>
      </c>
      <c r="L173" s="13">
        <v>676.0</v>
      </c>
      <c r="M173" s="13">
        <f t="shared" si="279"/>
        <v>42</v>
      </c>
    </row>
    <row r="174">
      <c r="A174" s="9" t="s">
        <v>194</v>
      </c>
      <c r="B174" s="10">
        <v>702.0</v>
      </c>
      <c r="C174" s="10">
        <f t="shared" si="276"/>
        <v>42</v>
      </c>
      <c r="D174" s="10">
        <f t="shared" si="262"/>
        <v>-4</v>
      </c>
      <c r="E174" s="11">
        <v>5210.0</v>
      </c>
      <c r="F174" s="11">
        <f t="shared" si="277"/>
        <v>42</v>
      </c>
      <c r="G174" s="11">
        <v>674.0</v>
      </c>
      <c r="H174" s="12">
        <v>14880.0</v>
      </c>
      <c r="I174" s="12">
        <f t="shared" ref="I174:J174" si="281">I170+1</f>
        <v>42</v>
      </c>
      <c r="J174" s="12">
        <f t="shared" si="281"/>
        <v>42</v>
      </c>
      <c r="K174" s="13">
        <v>5250.0</v>
      </c>
      <c r="L174" s="13">
        <v>680.0</v>
      </c>
      <c r="M174" s="13">
        <f t="shared" si="279"/>
        <v>42</v>
      </c>
    </row>
    <row r="175">
      <c r="A175" s="9" t="s">
        <v>195</v>
      </c>
      <c r="B175" s="10">
        <v>706.0</v>
      </c>
      <c r="C175" s="10">
        <f t="shared" ref="C175:C176" si="283">C167+2</f>
        <v>43</v>
      </c>
      <c r="D175" s="10">
        <f t="shared" ref="D175:D193" si="284">D163-1</f>
        <v>-4</v>
      </c>
      <c r="E175" s="11">
        <v>5240.0</v>
      </c>
      <c r="F175" s="11">
        <f t="shared" ref="F175:F178" si="285">F171+1</f>
        <v>43</v>
      </c>
      <c r="G175" s="11">
        <v>678.0</v>
      </c>
      <c r="H175" s="12">
        <v>14960.0</v>
      </c>
      <c r="I175" s="12">
        <f t="shared" ref="I175:J175" si="282">I171+1</f>
        <v>43</v>
      </c>
      <c r="J175" s="12">
        <f t="shared" si="282"/>
        <v>43</v>
      </c>
      <c r="K175" s="13">
        <v>5280.0</v>
      </c>
      <c r="L175" s="13">
        <v>684.0</v>
      </c>
      <c r="M175" s="13">
        <f t="shared" ref="M175:M178" si="287">M171+1</f>
        <v>43</v>
      </c>
    </row>
    <row r="176">
      <c r="A176" s="9" t="s">
        <v>196</v>
      </c>
      <c r="B176" s="10">
        <v>710.0</v>
      </c>
      <c r="C176" s="10">
        <f t="shared" si="283"/>
        <v>43</v>
      </c>
      <c r="D176" s="10">
        <f t="shared" si="284"/>
        <v>-4</v>
      </c>
      <c r="E176" s="11">
        <v>5270.0</v>
      </c>
      <c r="F176" s="11">
        <f t="shared" si="285"/>
        <v>43</v>
      </c>
      <c r="G176" s="11">
        <v>682.0</v>
      </c>
      <c r="H176" s="12">
        <v>15040.0</v>
      </c>
      <c r="I176" s="12">
        <f t="shared" ref="I176:J176" si="286">I172+1</f>
        <v>43</v>
      </c>
      <c r="J176" s="12">
        <f t="shared" si="286"/>
        <v>43</v>
      </c>
      <c r="K176" s="13">
        <v>5310.0</v>
      </c>
      <c r="L176" s="13">
        <v>688.0</v>
      </c>
      <c r="M176" s="13">
        <f t="shared" si="287"/>
        <v>43</v>
      </c>
    </row>
    <row r="177">
      <c r="A177" s="9" t="s">
        <v>197</v>
      </c>
      <c r="B177" s="10">
        <v>714.0</v>
      </c>
      <c r="C177" s="10">
        <f t="shared" ref="C177:C180" si="289">C173+1</f>
        <v>43</v>
      </c>
      <c r="D177" s="10">
        <f t="shared" si="284"/>
        <v>-4</v>
      </c>
      <c r="E177" s="11">
        <v>5300.0</v>
      </c>
      <c r="F177" s="11">
        <f t="shared" si="285"/>
        <v>43</v>
      </c>
      <c r="G177" s="11">
        <v>686.0</v>
      </c>
      <c r="H177" s="12">
        <v>15120.0</v>
      </c>
      <c r="I177" s="12">
        <f t="shared" ref="I177:J177" si="288">I169+2</f>
        <v>43</v>
      </c>
      <c r="J177" s="12">
        <f t="shared" si="288"/>
        <v>43</v>
      </c>
      <c r="K177" s="13">
        <v>5340.0</v>
      </c>
      <c r="L177" s="13">
        <v>692.0</v>
      </c>
      <c r="M177" s="13">
        <f t="shared" si="287"/>
        <v>43</v>
      </c>
    </row>
    <row r="178">
      <c r="A178" s="9" t="s">
        <v>198</v>
      </c>
      <c r="B178" s="10">
        <v>718.0</v>
      </c>
      <c r="C178" s="10">
        <f t="shared" si="289"/>
        <v>43</v>
      </c>
      <c r="D178" s="10">
        <f t="shared" si="284"/>
        <v>-4</v>
      </c>
      <c r="E178" s="11">
        <v>5330.0</v>
      </c>
      <c r="F178" s="11">
        <f t="shared" si="285"/>
        <v>43</v>
      </c>
      <c r="G178" s="11">
        <v>690.0</v>
      </c>
      <c r="H178" s="12">
        <v>15200.0</v>
      </c>
      <c r="I178" s="12">
        <f t="shared" ref="I178:J178" si="290">I170+2</f>
        <v>43</v>
      </c>
      <c r="J178" s="12">
        <f t="shared" si="290"/>
        <v>43</v>
      </c>
      <c r="K178" s="13">
        <v>5370.0</v>
      </c>
      <c r="L178" s="13">
        <v>696.0</v>
      </c>
      <c r="M178" s="13">
        <f t="shared" si="287"/>
        <v>43</v>
      </c>
    </row>
    <row r="179">
      <c r="A179" s="9" t="s">
        <v>199</v>
      </c>
      <c r="B179" s="10">
        <v>722.0</v>
      </c>
      <c r="C179" s="10">
        <f t="shared" si="289"/>
        <v>44</v>
      </c>
      <c r="D179" s="10">
        <f t="shared" si="284"/>
        <v>-4</v>
      </c>
      <c r="E179" s="11">
        <v>5360.0</v>
      </c>
      <c r="F179" s="11">
        <f t="shared" ref="F179:F182" si="292">F171+2</f>
        <v>44</v>
      </c>
      <c r="G179" s="11">
        <v>694.0</v>
      </c>
      <c r="H179" s="12">
        <v>15280.0</v>
      </c>
      <c r="I179" s="12">
        <f t="shared" ref="I179:J179" si="291">I171+2</f>
        <v>44</v>
      </c>
      <c r="J179" s="12">
        <f t="shared" si="291"/>
        <v>44</v>
      </c>
      <c r="K179" s="13">
        <v>5400.0</v>
      </c>
      <c r="L179" s="13">
        <v>700.0</v>
      </c>
      <c r="M179" s="13">
        <f t="shared" ref="M179:M182" si="294">M171+2</f>
        <v>44</v>
      </c>
    </row>
    <row r="180">
      <c r="A180" s="9" t="s">
        <v>200</v>
      </c>
      <c r="B180" s="10">
        <v>726.0</v>
      </c>
      <c r="C180" s="10">
        <f t="shared" si="289"/>
        <v>44</v>
      </c>
      <c r="D180" s="10">
        <f t="shared" si="284"/>
        <v>-4</v>
      </c>
      <c r="E180" s="11">
        <v>5390.0</v>
      </c>
      <c r="F180" s="11">
        <f t="shared" si="292"/>
        <v>44</v>
      </c>
      <c r="G180" s="11">
        <v>698.0</v>
      </c>
      <c r="H180" s="12">
        <v>15360.0</v>
      </c>
      <c r="I180" s="12">
        <f t="shared" ref="I180:J180" si="293">I172+2</f>
        <v>44</v>
      </c>
      <c r="J180" s="12">
        <f t="shared" si="293"/>
        <v>44</v>
      </c>
      <c r="K180" s="13">
        <v>5430.0</v>
      </c>
      <c r="L180" s="13">
        <v>704.0</v>
      </c>
      <c r="M180" s="13">
        <f t="shared" si="294"/>
        <v>44</v>
      </c>
    </row>
    <row r="181">
      <c r="A181" s="9" t="s">
        <v>201</v>
      </c>
      <c r="B181" s="10">
        <v>730.0</v>
      </c>
      <c r="C181" s="10">
        <f t="shared" ref="C181:C183" si="296">C173+2</f>
        <v>44</v>
      </c>
      <c r="D181" s="10">
        <f t="shared" si="284"/>
        <v>-4</v>
      </c>
      <c r="E181" s="11">
        <v>5420.0</v>
      </c>
      <c r="F181" s="11">
        <f t="shared" si="292"/>
        <v>44</v>
      </c>
      <c r="G181" s="11">
        <v>702.0</v>
      </c>
      <c r="H181" s="12">
        <v>15440.0</v>
      </c>
      <c r="I181" s="12">
        <f t="shared" ref="I181:J181" si="295">I177+1</f>
        <v>44</v>
      </c>
      <c r="J181" s="12">
        <f t="shared" si="295"/>
        <v>44</v>
      </c>
      <c r="K181" s="13">
        <v>5460.0</v>
      </c>
      <c r="L181" s="13">
        <v>708.0</v>
      </c>
      <c r="M181" s="13">
        <f t="shared" si="294"/>
        <v>44</v>
      </c>
    </row>
    <row r="182">
      <c r="A182" s="9" t="s">
        <v>202</v>
      </c>
      <c r="B182" s="10">
        <v>734.0</v>
      </c>
      <c r="C182" s="10">
        <f t="shared" si="296"/>
        <v>44</v>
      </c>
      <c r="D182" s="10">
        <f t="shared" si="284"/>
        <v>-4</v>
      </c>
      <c r="E182" s="11">
        <v>5450.0</v>
      </c>
      <c r="F182" s="11">
        <f t="shared" si="292"/>
        <v>44</v>
      </c>
      <c r="G182" s="11">
        <v>706.0</v>
      </c>
      <c r="H182" s="12">
        <v>15520.0</v>
      </c>
      <c r="I182" s="12">
        <f t="shared" ref="I182:J182" si="297">I178+1</f>
        <v>44</v>
      </c>
      <c r="J182" s="12">
        <f t="shared" si="297"/>
        <v>44</v>
      </c>
      <c r="K182" s="13">
        <v>5490.0</v>
      </c>
      <c r="L182" s="13">
        <v>712.0</v>
      </c>
      <c r="M182" s="13">
        <f t="shared" si="294"/>
        <v>44</v>
      </c>
    </row>
    <row r="183">
      <c r="A183" s="9" t="s">
        <v>203</v>
      </c>
      <c r="B183" s="10">
        <v>738.0</v>
      </c>
      <c r="C183" s="10">
        <f t="shared" si="296"/>
        <v>45</v>
      </c>
      <c r="D183" s="10">
        <f t="shared" si="284"/>
        <v>-5</v>
      </c>
      <c r="E183" s="11">
        <v>5480.0</v>
      </c>
      <c r="F183" s="11">
        <f t="shared" ref="F183:F186" si="299">F179+1</f>
        <v>45</v>
      </c>
      <c r="G183" s="11">
        <v>710.0</v>
      </c>
      <c r="H183" s="12">
        <v>15600.0</v>
      </c>
      <c r="I183" s="12">
        <f t="shared" ref="I183:J183" si="298">I179+1</f>
        <v>45</v>
      </c>
      <c r="J183" s="12">
        <f t="shared" si="298"/>
        <v>45</v>
      </c>
      <c r="K183" s="13">
        <v>5520.0</v>
      </c>
      <c r="L183" s="13">
        <v>716.0</v>
      </c>
      <c r="M183" s="13">
        <f t="shared" ref="M183:M186" si="301">M179+1</f>
        <v>45</v>
      </c>
    </row>
    <row r="184">
      <c r="A184" s="9" t="s">
        <v>204</v>
      </c>
      <c r="B184" s="10">
        <v>742.0</v>
      </c>
      <c r="C184" s="10">
        <f t="shared" ref="C184:C187" si="302">C180+1</f>
        <v>45</v>
      </c>
      <c r="D184" s="10">
        <f t="shared" si="284"/>
        <v>-5</v>
      </c>
      <c r="E184" s="11">
        <v>5510.0</v>
      </c>
      <c r="F184" s="11">
        <f t="shared" si="299"/>
        <v>45</v>
      </c>
      <c r="G184" s="11">
        <v>714.0</v>
      </c>
      <c r="H184" s="12">
        <v>15680.0</v>
      </c>
      <c r="I184" s="12">
        <f t="shared" ref="I184:J184" si="300">I180+1</f>
        <v>45</v>
      </c>
      <c r="J184" s="12">
        <f t="shared" si="300"/>
        <v>45</v>
      </c>
      <c r="K184" s="13">
        <v>5550.0</v>
      </c>
      <c r="L184" s="13">
        <v>720.0</v>
      </c>
      <c r="M184" s="13">
        <f t="shared" si="301"/>
        <v>45</v>
      </c>
    </row>
    <row r="185">
      <c r="A185" s="9" t="s">
        <v>205</v>
      </c>
      <c r="B185" s="10">
        <v>746.0</v>
      </c>
      <c r="C185" s="10">
        <f t="shared" si="302"/>
        <v>45</v>
      </c>
      <c r="D185" s="10">
        <f t="shared" si="284"/>
        <v>-5</v>
      </c>
      <c r="E185" s="11">
        <v>5540.0</v>
      </c>
      <c r="F185" s="11">
        <f t="shared" si="299"/>
        <v>45</v>
      </c>
      <c r="G185" s="11">
        <v>718.0</v>
      </c>
      <c r="H185" s="12">
        <v>15760.0</v>
      </c>
      <c r="I185" s="12">
        <f t="shared" ref="I185:J185" si="303">I177+2</f>
        <v>45</v>
      </c>
      <c r="J185" s="12">
        <f t="shared" si="303"/>
        <v>45</v>
      </c>
      <c r="K185" s="13">
        <v>5580.0</v>
      </c>
      <c r="L185" s="13">
        <v>724.0</v>
      </c>
      <c r="M185" s="13">
        <f t="shared" si="301"/>
        <v>45</v>
      </c>
    </row>
    <row r="186">
      <c r="A186" s="9" t="s">
        <v>206</v>
      </c>
      <c r="B186" s="10">
        <v>750.0</v>
      </c>
      <c r="C186" s="10">
        <f t="shared" si="302"/>
        <v>45</v>
      </c>
      <c r="D186" s="10">
        <f t="shared" si="284"/>
        <v>-5</v>
      </c>
      <c r="E186" s="11">
        <v>5570.0</v>
      </c>
      <c r="F186" s="11">
        <f t="shared" si="299"/>
        <v>45</v>
      </c>
      <c r="G186" s="11">
        <v>722.0</v>
      </c>
      <c r="H186" s="12">
        <v>15840.0</v>
      </c>
      <c r="I186" s="12">
        <f t="shared" ref="I186:J186" si="304">I178+2</f>
        <v>45</v>
      </c>
      <c r="J186" s="12">
        <f t="shared" si="304"/>
        <v>45</v>
      </c>
      <c r="K186" s="13">
        <v>5610.0</v>
      </c>
      <c r="L186" s="13">
        <v>728.0</v>
      </c>
      <c r="M186" s="13">
        <f t="shared" si="301"/>
        <v>45</v>
      </c>
    </row>
    <row r="187">
      <c r="A187" s="9" t="s">
        <v>207</v>
      </c>
      <c r="B187" s="10">
        <v>754.0</v>
      </c>
      <c r="C187" s="10">
        <f t="shared" si="302"/>
        <v>46</v>
      </c>
      <c r="D187" s="10">
        <f t="shared" si="284"/>
        <v>-5</v>
      </c>
      <c r="E187" s="11">
        <v>5600.0</v>
      </c>
      <c r="F187" s="11">
        <f t="shared" ref="F187:F190" si="306">F179+2</f>
        <v>46</v>
      </c>
      <c r="G187" s="11">
        <v>726.0</v>
      </c>
      <c r="H187" s="12">
        <v>15920.0</v>
      </c>
      <c r="I187" s="12">
        <f t="shared" ref="I187:J187" si="305">I179+2</f>
        <v>46</v>
      </c>
      <c r="J187" s="12">
        <f t="shared" si="305"/>
        <v>46</v>
      </c>
      <c r="K187" s="13">
        <v>5640.0</v>
      </c>
      <c r="L187" s="13">
        <v>732.0</v>
      </c>
      <c r="M187" s="13">
        <f t="shared" ref="M187:M190" si="308">M179+2</f>
        <v>46</v>
      </c>
    </row>
    <row r="188">
      <c r="A188" s="9" t="s">
        <v>208</v>
      </c>
      <c r="B188" s="10">
        <v>758.0</v>
      </c>
      <c r="C188" s="10">
        <f>C180+2</f>
        <v>46</v>
      </c>
      <c r="D188" s="10">
        <f t="shared" si="284"/>
        <v>-5</v>
      </c>
      <c r="E188" s="11">
        <v>5630.0</v>
      </c>
      <c r="F188" s="11">
        <f t="shared" si="306"/>
        <v>46</v>
      </c>
      <c r="G188" s="11">
        <v>730.0</v>
      </c>
      <c r="H188" s="12">
        <v>16000.0</v>
      </c>
      <c r="I188" s="12">
        <f t="shared" ref="I188:J188" si="307">I184+1</f>
        <v>46</v>
      </c>
      <c r="J188" s="12">
        <f t="shared" si="307"/>
        <v>46</v>
      </c>
      <c r="K188" s="13">
        <v>5670.0</v>
      </c>
      <c r="L188" s="13">
        <v>736.0</v>
      </c>
      <c r="M188" s="13">
        <f t="shared" si="308"/>
        <v>46</v>
      </c>
    </row>
    <row r="189">
      <c r="A189" s="9" t="s">
        <v>209</v>
      </c>
      <c r="B189" s="10">
        <v>762.0</v>
      </c>
      <c r="C189" s="10">
        <f t="shared" ref="C189:C192" si="310">C185+1</f>
        <v>46</v>
      </c>
      <c r="D189" s="10">
        <f t="shared" si="284"/>
        <v>-5</v>
      </c>
      <c r="E189" s="11">
        <v>5660.0</v>
      </c>
      <c r="F189" s="11">
        <f t="shared" si="306"/>
        <v>46</v>
      </c>
      <c r="G189" s="11">
        <v>734.0</v>
      </c>
      <c r="H189" s="12">
        <v>16080.0</v>
      </c>
      <c r="I189" s="12">
        <f t="shared" ref="I189:J189" si="309">I185+1</f>
        <v>46</v>
      </c>
      <c r="J189" s="12">
        <f t="shared" si="309"/>
        <v>46</v>
      </c>
      <c r="K189" s="13">
        <v>5700.0</v>
      </c>
      <c r="L189" s="13">
        <v>740.0</v>
      </c>
      <c r="M189" s="13">
        <f t="shared" si="308"/>
        <v>46</v>
      </c>
    </row>
    <row r="190">
      <c r="A190" s="9" t="s">
        <v>210</v>
      </c>
      <c r="B190" s="10">
        <v>766.0</v>
      </c>
      <c r="C190" s="10">
        <f t="shared" si="310"/>
        <v>46</v>
      </c>
      <c r="D190" s="10">
        <f t="shared" si="284"/>
        <v>-5</v>
      </c>
      <c r="E190" s="11">
        <v>5690.0</v>
      </c>
      <c r="F190" s="11">
        <f t="shared" si="306"/>
        <v>46</v>
      </c>
      <c r="G190" s="11">
        <v>738.0</v>
      </c>
      <c r="H190" s="12">
        <v>16160.0</v>
      </c>
      <c r="I190" s="12">
        <f t="shared" ref="I190:J190" si="311">I186+1</f>
        <v>46</v>
      </c>
      <c r="J190" s="12">
        <f t="shared" si="311"/>
        <v>46</v>
      </c>
      <c r="K190" s="13">
        <v>5730.0</v>
      </c>
      <c r="L190" s="13">
        <v>744.0</v>
      </c>
      <c r="M190" s="13">
        <f t="shared" si="308"/>
        <v>46</v>
      </c>
    </row>
    <row r="191">
      <c r="A191" s="9" t="s">
        <v>211</v>
      </c>
      <c r="B191" s="10">
        <v>770.0</v>
      </c>
      <c r="C191" s="10">
        <f t="shared" si="310"/>
        <v>47</v>
      </c>
      <c r="D191" s="10">
        <f t="shared" si="284"/>
        <v>-5</v>
      </c>
      <c r="E191" s="11">
        <v>5720.0</v>
      </c>
      <c r="F191" s="11">
        <f t="shared" ref="F191:F194" si="313">F187+1</f>
        <v>47</v>
      </c>
      <c r="G191" s="11">
        <v>742.0</v>
      </c>
      <c r="H191" s="12">
        <v>16240.0</v>
      </c>
      <c r="I191" s="12">
        <f t="shared" ref="I191:J191" si="312">I187+1</f>
        <v>47</v>
      </c>
      <c r="J191" s="12">
        <f t="shared" si="312"/>
        <v>47</v>
      </c>
      <c r="K191" s="13">
        <v>5760.0</v>
      </c>
      <c r="L191" s="13">
        <v>748.0</v>
      </c>
      <c r="M191" s="13">
        <f t="shared" ref="M191:M194" si="315">M187+1</f>
        <v>47</v>
      </c>
    </row>
    <row r="192">
      <c r="A192" s="9" t="s">
        <v>212</v>
      </c>
      <c r="B192" s="10">
        <v>774.0</v>
      </c>
      <c r="C192" s="10">
        <f t="shared" si="310"/>
        <v>47</v>
      </c>
      <c r="D192" s="10">
        <f t="shared" si="284"/>
        <v>-5</v>
      </c>
      <c r="E192" s="11">
        <v>5750.0</v>
      </c>
      <c r="F192" s="11">
        <f t="shared" si="313"/>
        <v>47</v>
      </c>
      <c r="G192" s="11">
        <v>746.0</v>
      </c>
      <c r="H192" s="12">
        <v>16320.0</v>
      </c>
      <c r="I192" s="12">
        <f t="shared" ref="I192:J192" si="314">I184+2</f>
        <v>47</v>
      </c>
      <c r="J192" s="12">
        <f t="shared" si="314"/>
        <v>47</v>
      </c>
      <c r="K192" s="13">
        <v>5790.0</v>
      </c>
      <c r="L192" s="13">
        <v>752.0</v>
      </c>
      <c r="M192" s="13">
        <f t="shared" si="315"/>
        <v>47</v>
      </c>
    </row>
    <row r="193">
      <c r="A193" s="9" t="s">
        <v>213</v>
      </c>
      <c r="B193" s="10">
        <v>778.0</v>
      </c>
      <c r="C193" s="10">
        <f t="shared" ref="C193:C196" si="317">C185+2</f>
        <v>47</v>
      </c>
      <c r="D193" s="10">
        <f t="shared" si="284"/>
        <v>-5</v>
      </c>
      <c r="E193" s="11">
        <v>5780.0</v>
      </c>
      <c r="F193" s="11">
        <f t="shared" si="313"/>
        <v>47</v>
      </c>
      <c r="G193" s="11">
        <v>750.0</v>
      </c>
      <c r="H193" s="12">
        <v>16400.0</v>
      </c>
      <c r="I193" s="12">
        <f t="shared" ref="I193:J193" si="316">I185+2</f>
        <v>47</v>
      </c>
      <c r="J193" s="12">
        <f t="shared" si="316"/>
        <v>47</v>
      </c>
      <c r="K193" s="13">
        <v>5820.0</v>
      </c>
      <c r="L193" s="13">
        <v>756.0</v>
      </c>
      <c r="M193" s="13">
        <f t="shared" si="315"/>
        <v>47</v>
      </c>
    </row>
    <row r="194">
      <c r="A194" s="9" t="s">
        <v>214</v>
      </c>
      <c r="B194" s="10">
        <v>782.0</v>
      </c>
      <c r="C194" s="10">
        <f t="shared" si="317"/>
        <v>47</v>
      </c>
      <c r="D194" s="10">
        <f t="shared" ref="D194:D202" si="319">D170-2</f>
        <v>-5</v>
      </c>
      <c r="E194" s="11">
        <v>5810.0</v>
      </c>
      <c r="F194" s="11">
        <f t="shared" si="313"/>
        <v>47</v>
      </c>
      <c r="G194" s="11">
        <v>754.0</v>
      </c>
      <c r="H194" s="12">
        <v>16480.0</v>
      </c>
      <c r="I194" s="12">
        <f t="shared" ref="I194:J194" si="318">I186+2</f>
        <v>47</v>
      </c>
      <c r="J194" s="12">
        <f t="shared" si="318"/>
        <v>47</v>
      </c>
      <c r="K194" s="13">
        <v>5850.0</v>
      </c>
      <c r="L194" s="13">
        <v>760.0</v>
      </c>
      <c r="M194" s="13">
        <f t="shared" si="315"/>
        <v>47</v>
      </c>
    </row>
    <row r="195">
      <c r="A195" s="9" t="s">
        <v>215</v>
      </c>
      <c r="B195" s="10">
        <v>786.0</v>
      </c>
      <c r="C195" s="10">
        <f t="shared" si="317"/>
        <v>48</v>
      </c>
      <c r="D195" s="10">
        <f t="shared" si="319"/>
        <v>-6</v>
      </c>
      <c r="E195" s="11">
        <v>5840.0</v>
      </c>
      <c r="F195" s="11">
        <f t="shared" ref="F195:F198" si="321">F187+2</f>
        <v>48</v>
      </c>
      <c r="G195" s="11">
        <v>758.0</v>
      </c>
      <c r="H195" s="12">
        <v>16560.0</v>
      </c>
      <c r="I195" s="12">
        <f t="shared" ref="I195:J195" si="320">I187+2</f>
        <v>48</v>
      </c>
      <c r="J195" s="12">
        <f t="shared" si="320"/>
        <v>48</v>
      </c>
      <c r="K195" s="13">
        <v>5880.0</v>
      </c>
      <c r="L195" s="13">
        <v>764.0</v>
      </c>
      <c r="M195" s="13">
        <f t="shared" ref="M195:M198" si="323">M187+2</f>
        <v>48</v>
      </c>
    </row>
    <row r="196">
      <c r="A196" s="9" t="s">
        <v>216</v>
      </c>
      <c r="B196" s="10">
        <v>790.0</v>
      </c>
      <c r="C196" s="10">
        <f t="shared" si="317"/>
        <v>48</v>
      </c>
      <c r="D196" s="10">
        <f t="shared" si="319"/>
        <v>-6</v>
      </c>
      <c r="E196" s="11">
        <v>5870.0</v>
      </c>
      <c r="F196" s="11">
        <f t="shared" si="321"/>
        <v>48</v>
      </c>
      <c r="G196" s="11">
        <v>762.0</v>
      </c>
      <c r="H196" s="12">
        <v>16640.0</v>
      </c>
      <c r="I196" s="12">
        <f t="shared" ref="I196:J196" si="322">I192+1</f>
        <v>48</v>
      </c>
      <c r="J196" s="12">
        <f t="shared" si="322"/>
        <v>48</v>
      </c>
      <c r="K196" s="13">
        <v>5910.0</v>
      </c>
      <c r="L196" s="13">
        <v>768.0</v>
      </c>
      <c r="M196" s="13">
        <f t="shared" si="323"/>
        <v>48</v>
      </c>
    </row>
    <row r="197">
      <c r="A197" s="9" t="s">
        <v>217</v>
      </c>
      <c r="B197" s="10">
        <v>794.0</v>
      </c>
      <c r="C197" s="10">
        <f t="shared" ref="C197:C200" si="325">C193+1</f>
        <v>48</v>
      </c>
      <c r="D197" s="10">
        <f t="shared" si="319"/>
        <v>-6</v>
      </c>
      <c r="E197" s="11">
        <v>5900.0</v>
      </c>
      <c r="F197" s="11">
        <f t="shared" si="321"/>
        <v>48</v>
      </c>
      <c r="G197" s="11">
        <v>766.0</v>
      </c>
      <c r="H197" s="12">
        <v>16720.0</v>
      </c>
      <c r="I197" s="12">
        <f t="shared" ref="I197:J197" si="324">I193+1</f>
        <v>48</v>
      </c>
      <c r="J197" s="12">
        <f t="shared" si="324"/>
        <v>48</v>
      </c>
      <c r="K197" s="13">
        <v>5940.0</v>
      </c>
      <c r="L197" s="13">
        <v>772.0</v>
      </c>
      <c r="M197" s="13">
        <f t="shared" si="323"/>
        <v>48</v>
      </c>
    </row>
    <row r="198">
      <c r="A198" s="9" t="s">
        <v>218</v>
      </c>
      <c r="B198" s="10">
        <v>798.0</v>
      </c>
      <c r="C198" s="10">
        <f t="shared" si="325"/>
        <v>48</v>
      </c>
      <c r="D198" s="10">
        <f t="shared" si="319"/>
        <v>-6</v>
      </c>
      <c r="E198" s="11">
        <v>5930.0</v>
      </c>
      <c r="F198" s="11">
        <f t="shared" si="321"/>
        <v>48</v>
      </c>
      <c r="G198" s="11">
        <v>770.0</v>
      </c>
      <c r="H198" s="12">
        <v>16800.0</v>
      </c>
      <c r="I198" s="12">
        <f t="shared" ref="I198:J198" si="326">I194+1</f>
        <v>48</v>
      </c>
      <c r="J198" s="12">
        <f t="shared" si="326"/>
        <v>48</v>
      </c>
      <c r="K198" s="13">
        <v>5970.0</v>
      </c>
      <c r="L198" s="13">
        <v>776.0</v>
      </c>
      <c r="M198" s="13">
        <f t="shared" si="323"/>
        <v>48</v>
      </c>
    </row>
    <row r="199">
      <c r="A199" s="9" t="s">
        <v>219</v>
      </c>
      <c r="B199" s="10">
        <v>802.0</v>
      </c>
      <c r="C199" s="10">
        <f t="shared" si="325"/>
        <v>49</v>
      </c>
      <c r="D199" s="10">
        <f t="shared" si="319"/>
        <v>-6</v>
      </c>
      <c r="E199" s="11">
        <v>5960.0</v>
      </c>
      <c r="F199" s="11">
        <f t="shared" ref="F199:F202" si="328">F195+1</f>
        <v>49</v>
      </c>
      <c r="G199" s="11">
        <v>774.0</v>
      </c>
      <c r="H199" s="12">
        <v>16880.0</v>
      </c>
      <c r="I199" s="12">
        <f t="shared" ref="I199:J199" si="327">I195+1</f>
        <v>49</v>
      </c>
      <c r="J199" s="12">
        <f t="shared" si="327"/>
        <v>49</v>
      </c>
      <c r="K199" s="13">
        <v>6000.0</v>
      </c>
      <c r="L199" s="13">
        <v>780.0</v>
      </c>
      <c r="M199" s="13">
        <f t="shared" ref="M199:M202" si="330">M195+1</f>
        <v>49</v>
      </c>
    </row>
    <row r="200">
      <c r="A200" s="9" t="s">
        <v>220</v>
      </c>
      <c r="B200" s="10">
        <v>806.0</v>
      </c>
      <c r="C200" s="10">
        <f t="shared" si="325"/>
        <v>49</v>
      </c>
      <c r="D200" s="10">
        <f t="shared" si="319"/>
        <v>-6</v>
      </c>
      <c r="E200" s="11">
        <v>5990.0</v>
      </c>
      <c r="F200" s="11">
        <f t="shared" si="328"/>
        <v>49</v>
      </c>
      <c r="G200" s="11">
        <v>778.0</v>
      </c>
      <c r="H200" s="12">
        <v>16960.0</v>
      </c>
      <c r="I200" s="12">
        <f t="shared" ref="I200:J200" si="329">I192+2</f>
        <v>49</v>
      </c>
      <c r="J200" s="12">
        <f t="shared" si="329"/>
        <v>49</v>
      </c>
      <c r="K200" s="13">
        <v>6030.0</v>
      </c>
      <c r="L200" s="13">
        <v>784.0</v>
      </c>
      <c r="M200" s="13">
        <f t="shared" si="330"/>
        <v>49</v>
      </c>
    </row>
    <row r="201">
      <c r="A201" s="9" t="s">
        <v>221</v>
      </c>
      <c r="B201" s="10">
        <v>810.0</v>
      </c>
      <c r="C201" s="10">
        <f t="shared" ref="C201:C202" si="332">C193+2</f>
        <v>49</v>
      </c>
      <c r="D201" s="10">
        <f t="shared" si="319"/>
        <v>-6</v>
      </c>
      <c r="E201" s="11">
        <v>6020.0</v>
      </c>
      <c r="F201" s="11">
        <f t="shared" si="328"/>
        <v>49</v>
      </c>
      <c r="G201" s="11">
        <v>782.0</v>
      </c>
      <c r="H201" s="12">
        <v>17040.0</v>
      </c>
      <c r="I201" s="12">
        <f t="shared" ref="I201:J201" si="331">I193+2</f>
        <v>49</v>
      </c>
      <c r="J201" s="12">
        <f t="shared" si="331"/>
        <v>49</v>
      </c>
      <c r="K201" s="13">
        <v>6060.0</v>
      </c>
      <c r="L201" s="13">
        <v>788.0</v>
      </c>
      <c r="M201" s="13">
        <f t="shared" si="330"/>
        <v>49</v>
      </c>
    </row>
    <row r="202">
      <c r="A202" s="9" t="s">
        <v>222</v>
      </c>
      <c r="B202" s="10">
        <v>814.0</v>
      </c>
      <c r="C202" s="10">
        <f t="shared" si="332"/>
        <v>49</v>
      </c>
      <c r="D202" s="10">
        <f t="shared" si="319"/>
        <v>-6</v>
      </c>
      <c r="E202" s="11">
        <v>6050.0</v>
      </c>
      <c r="F202" s="11">
        <f t="shared" si="328"/>
        <v>49</v>
      </c>
      <c r="G202" s="11">
        <v>786.0</v>
      </c>
      <c r="H202" s="12">
        <v>17120.0</v>
      </c>
      <c r="I202" s="12">
        <f t="shared" ref="I202:J202" si="333">I194+2</f>
        <v>49</v>
      </c>
      <c r="J202" s="12">
        <f t="shared" si="333"/>
        <v>49</v>
      </c>
      <c r="K202" s="13">
        <v>6090.0</v>
      </c>
      <c r="L202" s="13">
        <v>792.0</v>
      </c>
      <c r="M202" s="13">
        <f t="shared" si="330"/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5"/>
  </cols>
  <sheetData>
    <row r="1">
      <c r="A1" s="9"/>
      <c r="B1" s="14" t="s">
        <v>223</v>
      </c>
      <c r="C1" s="14" t="s">
        <v>224</v>
      </c>
      <c r="D1" s="14" t="s">
        <v>225</v>
      </c>
      <c r="E1" s="14" t="s">
        <v>226</v>
      </c>
      <c r="F1" s="9"/>
      <c r="G1" s="15" t="s">
        <v>227</v>
      </c>
      <c r="H1" s="15" t="s">
        <v>228</v>
      </c>
    </row>
    <row r="2">
      <c r="A2" s="15" t="s">
        <v>229</v>
      </c>
      <c r="B2" s="16" t="s">
        <v>230</v>
      </c>
      <c r="C2" s="16" t="s">
        <v>231</v>
      </c>
      <c r="D2" s="16" t="s">
        <v>232</v>
      </c>
      <c r="E2" s="16" t="s">
        <v>232</v>
      </c>
      <c r="F2" s="9"/>
      <c r="G2" s="9" t="s">
        <v>233</v>
      </c>
      <c r="H2" s="16" t="s">
        <v>234</v>
      </c>
    </row>
    <row r="3">
      <c r="A3" s="15" t="s">
        <v>235</v>
      </c>
      <c r="B3" s="16" t="s">
        <v>230</v>
      </c>
      <c r="C3" s="16" t="s">
        <v>231</v>
      </c>
      <c r="D3" s="16" t="s">
        <v>232</v>
      </c>
      <c r="E3" s="16" t="s">
        <v>232</v>
      </c>
      <c r="F3" s="9"/>
      <c r="G3" s="9" t="s">
        <v>236</v>
      </c>
      <c r="H3" s="16" t="s">
        <v>234</v>
      </c>
    </row>
    <row r="4">
      <c r="A4" s="15" t="s">
        <v>237</v>
      </c>
      <c r="B4" s="16" t="s">
        <v>230</v>
      </c>
      <c r="C4" s="16" t="s">
        <v>231</v>
      </c>
      <c r="D4" s="16" t="s">
        <v>232</v>
      </c>
      <c r="E4" s="16" t="s">
        <v>232</v>
      </c>
      <c r="F4" s="9"/>
      <c r="G4" s="9" t="s">
        <v>238</v>
      </c>
      <c r="H4" s="16" t="s">
        <v>239</v>
      </c>
    </row>
    <row r="5">
      <c r="A5" s="15" t="s">
        <v>240</v>
      </c>
      <c r="B5" s="16" t="s">
        <v>231</v>
      </c>
      <c r="C5" s="16" t="s">
        <v>230</v>
      </c>
      <c r="D5" s="16" t="s">
        <v>241</v>
      </c>
      <c r="E5" s="16" t="s">
        <v>231</v>
      </c>
      <c r="F5" s="9"/>
      <c r="G5" s="9" t="s">
        <v>242</v>
      </c>
      <c r="H5" s="9"/>
    </row>
    <row r="6">
      <c r="A6" s="15" t="s">
        <v>243</v>
      </c>
      <c r="B6" s="16" t="s">
        <v>231</v>
      </c>
      <c r="C6" s="16" t="s">
        <v>230</v>
      </c>
      <c r="D6" s="16" t="s">
        <v>241</v>
      </c>
      <c r="E6" s="16" t="s">
        <v>231</v>
      </c>
      <c r="F6" s="9"/>
      <c r="G6" s="9"/>
      <c r="H6" s="9"/>
    </row>
    <row r="7">
      <c r="A7" s="15" t="s">
        <v>244</v>
      </c>
      <c r="B7" s="16" t="s">
        <v>231</v>
      </c>
      <c r="C7" s="16" t="s">
        <v>230</v>
      </c>
      <c r="D7" s="16" t="s">
        <v>241</v>
      </c>
      <c r="E7" s="16" t="s">
        <v>231</v>
      </c>
      <c r="F7" s="9"/>
      <c r="G7" s="9"/>
      <c r="H7" s="9"/>
    </row>
    <row r="8">
      <c r="A8" s="15" t="s">
        <v>245</v>
      </c>
      <c r="B8" s="16" t="s">
        <v>241</v>
      </c>
      <c r="C8" s="16" t="s">
        <v>232</v>
      </c>
      <c r="D8" s="16" t="s">
        <v>230</v>
      </c>
      <c r="E8" s="16" t="s">
        <v>241</v>
      </c>
      <c r="F8" s="9"/>
      <c r="G8" s="9"/>
      <c r="H8" s="9"/>
    </row>
    <row r="9">
      <c r="A9" s="15" t="s">
        <v>246</v>
      </c>
      <c r="B9" s="16" t="s">
        <v>241</v>
      </c>
      <c r="C9" s="16" t="s">
        <v>232</v>
      </c>
      <c r="D9" s="16" t="s">
        <v>230</v>
      </c>
      <c r="E9" s="16" t="s">
        <v>241</v>
      </c>
      <c r="F9" s="9"/>
      <c r="H9" s="9"/>
    </row>
    <row r="10">
      <c r="A10" s="15" t="s">
        <v>247</v>
      </c>
      <c r="B10" s="16" t="s">
        <v>241</v>
      </c>
      <c r="C10" s="16" t="s">
        <v>232</v>
      </c>
      <c r="D10" s="16" t="s">
        <v>230</v>
      </c>
      <c r="E10" s="16" t="s">
        <v>241</v>
      </c>
      <c r="F10" s="9"/>
      <c r="H10" s="9"/>
    </row>
    <row r="11">
      <c r="A11" s="15" t="s">
        <v>248</v>
      </c>
      <c r="B11" s="16" t="s">
        <v>232</v>
      </c>
      <c r="C11" s="16" t="s">
        <v>241</v>
      </c>
      <c r="D11" s="16" t="s">
        <v>231</v>
      </c>
      <c r="E11" s="16" t="s">
        <v>230</v>
      </c>
      <c r="F11" s="9"/>
      <c r="G11" s="9"/>
      <c r="H11" s="9"/>
    </row>
    <row r="12">
      <c r="A12" s="15" t="s">
        <v>249</v>
      </c>
      <c r="B12" s="16" t="s">
        <v>232</v>
      </c>
      <c r="C12" s="16" t="s">
        <v>241</v>
      </c>
      <c r="D12" s="16" t="s">
        <v>231</v>
      </c>
      <c r="E12" s="16" t="s">
        <v>230</v>
      </c>
      <c r="F12" s="9"/>
      <c r="G12" s="9"/>
      <c r="H12" s="9"/>
    </row>
    <row r="13">
      <c r="A13" s="15" t="s">
        <v>250</v>
      </c>
      <c r="B13" s="16" t="s">
        <v>232</v>
      </c>
      <c r="C13" s="16" t="s">
        <v>241</v>
      </c>
      <c r="D13" s="16" t="s">
        <v>231</v>
      </c>
      <c r="E13" s="16" t="s">
        <v>230</v>
      </c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14" t="s">
        <v>251</v>
      </c>
      <c r="C15" s="14" t="s">
        <v>252</v>
      </c>
      <c r="D15" s="14" t="s">
        <v>253</v>
      </c>
      <c r="E15" s="14" t="s">
        <v>254</v>
      </c>
      <c r="F15" s="9"/>
      <c r="G15" s="9"/>
      <c r="H15" s="9"/>
    </row>
    <row r="16">
      <c r="A16" s="15" t="s">
        <v>229</v>
      </c>
      <c r="B16" s="16" t="s">
        <v>230</v>
      </c>
      <c r="C16" s="16" t="s">
        <v>231</v>
      </c>
      <c r="D16" s="16" t="s">
        <v>232</v>
      </c>
      <c r="E16" s="16" t="s">
        <v>232</v>
      </c>
      <c r="F16" s="9"/>
      <c r="G16" s="9"/>
      <c r="H16" s="9"/>
    </row>
    <row r="17">
      <c r="A17" s="15" t="s">
        <v>235</v>
      </c>
      <c r="B17" s="16" t="s">
        <v>230</v>
      </c>
      <c r="C17" s="16" t="s">
        <v>231</v>
      </c>
      <c r="D17" s="16" t="s">
        <v>232</v>
      </c>
      <c r="E17" s="16" t="s">
        <v>232</v>
      </c>
      <c r="F17" s="9"/>
      <c r="G17" s="9"/>
      <c r="H17" s="9"/>
    </row>
    <row r="18">
      <c r="A18" s="15" t="s">
        <v>237</v>
      </c>
      <c r="B18" s="16" t="s">
        <v>230</v>
      </c>
      <c r="C18" s="16" t="s">
        <v>231</v>
      </c>
      <c r="D18" s="16" t="s">
        <v>232</v>
      </c>
      <c r="E18" s="16" t="s">
        <v>232</v>
      </c>
      <c r="F18" s="9"/>
      <c r="G18" s="9"/>
      <c r="H18" s="9"/>
    </row>
    <row r="19">
      <c r="A19" s="15" t="s">
        <v>240</v>
      </c>
      <c r="B19" s="16" t="s">
        <v>231</v>
      </c>
      <c r="C19" s="16" t="s">
        <v>230</v>
      </c>
      <c r="D19" s="16" t="s">
        <v>241</v>
      </c>
      <c r="E19" s="16" t="s">
        <v>231</v>
      </c>
      <c r="F19" s="9"/>
      <c r="G19" s="9"/>
      <c r="H19" s="9"/>
    </row>
    <row r="20">
      <c r="A20" s="15" t="s">
        <v>243</v>
      </c>
      <c r="B20" s="16" t="s">
        <v>231</v>
      </c>
      <c r="C20" s="16" t="s">
        <v>230</v>
      </c>
      <c r="D20" s="16" t="s">
        <v>241</v>
      </c>
      <c r="E20" s="16" t="s">
        <v>231</v>
      </c>
      <c r="F20" s="9"/>
      <c r="G20" s="9"/>
      <c r="H20" s="9"/>
    </row>
    <row r="21">
      <c r="A21" s="15" t="s">
        <v>244</v>
      </c>
      <c r="B21" s="16" t="s">
        <v>231</v>
      </c>
      <c r="C21" s="16" t="s">
        <v>230</v>
      </c>
      <c r="D21" s="16" t="s">
        <v>241</v>
      </c>
      <c r="E21" s="16" t="s">
        <v>231</v>
      </c>
      <c r="F21" s="9"/>
      <c r="G21" s="9"/>
      <c r="H21" s="9"/>
    </row>
    <row r="22">
      <c r="A22" s="15" t="s">
        <v>245</v>
      </c>
      <c r="B22" s="16" t="s">
        <v>241</v>
      </c>
      <c r="C22" s="16" t="s">
        <v>232</v>
      </c>
      <c r="D22" s="16" t="s">
        <v>230</v>
      </c>
      <c r="E22" s="16" t="s">
        <v>241</v>
      </c>
      <c r="F22" s="9"/>
      <c r="G22" s="9"/>
      <c r="H22" s="9"/>
    </row>
    <row r="23">
      <c r="A23" s="15" t="s">
        <v>246</v>
      </c>
      <c r="B23" s="16" t="s">
        <v>241</v>
      </c>
      <c r="C23" s="16" t="s">
        <v>232</v>
      </c>
      <c r="D23" s="16" t="s">
        <v>230</v>
      </c>
      <c r="E23" s="16" t="s">
        <v>241</v>
      </c>
      <c r="F23" s="9"/>
      <c r="G23" s="9"/>
      <c r="H23" s="9"/>
    </row>
    <row r="24">
      <c r="A24" s="15" t="s">
        <v>247</v>
      </c>
      <c r="B24" s="16" t="s">
        <v>241</v>
      </c>
      <c r="C24" s="16" t="s">
        <v>232</v>
      </c>
      <c r="D24" s="16" t="s">
        <v>230</v>
      </c>
      <c r="E24" s="16" t="s">
        <v>241</v>
      </c>
      <c r="F24" s="9"/>
      <c r="G24" s="9"/>
      <c r="H24" s="9"/>
    </row>
    <row r="25">
      <c r="A25" s="15" t="s">
        <v>248</v>
      </c>
      <c r="B25" s="16" t="s">
        <v>232</v>
      </c>
      <c r="C25" s="16" t="s">
        <v>241</v>
      </c>
      <c r="D25" s="16" t="s">
        <v>231</v>
      </c>
      <c r="E25" s="16" t="s">
        <v>230</v>
      </c>
      <c r="F25" s="9"/>
      <c r="G25" s="9"/>
      <c r="H25" s="9"/>
    </row>
    <row r="26">
      <c r="A26" s="15" t="s">
        <v>249</v>
      </c>
      <c r="B26" s="16" t="s">
        <v>232</v>
      </c>
      <c r="C26" s="16" t="s">
        <v>241</v>
      </c>
      <c r="D26" s="16" t="s">
        <v>231</v>
      </c>
      <c r="E26" s="16" t="s">
        <v>230</v>
      </c>
      <c r="F26" s="9"/>
      <c r="G26" s="9"/>
      <c r="H26" s="9"/>
    </row>
    <row r="27">
      <c r="A27" s="15" t="s">
        <v>250</v>
      </c>
      <c r="B27" s="16" t="s">
        <v>232</v>
      </c>
      <c r="C27" s="16" t="s">
        <v>241</v>
      </c>
      <c r="D27" s="16" t="s">
        <v>231</v>
      </c>
      <c r="E27" s="16" t="s">
        <v>230</v>
      </c>
      <c r="F27" s="9"/>
      <c r="G27" s="9"/>
      <c r="H27" s="9"/>
    </row>
    <row r="29">
      <c r="A29" s="17" t="s">
        <v>255</v>
      </c>
    </row>
    <row r="30">
      <c r="A30" s="18" t="s">
        <v>256</v>
      </c>
    </row>
  </sheetData>
  <mergeCells count="2">
    <mergeCell ref="A29:E29"/>
    <mergeCell ref="A30:E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6.88"/>
    <col customWidth="1" min="3" max="3" width="48.88"/>
    <col customWidth="1" min="4" max="4" width="34.25"/>
  </cols>
  <sheetData>
    <row r="1">
      <c r="A1" s="19"/>
      <c r="B1" s="19"/>
      <c r="C1" s="20" t="s">
        <v>257</v>
      </c>
      <c r="D1" s="19"/>
      <c r="E1" s="19"/>
    </row>
    <row r="2">
      <c r="A2" s="20" t="s">
        <v>258</v>
      </c>
      <c r="B2" s="20" t="s">
        <v>259</v>
      </c>
      <c r="C2" s="20" t="s">
        <v>260</v>
      </c>
      <c r="D2" s="20" t="s">
        <v>261</v>
      </c>
      <c r="E2" s="20" t="s">
        <v>262</v>
      </c>
    </row>
    <row r="3">
      <c r="A3" s="21"/>
      <c r="B3" s="22" t="s">
        <v>263</v>
      </c>
      <c r="C3" s="22" t="s">
        <v>264</v>
      </c>
      <c r="D3" s="22" t="s">
        <v>265</v>
      </c>
      <c r="E3" s="22">
        <v>1.0</v>
      </c>
    </row>
    <row r="4">
      <c r="A4" s="21"/>
      <c r="B4" s="22" t="s">
        <v>266</v>
      </c>
      <c r="C4" s="22" t="s">
        <v>264</v>
      </c>
      <c r="D4" s="22" t="s">
        <v>267</v>
      </c>
      <c r="E4" s="22">
        <v>1.0</v>
      </c>
    </row>
    <row r="5">
      <c r="A5" s="21"/>
      <c r="B5" s="22" t="s">
        <v>268</v>
      </c>
      <c r="C5" s="22" t="s">
        <v>264</v>
      </c>
      <c r="D5" s="22" t="s">
        <v>269</v>
      </c>
      <c r="E5" s="22">
        <v>1.0</v>
      </c>
    </row>
    <row r="6">
      <c r="A6" s="21"/>
      <c r="B6" s="22" t="s">
        <v>270</v>
      </c>
      <c r="C6" s="22" t="s">
        <v>264</v>
      </c>
      <c r="D6" s="22" t="s">
        <v>271</v>
      </c>
      <c r="E6" s="22">
        <v>1.0</v>
      </c>
    </row>
    <row r="7">
      <c r="A7" s="21"/>
      <c r="B7" s="22" t="s">
        <v>272</v>
      </c>
      <c r="C7" s="22" t="s">
        <v>264</v>
      </c>
      <c r="D7" s="22" t="s">
        <v>273</v>
      </c>
      <c r="E7" s="22">
        <v>1.0</v>
      </c>
    </row>
    <row r="8">
      <c r="A8" s="21"/>
      <c r="B8" s="22" t="s">
        <v>274</v>
      </c>
      <c r="C8" s="22" t="s">
        <v>264</v>
      </c>
      <c r="D8" s="22" t="s">
        <v>275</v>
      </c>
      <c r="E8" s="22">
        <v>1.0</v>
      </c>
    </row>
    <row r="9">
      <c r="A9" s="21"/>
      <c r="B9" s="22" t="s">
        <v>276</v>
      </c>
      <c r="C9" s="22" t="s">
        <v>264</v>
      </c>
      <c r="D9" s="22" t="s">
        <v>277</v>
      </c>
      <c r="E9" s="22">
        <v>1.0</v>
      </c>
    </row>
    <row r="10">
      <c r="A10" s="21"/>
      <c r="B10" s="22" t="s">
        <v>278</v>
      </c>
      <c r="C10" s="22" t="s">
        <v>264</v>
      </c>
      <c r="D10" s="22" t="s">
        <v>265</v>
      </c>
      <c r="E10" s="22">
        <v>1.0</v>
      </c>
    </row>
    <row r="11">
      <c r="A11" s="21"/>
      <c r="B11" s="22" t="s">
        <v>279</v>
      </c>
      <c r="C11" s="22" t="s">
        <v>280</v>
      </c>
      <c r="D11" s="22" t="s">
        <v>281</v>
      </c>
      <c r="E11" s="22">
        <v>2.0</v>
      </c>
    </row>
    <row r="12">
      <c r="A12" s="21"/>
      <c r="B12" s="22" t="s">
        <v>282</v>
      </c>
      <c r="C12" s="22" t="s">
        <v>283</v>
      </c>
      <c r="D12" s="22" t="s">
        <v>284</v>
      </c>
      <c r="E12" s="22">
        <v>2.0</v>
      </c>
    </row>
    <row r="13">
      <c r="A13" s="21"/>
      <c r="B13" s="22" t="s">
        <v>285</v>
      </c>
      <c r="C13" s="22" t="s">
        <v>286</v>
      </c>
      <c r="D13" s="22" t="s">
        <v>287</v>
      </c>
      <c r="E13" s="22">
        <v>3.0</v>
      </c>
    </row>
    <row r="14">
      <c r="A14" s="21"/>
      <c r="B14" s="22" t="s">
        <v>288</v>
      </c>
      <c r="C14" s="22" t="s">
        <v>289</v>
      </c>
      <c r="D14" s="22" t="s">
        <v>267</v>
      </c>
      <c r="E14" s="22">
        <v>2.0</v>
      </c>
    </row>
    <row r="15">
      <c r="A15" s="21"/>
      <c r="B15" s="22" t="s">
        <v>290</v>
      </c>
      <c r="C15" s="22" t="s">
        <v>291</v>
      </c>
      <c r="D15" s="22" t="s">
        <v>265</v>
      </c>
      <c r="E15" s="22">
        <v>3.0</v>
      </c>
    </row>
    <row r="16">
      <c r="A16" s="21"/>
      <c r="B16" s="22" t="s">
        <v>292</v>
      </c>
      <c r="C16" s="22" t="s">
        <v>293</v>
      </c>
      <c r="D16" s="22" t="s">
        <v>294</v>
      </c>
      <c r="E16" s="22">
        <v>3.0</v>
      </c>
    </row>
    <row r="18">
      <c r="A18" s="19"/>
      <c r="B18" s="19"/>
      <c r="C18" s="20" t="s">
        <v>295</v>
      </c>
      <c r="D18" s="19"/>
      <c r="E18" s="19"/>
    </row>
    <row r="19">
      <c r="A19" s="20" t="s">
        <v>258</v>
      </c>
      <c r="B19" s="20" t="s">
        <v>259</v>
      </c>
      <c r="C19" s="20" t="s">
        <v>260</v>
      </c>
      <c r="D19" s="20" t="s">
        <v>261</v>
      </c>
      <c r="E19" s="20" t="s">
        <v>262</v>
      </c>
    </row>
    <row r="20">
      <c r="A20" s="21"/>
      <c r="B20" s="22" t="s">
        <v>296</v>
      </c>
      <c r="C20" s="22" t="s">
        <v>297</v>
      </c>
      <c r="D20" s="22" t="s">
        <v>265</v>
      </c>
      <c r="E20" s="22">
        <v>3.0</v>
      </c>
    </row>
    <row r="21">
      <c r="A21" s="21"/>
      <c r="B21" s="22" t="s">
        <v>298</v>
      </c>
      <c r="C21" s="22" t="s">
        <v>299</v>
      </c>
      <c r="D21" s="22" t="s">
        <v>300</v>
      </c>
      <c r="E21" s="22">
        <v>2.0</v>
      </c>
    </row>
    <row r="22">
      <c r="A22" s="21"/>
      <c r="B22" s="22" t="s">
        <v>301</v>
      </c>
      <c r="C22" s="22" t="s">
        <v>302</v>
      </c>
      <c r="D22" s="22" t="s">
        <v>303</v>
      </c>
      <c r="E22" s="22">
        <v>2.0</v>
      </c>
    </row>
    <row r="23">
      <c r="A23" s="21"/>
      <c r="B23" s="22" t="s">
        <v>304</v>
      </c>
      <c r="C23" s="22" t="s">
        <v>305</v>
      </c>
      <c r="D23" s="22" t="s">
        <v>306</v>
      </c>
      <c r="E23" s="22">
        <v>4.0</v>
      </c>
    </row>
    <row r="24">
      <c r="A24" s="21"/>
      <c r="B24" s="22" t="s">
        <v>307</v>
      </c>
      <c r="C24" s="22" t="s">
        <v>308</v>
      </c>
      <c r="D24" s="22" t="s">
        <v>309</v>
      </c>
      <c r="E24" s="22">
        <v>2.0</v>
      </c>
    </row>
    <row r="26">
      <c r="A26" s="19"/>
      <c r="B26" s="19"/>
      <c r="C26" s="20" t="s">
        <v>310</v>
      </c>
      <c r="D26" s="19"/>
      <c r="E26" s="19"/>
    </row>
    <row r="27">
      <c r="A27" s="20" t="s">
        <v>258</v>
      </c>
      <c r="B27" s="20" t="s">
        <v>259</v>
      </c>
      <c r="C27" s="20" t="s">
        <v>260</v>
      </c>
      <c r="D27" s="20" t="s">
        <v>261</v>
      </c>
      <c r="E27" s="20" t="s">
        <v>262</v>
      </c>
    </row>
    <row r="28">
      <c r="A28" s="21"/>
      <c r="B28" s="22" t="s">
        <v>311</v>
      </c>
      <c r="C28" s="22" t="s">
        <v>312</v>
      </c>
      <c r="D28" s="22" t="s">
        <v>313</v>
      </c>
      <c r="E28" s="22">
        <v>2.0</v>
      </c>
    </row>
    <row r="29">
      <c r="A29" s="21"/>
      <c r="B29" s="22" t="s">
        <v>314</v>
      </c>
      <c r="C29" s="22" t="s">
        <v>264</v>
      </c>
      <c r="D29" s="22" t="s">
        <v>315</v>
      </c>
      <c r="E29" s="22">
        <v>1.0</v>
      </c>
    </row>
    <row r="30">
      <c r="A30" s="21"/>
      <c r="B30" s="22" t="s">
        <v>316</v>
      </c>
      <c r="C30" s="22" t="s">
        <v>264</v>
      </c>
      <c r="D30" s="22" t="s">
        <v>265</v>
      </c>
      <c r="E30" s="22">
        <v>1.0</v>
      </c>
    </row>
    <row r="31">
      <c r="A31" s="21"/>
      <c r="B31" s="22" t="s">
        <v>317</v>
      </c>
      <c r="C31" s="22" t="s">
        <v>318</v>
      </c>
      <c r="D31" s="22" t="s">
        <v>319</v>
      </c>
      <c r="E31" s="22">
        <v>4.0</v>
      </c>
    </row>
    <row r="32">
      <c r="A32" s="21"/>
      <c r="B32" s="22" t="s">
        <v>320</v>
      </c>
      <c r="C32" s="22" t="s">
        <v>321</v>
      </c>
      <c r="D32" s="22" t="s">
        <v>322</v>
      </c>
      <c r="E32" s="22">
        <v>2.0</v>
      </c>
    </row>
    <row r="33">
      <c r="A33" s="21"/>
      <c r="B33" s="22" t="s">
        <v>323</v>
      </c>
      <c r="C33" s="22" t="s">
        <v>324</v>
      </c>
      <c r="D33" s="22" t="s">
        <v>325</v>
      </c>
      <c r="E33" s="22">
        <v>5.0</v>
      </c>
    </row>
    <row r="34">
      <c r="C34" s="23"/>
    </row>
    <row r="35">
      <c r="A35" s="19"/>
      <c r="B35" s="19"/>
      <c r="C35" s="20" t="s">
        <v>326</v>
      </c>
      <c r="D35" s="19"/>
      <c r="E35" s="19"/>
    </row>
    <row r="36">
      <c r="A36" s="20" t="s">
        <v>258</v>
      </c>
      <c r="B36" s="20" t="s">
        <v>259</v>
      </c>
      <c r="C36" s="20" t="s">
        <v>260</v>
      </c>
      <c r="D36" s="20" t="s">
        <v>261</v>
      </c>
      <c r="E36" s="20" t="s">
        <v>262</v>
      </c>
    </row>
    <row r="37">
      <c r="A37" s="21"/>
      <c r="B37" s="22" t="s">
        <v>327</v>
      </c>
      <c r="C37" s="22" t="s">
        <v>328</v>
      </c>
      <c r="D37" s="22" t="s">
        <v>329</v>
      </c>
      <c r="E37" s="22">
        <v>3.0</v>
      </c>
    </row>
    <row r="38">
      <c r="C38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8.25"/>
    <col customWidth="1" min="3" max="3" width="46.38"/>
    <col customWidth="1" min="4" max="4" width="39.25"/>
  </cols>
  <sheetData>
    <row r="1">
      <c r="C1" s="20" t="s">
        <v>330</v>
      </c>
    </row>
    <row r="2">
      <c r="A2" s="20" t="s">
        <v>258</v>
      </c>
      <c r="B2" s="20" t="s">
        <v>259</v>
      </c>
      <c r="C2" s="20" t="s">
        <v>260</v>
      </c>
      <c r="D2" s="20" t="s">
        <v>261</v>
      </c>
      <c r="E2" s="20" t="s">
        <v>262</v>
      </c>
    </row>
    <row r="3">
      <c r="A3" s="21"/>
      <c r="B3" s="22" t="s">
        <v>331</v>
      </c>
      <c r="C3" s="22" t="s">
        <v>264</v>
      </c>
      <c r="D3" s="22" t="s">
        <v>332</v>
      </c>
      <c r="E3" s="22">
        <v>1.0</v>
      </c>
    </row>
    <row r="4">
      <c r="A4" s="21"/>
      <c r="B4" s="22" t="s">
        <v>333</v>
      </c>
      <c r="C4" s="22" t="s">
        <v>264</v>
      </c>
      <c r="D4" s="22" t="s">
        <v>334</v>
      </c>
      <c r="E4" s="22">
        <v>1.0</v>
      </c>
    </row>
    <row r="5">
      <c r="A5" s="21"/>
      <c r="B5" s="22" t="s">
        <v>335</v>
      </c>
      <c r="C5" s="22" t="s">
        <v>264</v>
      </c>
      <c r="D5" s="22" t="s">
        <v>336</v>
      </c>
      <c r="E5" s="22">
        <v>1.0</v>
      </c>
    </row>
    <row r="6">
      <c r="A6" s="21"/>
      <c r="B6" s="22" t="s">
        <v>337</v>
      </c>
      <c r="C6" s="22" t="s">
        <v>264</v>
      </c>
      <c r="D6" s="22" t="s">
        <v>338</v>
      </c>
      <c r="E6" s="22">
        <v>1.0</v>
      </c>
    </row>
    <row r="7">
      <c r="A7" s="21"/>
      <c r="B7" s="22" t="s">
        <v>339</v>
      </c>
      <c r="C7" s="22" t="s">
        <v>264</v>
      </c>
      <c r="D7" s="22" t="s">
        <v>332</v>
      </c>
      <c r="E7" s="22">
        <v>1.0</v>
      </c>
    </row>
    <row r="8">
      <c r="A8" s="21"/>
      <c r="B8" s="22" t="s">
        <v>340</v>
      </c>
      <c r="C8" s="22" t="s">
        <v>264</v>
      </c>
      <c r="D8" s="22" t="s">
        <v>341</v>
      </c>
      <c r="E8" s="22">
        <v>1.0</v>
      </c>
    </row>
    <row r="9">
      <c r="A9" s="21"/>
      <c r="B9" s="22" t="s">
        <v>342</v>
      </c>
      <c r="C9" s="22" t="s">
        <v>343</v>
      </c>
      <c r="D9" s="22" t="s">
        <v>344</v>
      </c>
      <c r="E9" s="22">
        <v>2.0</v>
      </c>
    </row>
    <row r="10">
      <c r="A10" s="21"/>
      <c r="B10" s="22" t="s">
        <v>345</v>
      </c>
      <c r="C10" s="22" t="s">
        <v>346</v>
      </c>
      <c r="D10" s="22" t="s">
        <v>347</v>
      </c>
      <c r="E10" s="22">
        <v>2.0</v>
      </c>
    </row>
    <row r="12">
      <c r="C12" s="20" t="s">
        <v>348</v>
      </c>
    </row>
    <row r="13">
      <c r="A13" s="20" t="s">
        <v>258</v>
      </c>
      <c r="B13" s="20" t="s">
        <v>259</v>
      </c>
      <c r="C13" s="20" t="s">
        <v>260</v>
      </c>
      <c r="D13" s="20" t="s">
        <v>261</v>
      </c>
      <c r="E13" s="20" t="s">
        <v>262</v>
      </c>
    </row>
    <row r="14">
      <c r="A14" s="21"/>
      <c r="B14" s="22" t="s">
        <v>349</v>
      </c>
      <c r="C14" s="22" t="s">
        <v>264</v>
      </c>
      <c r="D14" s="22" t="s">
        <v>350</v>
      </c>
      <c r="E14" s="22">
        <v>1.0</v>
      </c>
    </row>
    <row r="15">
      <c r="A15" s="21"/>
      <c r="B15" s="22" t="s">
        <v>351</v>
      </c>
      <c r="C15" s="22" t="s">
        <v>264</v>
      </c>
      <c r="D15" s="22" t="s">
        <v>352</v>
      </c>
      <c r="E15" s="22">
        <v>1.0</v>
      </c>
    </row>
    <row r="16">
      <c r="A16" s="21"/>
      <c r="B16" s="22" t="s">
        <v>353</v>
      </c>
      <c r="C16" s="22" t="s">
        <v>264</v>
      </c>
      <c r="D16" s="22" t="s">
        <v>354</v>
      </c>
      <c r="E16" s="22">
        <v>1.0</v>
      </c>
    </row>
    <row r="17">
      <c r="A17" s="21"/>
      <c r="B17" s="22" t="s">
        <v>355</v>
      </c>
      <c r="C17" s="22" t="s">
        <v>264</v>
      </c>
      <c r="D17" s="22" t="s">
        <v>356</v>
      </c>
      <c r="E17" s="22">
        <v>1.0</v>
      </c>
    </row>
    <row r="18">
      <c r="A18" s="21"/>
      <c r="B18" s="22" t="s">
        <v>357</v>
      </c>
      <c r="C18" s="22" t="s">
        <v>264</v>
      </c>
      <c r="D18" s="22" t="s">
        <v>358</v>
      </c>
      <c r="E18" s="22">
        <v>1.0</v>
      </c>
    </row>
    <row r="19">
      <c r="A19" s="21"/>
      <c r="B19" s="22" t="s">
        <v>359</v>
      </c>
      <c r="C19" s="22" t="s">
        <v>349</v>
      </c>
      <c r="D19" s="22" t="s">
        <v>265</v>
      </c>
      <c r="E19" s="22">
        <v>2.0</v>
      </c>
    </row>
    <row r="20">
      <c r="A20" s="21"/>
      <c r="B20" s="22" t="s">
        <v>360</v>
      </c>
      <c r="C20" s="22" t="s">
        <v>351</v>
      </c>
      <c r="D20" s="22" t="s">
        <v>361</v>
      </c>
      <c r="E20" s="22">
        <v>2.0</v>
      </c>
    </row>
    <row r="21">
      <c r="A21" s="21"/>
      <c r="B21" s="22" t="s">
        <v>362</v>
      </c>
      <c r="C21" s="22" t="s">
        <v>353</v>
      </c>
      <c r="D21" s="22" t="s">
        <v>265</v>
      </c>
      <c r="E21" s="22">
        <v>2.0</v>
      </c>
    </row>
    <row r="22">
      <c r="A22" s="21"/>
      <c r="B22" s="22" t="s">
        <v>363</v>
      </c>
      <c r="C22" s="22" t="s">
        <v>355</v>
      </c>
      <c r="D22" s="22" t="s">
        <v>364</v>
      </c>
      <c r="E22" s="22">
        <v>2.0</v>
      </c>
    </row>
    <row r="23">
      <c r="A23" s="21"/>
      <c r="B23" s="22" t="s">
        <v>365</v>
      </c>
      <c r="C23" s="22" t="s">
        <v>357</v>
      </c>
      <c r="D23" s="22" t="s">
        <v>366</v>
      </c>
      <c r="E23" s="22">
        <v>2.0</v>
      </c>
    </row>
    <row r="24">
      <c r="A24" s="21"/>
      <c r="B24" s="22" t="s">
        <v>367</v>
      </c>
      <c r="C24" s="22" t="s">
        <v>368</v>
      </c>
      <c r="D24" s="22" t="s">
        <v>369</v>
      </c>
      <c r="E24" s="22">
        <v>4.0</v>
      </c>
    </row>
    <row r="25">
      <c r="A25" s="21"/>
      <c r="B25" s="22" t="s">
        <v>370</v>
      </c>
      <c r="C25" s="22" t="s">
        <v>371</v>
      </c>
      <c r="D25" s="22" t="s">
        <v>372</v>
      </c>
      <c r="E25" s="22">
        <v>3.0</v>
      </c>
    </row>
    <row r="26">
      <c r="A26" s="21"/>
      <c r="B26" s="22" t="s">
        <v>373</v>
      </c>
      <c r="C26" s="22" t="s">
        <v>349</v>
      </c>
      <c r="D26" s="22" t="s">
        <v>265</v>
      </c>
      <c r="E26" s="22">
        <v>2.0</v>
      </c>
    </row>
    <row r="27">
      <c r="A27" s="21"/>
      <c r="B27" s="22" t="s">
        <v>374</v>
      </c>
      <c r="C27" s="22" t="s">
        <v>351</v>
      </c>
      <c r="D27" s="22" t="s">
        <v>265</v>
      </c>
      <c r="E27" s="22">
        <v>2.0</v>
      </c>
    </row>
    <row r="28">
      <c r="A28" s="21"/>
      <c r="B28" s="22" t="s">
        <v>375</v>
      </c>
      <c r="C28" s="22" t="s">
        <v>353</v>
      </c>
      <c r="D28" s="22" t="s">
        <v>376</v>
      </c>
      <c r="E28" s="22">
        <v>2.0</v>
      </c>
    </row>
    <row r="29">
      <c r="A29" s="21"/>
      <c r="B29" s="22" t="s">
        <v>377</v>
      </c>
      <c r="C29" s="22" t="s">
        <v>355</v>
      </c>
      <c r="D29" s="22" t="s">
        <v>378</v>
      </c>
      <c r="E29" s="22">
        <v>2.0</v>
      </c>
    </row>
    <row r="30">
      <c r="A30" s="21"/>
      <c r="B30" s="22" t="s">
        <v>379</v>
      </c>
      <c r="C30" s="22" t="s">
        <v>357</v>
      </c>
      <c r="D30" s="22" t="s">
        <v>265</v>
      </c>
      <c r="E30" s="22">
        <v>2.0</v>
      </c>
    </row>
    <row r="31">
      <c r="A31" s="21"/>
      <c r="B31" s="22" t="s">
        <v>380</v>
      </c>
      <c r="C31" s="22" t="s">
        <v>381</v>
      </c>
      <c r="D31" s="22" t="s">
        <v>382</v>
      </c>
      <c r="E31" s="22">
        <v>3.0</v>
      </c>
    </row>
    <row r="32">
      <c r="A32" s="21"/>
      <c r="B32" s="22" t="s">
        <v>383</v>
      </c>
      <c r="C32" s="22" t="s">
        <v>384</v>
      </c>
      <c r="D32" s="22" t="s">
        <v>265</v>
      </c>
      <c r="E32" s="22">
        <v>3.0</v>
      </c>
    </row>
    <row r="33">
      <c r="A33" s="21"/>
      <c r="B33" s="22" t="s">
        <v>385</v>
      </c>
      <c r="C33" s="22" t="s">
        <v>386</v>
      </c>
      <c r="D33" s="22" t="s">
        <v>265</v>
      </c>
      <c r="E33" s="22">
        <v>3.0</v>
      </c>
    </row>
    <row r="34">
      <c r="A34" s="21"/>
      <c r="B34" s="22" t="s">
        <v>387</v>
      </c>
      <c r="C34" s="22" t="s">
        <v>388</v>
      </c>
      <c r="D34" s="22" t="s">
        <v>389</v>
      </c>
      <c r="E34" s="22">
        <v>3.0</v>
      </c>
    </row>
    <row r="35">
      <c r="A35" s="21"/>
      <c r="B35" s="22" t="s">
        <v>390</v>
      </c>
      <c r="C35" s="22" t="s">
        <v>391</v>
      </c>
      <c r="D35" s="22" t="s">
        <v>392</v>
      </c>
      <c r="E35" s="22">
        <v>3.0</v>
      </c>
    </row>
    <row r="36">
      <c r="A36" s="21"/>
      <c r="B36" s="22" t="s">
        <v>393</v>
      </c>
      <c r="C36" s="22" t="s">
        <v>394</v>
      </c>
      <c r="D36" s="22" t="s">
        <v>395</v>
      </c>
      <c r="E36" s="22">
        <v>4.0</v>
      </c>
    </row>
    <row r="37">
      <c r="A37" s="21"/>
      <c r="B37" s="22" t="s">
        <v>396</v>
      </c>
      <c r="C37" s="22" t="s">
        <v>397</v>
      </c>
      <c r="D37" s="22" t="s">
        <v>398</v>
      </c>
      <c r="E37" s="22">
        <v>4.0</v>
      </c>
    </row>
    <row r="38">
      <c r="A38" s="21"/>
      <c r="B38" s="22" t="s">
        <v>399</v>
      </c>
      <c r="C38" s="22" t="s">
        <v>400</v>
      </c>
      <c r="D38" s="22" t="s">
        <v>376</v>
      </c>
      <c r="E38" s="22">
        <v>4.0</v>
      </c>
    </row>
    <row r="40">
      <c r="C40" s="20" t="s">
        <v>401</v>
      </c>
    </row>
    <row r="41">
      <c r="A41" s="20" t="s">
        <v>258</v>
      </c>
      <c r="B41" s="20" t="s">
        <v>259</v>
      </c>
      <c r="C41" s="20" t="s">
        <v>260</v>
      </c>
      <c r="D41" s="20" t="s">
        <v>261</v>
      </c>
      <c r="E41" s="20" t="s">
        <v>262</v>
      </c>
    </row>
    <row r="42">
      <c r="A42" s="21"/>
      <c r="B42" s="22" t="s">
        <v>402</v>
      </c>
      <c r="C42" s="22" t="s">
        <v>264</v>
      </c>
      <c r="D42" s="22" t="s">
        <v>403</v>
      </c>
      <c r="E42" s="22">
        <v>1.0</v>
      </c>
    </row>
    <row r="43">
      <c r="A43" s="21"/>
      <c r="B43" s="22" t="s">
        <v>404</v>
      </c>
      <c r="C43" s="22" t="s">
        <v>264</v>
      </c>
      <c r="D43" s="22" t="s">
        <v>405</v>
      </c>
      <c r="E43" s="22">
        <v>1.0</v>
      </c>
    </row>
    <row r="44">
      <c r="A44" s="21"/>
      <c r="B44" s="22" t="s">
        <v>406</v>
      </c>
      <c r="C44" s="22" t="s">
        <v>407</v>
      </c>
      <c r="D44" s="22" t="s">
        <v>408</v>
      </c>
      <c r="E44" s="22">
        <v>3.0</v>
      </c>
    </row>
    <row r="45">
      <c r="A45" s="21"/>
      <c r="B45" s="22" t="s">
        <v>409</v>
      </c>
      <c r="C45" s="22" t="s">
        <v>264</v>
      </c>
      <c r="D45" s="22" t="s">
        <v>410</v>
      </c>
      <c r="E45" s="22">
        <v>1.0</v>
      </c>
    </row>
    <row r="46">
      <c r="A46" s="21"/>
      <c r="B46" s="22" t="s">
        <v>411</v>
      </c>
      <c r="C46" s="22" t="s">
        <v>402</v>
      </c>
      <c r="D46" s="22" t="s">
        <v>412</v>
      </c>
      <c r="E46" s="22">
        <v>2.0</v>
      </c>
    </row>
    <row r="47">
      <c r="A47" s="21"/>
      <c r="B47" s="22" t="s">
        <v>413</v>
      </c>
      <c r="C47" s="22" t="s">
        <v>404</v>
      </c>
      <c r="D47" s="22" t="s">
        <v>414</v>
      </c>
      <c r="E47" s="22">
        <v>2.0</v>
      </c>
    </row>
    <row r="48">
      <c r="A48" s="21"/>
      <c r="B48" s="22" t="s">
        <v>415</v>
      </c>
      <c r="C48" s="22" t="s">
        <v>416</v>
      </c>
      <c r="D48" s="22" t="s">
        <v>417</v>
      </c>
      <c r="E48" s="22">
        <v>3.0</v>
      </c>
    </row>
    <row r="49">
      <c r="A49" s="21"/>
      <c r="B49" s="22" t="s">
        <v>418</v>
      </c>
      <c r="C49" s="22" t="s">
        <v>419</v>
      </c>
      <c r="D49" s="22" t="s">
        <v>420</v>
      </c>
      <c r="E49" s="22">
        <v>3.0</v>
      </c>
    </row>
    <row r="50">
      <c r="A50" s="21"/>
      <c r="B50" s="22" t="s">
        <v>421</v>
      </c>
      <c r="C50" s="22" t="s">
        <v>422</v>
      </c>
      <c r="D50" s="22" t="s">
        <v>414</v>
      </c>
      <c r="E50" s="22">
        <v>3.0</v>
      </c>
    </row>
    <row r="51">
      <c r="A51" s="21"/>
      <c r="B51" s="22" t="s">
        <v>423</v>
      </c>
      <c r="C51" s="22" t="s">
        <v>424</v>
      </c>
      <c r="D51" s="22" t="s">
        <v>425</v>
      </c>
      <c r="E51" s="22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48.88"/>
    <col customWidth="1" min="4" max="4" width="36.5"/>
  </cols>
  <sheetData>
    <row r="1">
      <c r="A1" s="19"/>
      <c r="B1" s="19"/>
      <c r="C1" s="20" t="s">
        <v>426</v>
      </c>
      <c r="D1" s="19"/>
      <c r="E1" s="19"/>
    </row>
    <row r="2">
      <c r="A2" s="20" t="s">
        <v>258</v>
      </c>
      <c r="B2" s="20" t="s">
        <v>259</v>
      </c>
      <c r="C2" s="20" t="s">
        <v>260</v>
      </c>
      <c r="D2" s="20" t="s">
        <v>261</v>
      </c>
      <c r="E2" s="20" t="s">
        <v>262</v>
      </c>
    </row>
    <row r="3">
      <c r="A3" s="21"/>
      <c r="B3" s="22" t="s">
        <v>427</v>
      </c>
      <c r="C3" s="22" t="s">
        <v>264</v>
      </c>
      <c r="D3" s="22" t="s">
        <v>265</v>
      </c>
      <c r="E3" s="22">
        <v>1.0</v>
      </c>
    </row>
    <row r="4">
      <c r="A4" s="21"/>
      <c r="B4" s="22" t="s">
        <v>428</v>
      </c>
      <c r="C4" s="22" t="s">
        <v>264</v>
      </c>
      <c r="D4" s="22" t="s">
        <v>429</v>
      </c>
      <c r="E4" s="22">
        <v>1.0</v>
      </c>
    </row>
    <row r="5">
      <c r="A5" s="21"/>
      <c r="B5" s="22" t="s">
        <v>430</v>
      </c>
      <c r="C5" s="22" t="s">
        <v>431</v>
      </c>
      <c r="D5" s="22" t="s">
        <v>284</v>
      </c>
      <c r="E5" s="22">
        <v>2.0</v>
      </c>
    </row>
    <row r="6">
      <c r="A6" s="21"/>
      <c r="B6" s="22" t="s">
        <v>432</v>
      </c>
      <c r="C6" s="22" t="s">
        <v>433</v>
      </c>
      <c r="D6" s="22" t="s">
        <v>434</v>
      </c>
      <c r="E6" s="22">
        <v>3.0</v>
      </c>
    </row>
    <row r="8">
      <c r="A8" s="19"/>
      <c r="B8" s="19"/>
      <c r="C8" s="20" t="s">
        <v>435</v>
      </c>
      <c r="D8" s="19"/>
      <c r="E8" s="19"/>
    </row>
    <row r="9">
      <c r="A9" s="20" t="s">
        <v>258</v>
      </c>
      <c r="B9" s="20" t="s">
        <v>259</v>
      </c>
      <c r="C9" s="20" t="s">
        <v>260</v>
      </c>
      <c r="D9" s="20" t="s">
        <v>261</v>
      </c>
      <c r="E9" s="20" t="s">
        <v>262</v>
      </c>
    </row>
    <row r="10">
      <c r="A10" s="22" t="s">
        <v>436</v>
      </c>
      <c r="B10" s="22" t="s">
        <v>436</v>
      </c>
      <c r="C10" s="22" t="s">
        <v>436</v>
      </c>
      <c r="D10" s="22" t="s">
        <v>436</v>
      </c>
      <c r="E10" s="22" t="s">
        <v>436</v>
      </c>
    </row>
    <row r="12">
      <c r="A12" s="19"/>
      <c r="B12" s="19"/>
      <c r="C12" s="20" t="s">
        <v>437</v>
      </c>
      <c r="D12" s="19"/>
      <c r="E12" s="19"/>
    </row>
    <row r="13">
      <c r="A13" s="20" t="s">
        <v>258</v>
      </c>
      <c r="B13" s="20" t="s">
        <v>259</v>
      </c>
      <c r="C13" s="20" t="s">
        <v>260</v>
      </c>
      <c r="D13" s="20" t="s">
        <v>261</v>
      </c>
      <c r="E13" s="20" t="s">
        <v>262</v>
      </c>
    </row>
    <row r="14">
      <c r="A14" s="21"/>
      <c r="B14" s="22" t="s">
        <v>438</v>
      </c>
      <c r="C14" s="22" t="s">
        <v>439</v>
      </c>
      <c r="D14" s="22" t="s">
        <v>440</v>
      </c>
      <c r="E14" s="22">
        <v>4.0</v>
      </c>
    </row>
    <row r="15">
      <c r="A15" s="21"/>
      <c r="B15" s="22" t="s">
        <v>441</v>
      </c>
      <c r="C15" s="22" t="s">
        <v>264</v>
      </c>
      <c r="D15" s="22" t="s">
        <v>429</v>
      </c>
      <c r="E15" s="22">
        <v>1.0</v>
      </c>
    </row>
    <row r="16">
      <c r="A16" s="21"/>
      <c r="B16" s="22" t="s">
        <v>442</v>
      </c>
      <c r="C16" s="22" t="s">
        <v>439</v>
      </c>
      <c r="D16" s="22" t="s">
        <v>443</v>
      </c>
      <c r="E16" s="22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5.88"/>
    <col customWidth="1" min="3" max="3" width="24.38"/>
    <col customWidth="1" min="4" max="4" width="34.13"/>
  </cols>
  <sheetData>
    <row r="1">
      <c r="C1" s="20" t="s">
        <v>444</v>
      </c>
    </row>
    <row r="2">
      <c r="A2" s="20" t="s">
        <v>258</v>
      </c>
      <c r="B2" s="20" t="s">
        <v>259</v>
      </c>
      <c r="C2" s="20" t="s">
        <v>260</v>
      </c>
      <c r="D2" s="20" t="s">
        <v>261</v>
      </c>
      <c r="E2" s="20" t="s">
        <v>262</v>
      </c>
    </row>
    <row r="3">
      <c r="A3" s="21"/>
      <c r="B3" s="22" t="s">
        <v>445</v>
      </c>
      <c r="C3" s="22" t="s">
        <v>264</v>
      </c>
      <c r="D3" s="22" t="s">
        <v>417</v>
      </c>
      <c r="E3" s="22">
        <v>1.0</v>
      </c>
    </row>
    <row r="4">
      <c r="A4" s="21"/>
      <c r="B4" s="22" t="s">
        <v>446</v>
      </c>
      <c r="C4" s="22" t="s">
        <v>264</v>
      </c>
      <c r="D4" s="22" t="s">
        <v>447</v>
      </c>
      <c r="E4" s="22">
        <v>1.0</v>
      </c>
    </row>
    <row r="5">
      <c r="A5" s="21"/>
      <c r="B5" s="22" t="s">
        <v>448</v>
      </c>
      <c r="C5" s="22" t="s">
        <v>264</v>
      </c>
      <c r="D5" s="22" t="s">
        <v>449</v>
      </c>
      <c r="E5" s="22">
        <v>1.0</v>
      </c>
    </row>
    <row r="6">
      <c r="A6" s="21"/>
      <c r="B6" s="22" t="s">
        <v>450</v>
      </c>
      <c r="C6" s="22" t="s">
        <v>264</v>
      </c>
      <c r="D6" s="22" t="s">
        <v>451</v>
      </c>
      <c r="E6" s="22">
        <v>1.0</v>
      </c>
    </row>
    <row r="7">
      <c r="A7" s="21"/>
      <c r="B7" s="22" t="s">
        <v>452</v>
      </c>
      <c r="C7" s="22" t="s">
        <v>264</v>
      </c>
      <c r="D7" s="22" t="s">
        <v>453</v>
      </c>
      <c r="E7" s="22">
        <v>1.0</v>
      </c>
    </row>
    <row r="8">
      <c r="A8" s="21"/>
      <c r="B8" s="22" t="s">
        <v>454</v>
      </c>
      <c r="C8" s="22" t="s">
        <v>264</v>
      </c>
      <c r="D8" s="22" t="s">
        <v>455</v>
      </c>
      <c r="E8" s="22">
        <v>1.0</v>
      </c>
    </row>
    <row r="9">
      <c r="A9" s="21"/>
      <c r="B9" s="22" t="s">
        <v>456</v>
      </c>
      <c r="C9" s="22" t="s">
        <v>457</v>
      </c>
      <c r="D9" s="22" t="s">
        <v>458</v>
      </c>
      <c r="E9" s="22">
        <v>2.0</v>
      </c>
    </row>
    <row r="10">
      <c r="A10" s="21"/>
      <c r="B10" s="22" t="s">
        <v>459</v>
      </c>
      <c r="C10" s="22" t="s">
        <v>460</v>
      </c>
      <c r="D10" s="22" t="s">
        <v>417</v>
      </c>
      <c r="E10" s="22">
        <v>2.0</v>
      </c>
    </row>
    <row r="11">
      <c r="C11" s="22"/>
    </row>
    <row r="12">
      <c r="C12" s="20" t="s">
        <v>461</v>
      </c>
      <c r="E12" s="24"/>
    </row>
    <row r="13">
      <c r="A13" s="20" t="s">
        <v>258</v>
      </c>
      <c r="B13" s="20" t="s">
        <v>259</v>
      </c>
      <c r="C13" s="20" t="s">
        <v>260</v>
      </c>
      <c r="D13" s="20" t="s">
        <v>261</v>
      </c>
      <c r="E13" s="20" t="s">
        <v>262</v>
      </c>
    </row>
    <row r="14">
      <c r="A14" s="21"/>
      <c r="B14" s="22" t="s">
        <v>462</v>
      </c>
      <c r="C14" s="22" t="s">
        <v>264</v>
      </c>
      <c r="D14" s="22" t="s">
        <v>417</v>
      </c>
      <c r="E14" s="22">
        <v>1.0</v>
      </c>
    </row>
    <row r="15">
      <c r="A15" s="21"/>
      <c r="B15" s="22" t="s">
        <v>463</v>
      </c>
      <c r="C15" s="22" t="s">
        <v>464</v>
      </c>
      <c r="D15" s="22" t="s">
        <v>465</v>
      </c>
      <c r="E15" s="22">
        <v>2.0</v>
      </c>
    </row>
    <row r="17">
      <c r="C17" s="20" t="s">
        <v>466</v>
      </c>
      <c r="E17" s="24"/>
    </row>
    <row r="18">
      <c r="A18" s="20" t="s">
        <v>258</v>
      </c>
      <c r="B18" s="20" t="s">
        <v>259</v>
      </c>
      <c r="C18" s="20" t="s">
        <v>260</v>
      </c>
      <c r="D18" s="20" t="s">
        <v>261</v>
      </c>
      <c r="E18" s="20" t="s">
        <v>262</v>
      </c>
    </row>
    <row r="19">
      <c r="A19" s="22" t="s">
        <v>436</v>
      </c>
      <c r="B19" s="22" t="s">
        <v>436</v>
      </c>
      <c r="C19" s="22" t="s">
        <v>436</v>
      </c>
      <c r="D19" s="22" t="s">
        <v>436</v>
      </c>
      <c r="E19" s="22" t="s">
        <v>436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9.63"/>
    <col customWidth="1" min="3" max="3" width="19.88"/>
    <col customWidth="1" min="5" max="5" width="8.5"/>
    <col hidden="1" min="25" max="26" width="12.63"/>
  </cols>
  <sheetData>
    <row r="1">
      <c r="A1" s="22" t="s">
        <v>467</v>
      </c>
      <c r="B1" s="25" t="s">
        <v>468</v>
      </c>
      <c r="C1" s="22" t="s">
        <v>469</v>
      </c>
      <c r="D1" s="22" t="s">
        <v>470</v>
      </c>
      <c r="E1" s="25" t="s">
        <v>471</v>
      </c>
      <c r="F1" s="25" t="s">
        <v>472</v>
      </c>
      <c r="G1" s="25" t="s">
        <v>473</v>
      </c>
      <c r="H1" s="25" t="s">
        <v>474</v>
      </c>
      <c r="I1" s="25" t="s">
        <v>475</v>
      </c>
      <c r="Y1" s="22" t="s">
        <v>476</v>
      </c>
      <c r="Z1" s="25" t="s">
        <v>477</v>
      </c>
    </row>
    <row r="2">
      <c r="A2" s="22" t="s">
        <v>223</v>
      </c>
      <c r="B2" s="22">
        <v>200.0</v>
      </c>
      <c r="C2" s="22" t="s">
        <v>478</v>
      </c>
      <c r="D2" s="26">
        <f t="array" ref="D2">INDEX('Lucky Fist BG Numbers'!B2:B20, MATCH(C2, 'Lucky Fist BG Numbers'!A2:A20, 0))</f>
        <v>2400000</v>
      </c>
      <c r="E2" s="22">
        <v>10.0</v>
      </c>
      <c r="F2" s="26">
        <f t="array" ref="F2">0.1 * D2 * (1 + ((OFFSET('Stats by Level'!$J$3, B2 - 1, 0) * INDEX(CHOOSE(MATCH(A2, Ratios!$B$1:$E$1, 0), Ratios!$B$10:$E$10, Ratios!$B$14:$E$14), 1, MATCH(A2, CHOOSE(MATCH(A2, Ratios!$B$1:$E$1, 0), Ratios!$B$1:$E$1, Ratios!$B$15:$E$15), 0)) * INDEX('Lucky Fist BG Numbers'!$B$23:$B$32, MATCH(E2, 'Lucky Fist BG Numbers'!$A$23:$A$32, 0))) / 4550)
)</f>
        <v>248503.3846</v>
      </c>
      <c r="G2" s="26">
        <f>sum(D2-F2)</f>
        <v>2151496.615</v>
      </c>
      <c r="H2" s="26">
        <f>product(F2*0.235)</f>
        <v>58398.29538</v>
      </c>
      <c r="I2" s="26">
        <f>sum(D2-H2)</f>
        <v>2341601.705</v>
      </c>
      <c r="Y2" s="22">
        <v>1.0</v>
      </c>
      <c r="Z2" s="21">
        <f t="array" ref="Z2:Z201">SEQUENCE(200,1,1,1)</f>
        <v>1</v>
      </c>
    </row>
    <row r="3">
      <c r="Y3" s="22">
        <v>2.0</v>
      </c>
      <c r="Z3" s="21">
        <v>2.0</v>
      </c>
    </row>
    <row r="4">
      <c r="Y4" s="22">
        <v>3.0</v>
      </c>
      <c r="Z4" s="21">
        <v>3.0</v>
      </c>
    </row>
    <row r="5">
      <c r="Y5" s="22">
        <v>4.0</v>
      </c>
      <c r="Z5" s="21">
        <v>4.0</v>
      </c>
    </row>
    <row r="6">
      <c r="Y6" s="22">
        <v>5.0</v>
      </c>
      <c r="Z6" s="21">
        <v>5.0</v>
      </c>
    </row>
    <row r="7">
      <c r="Y7" s="22">
        <v>6.0</v>
      </c>
      <c r="Z7" s="21">
        <v>6.0</v>
      </c>
    </row>
    <row r="8">
      <c r="Y8" s="22">
        <v>7.0</v>
      </c>
      <c r="Z8" s="21">
        <v>7.0</v>
      </c>
    </row>
    <row r="9">
      <c r="Y9" s="22">
        <v>8.0</v>
      </c>
      <c r="Z9" s="21">
        <v>8.0</v>
      </c>
    </row>
    <row r="10">
      <c r="Y10" s="22">
        <v>9.0</v>
      </c>
      <c r="Z10" s="21">
        <v>9.0</v>
      </c>
    </row>
    <row r="11">
      <c r="Y11" s="22">
        <v>10.0</v>
      </c>
      <c r="Z11" s="21">
        <v>10.0</v>
      </c>
    </row>
    <row r="12">
      <c r="Z12" s="21">
        <v>11.0</v>
      </c>
    </row>
    <row r="13">
      <c r="Z13" s="21">
        <v>12.0</v>
      </c>
    </row>
    <row r="14">
      <c r="Z14" s="21">
        <v>13.0</v>
      </c>
    </row>
    <row r="15">
      <c r="Z15" s="21">
        <v>14.0</v>
      </c>
    </row>
    <row r="16">
      <c r="Z16" s="21">
        <v>15.0</v>
      </c>
    </row>
    <row r="17">
      <c r="Z17" s="21">
        <v>16.0</v>
      </c>
    </row>
    <row r="18">
      <c r="Z18" s="21">
        <v>17.0</v>
      </c>
    </row>
    <row r="19">
      <c r="Z19" s="21">
        <v>18.0</v>
      </c>
    </row>
    <row r="20">
      <c r="Z20" s="21">
        <v>19.0</v>
      </c>
    </row>
    <row r="21">
      <c r="Z21" s="21">
        <v>20.0</v>
      </c>
    </row>
    <row r="22">
      <c r="Z22" s="21">
        <v>21.0</v>
      </c>
    </row>
    <row r="23">
      <c r="Z23" s="21">
        <v>22.0</v>
      </c>
    </row>
    <row r="24">
      <c r="Z24" s="21">
        <v>23.0</v>
      </c>
    </row>
    <row r="25">
      <c r="Z25" s="21">
        <v>24.0</v>
      </c>
    </row>
    <row r="26">
      <c r="Z26" s="21">
        <v>25.0</v>
      </c>
    </row>
    <row r="27">
      <c r="Z27" s="21">
        <v>26.0</v>
      </c>
    </row>
    <row r="28">
      <c r="Z28" s="21">
        <v>27.0</v>
      </c>
    </row>
    <row r="29">
      <c r="Z29" s="21">
        <v>28.0</v>
      </c>
    </row>
    <row r="30">
      <c r="Z30" s="21">
        <v>29.0</v>
      </c>
    </row>
    <row r="31">
      <c r="Z31" s="21">
        <v>30.0</v>
      </c>
    </row>
    <row r="32">
      <c r="Z32" s="21">
        <v>31.0</v>
      </c>
    </row>
    <row r="33">
      <c r="Z33" s="21">
        <v>32.0</v>
      </c>
    </row>
    <row r="34">
      <c r="Z34" s="21">
        <v>33.0</v>
      </c>
    </row>
    <row r="35">
      <c r="Z35" s="21">
        <v>34.0</v>
      </c>
    </row>
    <row r="36">
      <c r="Z36" s="21">
        <v>35.0</v>
      </c>
    </row>
    <row r="37">
      <c r="Z37" s="21">
        <v>36.0</v>
      </c>
    </row>
    <row r="38">
      <c r="Z38" s="21">
        <v>37.0</v>
      </c>
    </row>
    <row r="39">
      <c r="Z39" s="21">
        <v>38.0</v>
      </c>
    </row>
    <row r="40">
      <c r="Z40" s="21">
        <v>39.0</v>
      </c>
    </row>
    <row r="41">
      <c r="Z41" s="21">
        <v>40.0</v>
      </c>
    </row>
    <row r="42">
      <c r="Z42" s="21">
        <v>41.0</v>
      </c>
    </row>
    <row r="43">
      <c r="Z43" s="21">
        <v>42.0</v>
      </c>
    </row>
    <row r="44">
      <c r="Z44" s="21">
        <v>43.0</v>
      </c>
    </row>
    <row r="45">
      <c r="Z45" s="21">
        <v>44.0</v>
      </c>
    </row>
    <row r="46">
      <c r="Z46" s="21">
        <v>45.0</v>
      </c>
    </row>
    <row r="47">
      <c r="Z47" s="21">
        <v>46.0</v>
      </c>
    </row>
    <row r="48">
      <c r="Z48" s="21">
        <v>47.0</v>
      </c>
    </row>
    <row r="49">
      <c r="Z49" s="21">
        <v>48.0</v>
      </c>
    </row>
    <row r="50">
      <c r="Z50" s="21">
        <v>49.0</v>
      </c>
    </row>
    <row r="51">
      <c r="Z51" s="21">
        <v>50.0</v>
      </c>
    </row>
    <row r="52">
      <c r="Z52" s="21">
        <v>51.0</v>
      </c>
    </row>
    <row r="53">
      <c r="Z53" s="21">
        <v>52.0</v>
      </c>
    </row>
    <row r="54">
      <c r="Z54" s="21">
        <v>53.0</v>
      </c>
    </row>
    <row r="55">
      <c r="Z55" s="21">
        <v>54.0</v>
      </c>
    </row>
    <row r="56">
      <c r="Z56" s="21">
        <v>55.0</v>
      </c>
    </row>
    <row r="57">
      <c r="Z57" s="21">
        <v>56.0</v>
      </c>
    </row>
    <row r="58">
      <c r="Z58" s="21">
        <v>57.0</v>
      </c>
    </row>
    <row r="59">
      <c r="Z59" s="21">
        <v>58.0</v>
      </c>
    </row>
    <row r="60">
      <c r="Z60" s="21">
        <v>59.0</v>
      </c>
    </row>
    <row r="61">
      <c r="Z61" s="21">
        <v>60.0</v>
      </c>
    </row>
    <row r="62">
      <c r="Z62" s="21">
        <v>61.0</v>
      </c>
    </row>
    <row r="63">
      <c r="Z63" s="21">
        <v>62.0</v>
      </c>
    </row>
    <row r="64">
      <c r="Z64" s="21">
        <v>63.0</v>
      </c>
    </row>
    <row r="65">
      <c r="Z65" s="21">
        <v>64.0</v>
      </c>
    </row>
    <row r="66">
      <c r="Z66" s="21">
        <v>65.0</v>
      </c>
    </row>
    <row r="67">
      <c r="Z67" s="21">
        <v>66.0</v>
      </c>
    </row>
    <row r="68">
      <c r="Z68" s="21">
        <v>67.0</v>
      </c>
    </row>
    <row r="69">
      <c r="Z69" s="21">
        <v>68.0</v>
      </c>
    </row>
    <row r="70">
      <c r="Z70" s="21">
        <v>69.0</v>
      </c>
    </row>
    <row r="71">
      <c r="Z71" s="21">
        <v>70.0</v>
      </c>
    </row>
    <row r="72">
      <c r="Z72" s="21">
        <v>71.0</v>
      </c>
    </row>
    <row r="73">
      <c r="Z73" s="21">
        <v>72.0</v>
      </c>
    </row>
    <row r="74">
      <c r="Z74" s="21">
        <v>73.0</v>
      </c>
    </row>
    <row r="75">
      <c r="Z75" s="21">
        <v>74.0</v>
      </c>
    </row>
    <row r="76">
      <c r="Z76" s="21">
        <v>75.0</v>
      </c>
    </row>
    <row r="77">
      <c r="Z77" s="21">
        <v>76.0</v>
      </c>
    </row>
    <row r="78">
      <c r="Z78" s="21">
        <v>77.0</v>
      </c>
    </row>
    <row r="79">
      <c r="Z79" s="21">
        <v>78.0</v>
      </c>
    </row>
    <row r="80">
      <c r="Z80" s="21">
        <v>79.0</v>
      </c>
    </row>
    <row r="81">
      <c r="Z81" s="21">
        <v>80.0</v>
      </c>
    </row>
    <row r="82">
      <c r="Z82" s="21">
        <v>81.0</v>
      </c>
    </row>
    <row r="83">
      <c r="Z83" s="21">
        <v>82.0</v>
      </c>
    </row>
    <row r="84">
      <c r="Z84" s="21">
        <v>83.0</v>
      </c>
    </row>
    <row r="85">
      <c r="Z85" s="21">
        <v>84.0</v>
      </c>
    </row>
    <row r="86">
      <c r="Z86" s="21">
        <v>85.0</v>
      </c>
    </row>
    <row r="87">
      <c r="Z87" s="21">
        <v>86.0</v>
      </c>
    </row>
    <row r="88">
      <c r="Z88" s="21">
        <v>87.0</v>
      </c>
    </row>
    <row r="89">
      <c r="Z89" s="21">
        <v>88.0</v>
      </c>
    </row>
    <row r="90">
      <c r="Z90" s="21">
        <v>89.0</v>
      </c>
    </row>
    <row r="91">
      <c r="Z91" s="21">
        <v>90.0</v>
      </c>
    </row>
    <row r="92">
      <c r="Z92" s="21">
        <v>91.0</v>
      </c>
    </row>
    <row r="93">
      <c r="Z93" s="21">
        <v>92.0</v>
      </c>
    </row>
    <row r="94">
      <c r="Z94" s="21">
        <v>93.0</v>
      </c>
    </row>
    <row r="95">
      <c r="Z95" s="21">
        <v>94.0</v>
      </c>
    </row>
    <row r="96">
      <c r="Z96" s="21">
        <v>95.0</v>
      </c>
    </row>
    <row r="97">
      <c r="Z97" s="21">
        <v>96.0</v>
      </c>
    </row>
    <row r="98">
      <c r="Z98" s="21">
        <v>97.0</v>
      </c>
    </row>
    <row r="99">
      <c r="Z99" s="21">
        <v>98.0</v>
      </c>
    </row>
    <row r="100">
      <c r="Z100" s="21">
        <v>99.0</v>
      </c>
    </row>
    <row r="101">
      <c r="Z101" s="21">
        <v>100.0</v>
      </c>
    </row>
    <row r="102">
      <c r="Z102" s="21">
        <v>101.0</v>
      </c>
    </row>
    <row r="103">
      <c r="Z103" s="21">
        <v>102.0</v>
      </c>
    </row>
    <row r="104">
      <c r="Z104" s="21">
        <v>103.0</v>
      </c>
    </row>
    <row r="105">
      <c r="Z105" s="21">
        <v>104.0</v>
      </c>
    </row>
    <row r="106">
      <c r="Z106" s="21">
        <v>105.0</v>
      </c>
    </row>
    <row r="107">
      <c r="Z107" s="21">
        <v>106.0</v>
      </c>
    </row>
    <row r="108">
      <c r="Z108" s="21">
        <v>107.0</v>
      </c>
    </row>
    <row r="109">
      <c r="Z109" s="21">
        <v>108.0</v>
      </c>
    </row>
    <row r="110">
      <c r="Z110" s="21">
        <v>109.0</v>
      </c>
    </row>
    <row r="111">
      <c r="Z111" s="21">
        <v>110.0</v>
      </c>
    </row>
    <row r="112">
      <c r="Z112" s="21">
        <v>111.0</v>
      </c>
    </row>
    <row r="113">
      <c r="Z113" s="21">
        <v>112.0</v>
      </c>
    </row>
    <row r="114">
      <c r="Z114" s="21">
        <v>113.0</v>
      </c>
    </row>
    <row r="115">
      <c r="Z115" s="21">
        <v>114.0</v>
      </c>
    </row>
    <row r="116">
      <c r="Z116" s="21">
        <v>115.0</v>
      </c>
    </row>
    <row r="117">
      <c r="Z117" s="21">
        <v>116.0</v>
      </c>
    </row>
    <row r="118">
      <c r="Z118" s="21">
        <v>117.0</v>
      </c>
    </row>
    <row r="119">
      <c r="Z119" s="21">
        <v>118.0</v>
      </c>
    </row>
    <row r="120">
      <c r="Z120" s="21">
        <v>119.0</v>
      </c>
    </row>
    <row r="121">
      <c r="Z121" s="21">
        <v>120.0</v>
      </c>
    </row>
    <row r="122">
      <c r="Z122" s="21">
        <v>121.0</v>
      </c>
    </row>
    <row r="123">
      <c r="Z123" s="21">
        <v>122.0</v>
      </c>
    </row>
    <row r="124">
      <c r="Z124" s="21">
        <v>123.0</v>
      </c>
    </row>
    <row r="125">
      <c r="Z125" s="21">
        <v>124.0</v>
      </c>
    </row>
    <row r="126">
      <c r="Z126" s="21">
        <v>125.0</v>
      </c>
    </row>
    <row r="127">
      <c r="Z127" s="21">
        <v>126.0</v>
      </c>
    </row>
    <row r="128">
      <c r="Z128" s="21">
        <v>127.0</v>
      </c>
    </row>
    <row r="129">
      <c r="Z129" s="21">
        <v>128.0</v>
      </c>
    </row>
    <row r="130">
      <c r="Z130" s="21">
        <v>129.0</v>
      </c>
    </row>
    <row r="131">
      <c r="Z131" s="21">
        <v>130.0</v>
      </c>
    </row>
    <row r="132">
      <c r="Z132" s="21">
        <v>131.0</v>
      </c>
    </row>
    <row r="133">
      <c r="Z133" s="21">
        <v>132.0</v>
      </c>
    </row>
    <row r="134">
      <c r="Z134" s="21">
        <v>133.0</v>
      </c>
    </row>
    <row r="135">
      <c r="Z135" s="21">
        <v>134.0</v>
      </c>
    </row>
    <row r="136">
      <c r="Z136" s="21">
        <v>135.0</v>
      </c>
    </row>
    <row r="137">
      <c r="Z137" s="21">
        <v>136.0</v>
      </c>
    </row>
    <row r="138">
      <c r="Z138" s="21">
        <v>137.0</v>
      </c>
    </row>
    <row r="139">
      <c r="Z139" s="21">
        <v>138.0</v>
      </c>
    </row>
    <row r="140">
      <c r="Z140" s="21">
        <v>139.0</v>
      </c>
    </row>
    <row r="141">
      <c r="Z141" s="21">
        <v>140.0</v>
      </c>
    </row>
    <row r="142">
      <c r="Z142" s="21">
        <v>141.0</v>
      </c>
    </row>
    <row r="143">
      <c r="Z143" s="21">
        <v>142.0</v>
      </c>
    </row>
    <row r="144">
      <c r="Z144" s="21">
        <v>143.0</v>
      </c>
    </row>
    <row r="145">
      <c r="Z145" s="21">
        <v>144.0</v>
      </c>
    </row>
    <row r="146">
      <c r="Z146" s="21">
        <v>145.0</v>
      </c>
    </row>
    <row r="147">
      <c r="Z147" s="21">
        <v>146.0</v>
      </c>
    </row>
    <row r="148">
      <c r="Z148" s="21">
        <v>147.0</v>
      </c>
    </row>
    <row r="149">
      <c r="Z149" s="21">
        <v>148.0</v>
      </c>
    </row>
    <row r="150">
      <c r="Z150" s="21">
        <v>149.0</v>
      </c>
    </row>
    <row r="151">
      <c r="Z151" s="21">
        <v>150.0</v>
      </c>
    </row>
    <row r="152">
      <c r="Z152" s="21">
        <v>151.0</v>
      </c>
    </row>
    <row r="153">
      <c r="Z153" s="21">
        <v>152.0</v>
      </c>
    </row>
    <row r="154">
      <c r="Z154" s="21">
        <v>153.0</v>
      </c>
    </row>
    <row r="155">
      <c r="Z155" s="21">
        <v>154.0</v>
      </c>
    </row>
    <row r="156">
      <c r="Z156" s="21">
        <v>155.0</v>
      </c>
    </row>
    <row r="157">
      <c r="Z157" s="21">
        <v>156.0</v>
      </c>
    </row>
    <row r="158">
      <c r="Z158" s="21">
        <v>157.0</v>
      </c>
    </row>
    <row r="159">
      <c r="Z159" s="21">
        <v>158.0</v>
      </c>
    </row>
    <row r="160">
      <c r="Z160" s="21">
        <v>159.0</v>
      </c>
    </row>
    <row r="161">
      <c r="Z161" s="21">
        <v>160.0</v>
      </c>
    </row>
    <row r="162">
      <c r="Z162" s="21">
        <v>161.0</v>
      </c>
    </row>
    <row r="163">
      <c r="Z163" s="21">
        <v>162.0</v>
      </c>
    </row>
    <row r="164">
      <c r="Z164" s="21">
        <v>163.0</v>
      </c>
    </row>
    <row r="165">
      <c r="Z165" s="21">
        <v>164.0</v>
      </c>
    </row>
    <row r="166">
      <c r="Z166" s="21">
        <v>165.0</v>
      </c>
    </row>
    <row r="167">
      <c r="Z167" s="21">
        <v>166.0</v>
      </c>
    </row>
    <row r="168">
      <c r="Z168" s="21">
        <v>167.0</v>
      </c>
    </row>
    <row r="169">
      <c r="Z169" s="21">
        <v>168.0</v>
      </c>
    </row>
    <row r="170">
      <c r="Z170" s="21">
        <v>169.0</v>
      </c>
    </row>
    <row r="171">
      <c r="Z171" s="21">
        <v>170.0</v>
      </c>
    </row>
    <row r="172">
      <c r="Z172" s="21">
        <v>171.0</v>
      </c>
    </row>
    <row r="173">
      <c r="Z173" s="21">
        <v>172.0</v>
      </c>
    </row>
    <row r="174">
      <c r="Z174" s="21">
        <v>173.0</v>
      </c>
    </row>
    <row r="175">
      <c r="Z175" s="21">
        <v>174.0</v>
      </c>
    </row>
    <row r="176">
      <c r="Z176" s="21">
        <v>175.0</v>
      </c>
    </row>
    <row r="177">
      <c r="Z177" s="21">
        <v>176.0</v>
      </c>
    </row>
    <row r="178">
      <c r="Z178" s="21">
        <v>177.0</v>
      </c>
    </row>
    <row r="179">
      <c r="Z179" s="21">
        <v>178.0</v>
      </c>
    </row>
    <row r="180">
      <c r="Z180" s="21">
        <v>179.0</v>
      </c>
    </row>
    <row r="181">
      <c r="Z181" s="21">
        <v>180.0</v>
      </c>
    </row>
    <row r="182">
      <c r="Z182" s="21">
        <v>181.0</v>
      </c>
    </row>
    <row r="183">
      <c r="Z183" s="21">
        <v>182.0</v>
      </c>
    </row>
    <row r="184">
      <c r="Z184" s="21">
        <v>183.0</v>
      </c>
    </row>
    <row r="185">
      <c r="Z185" s="21">
        <v>184.0</v>
      </c>
    </row>
    <row r="186">
      <c r="Z186" s="21">
        <v>185.0</v>
      </c>
    </row>
    <row r="187">
      <c r="Z187" s="21">
        <v>186.0</v>
      </c>
    </row>
    <row r="188">
      <c r="Z188" s="21">
        <v>187.0</v>
      </c>
    </row>
    <row r="189">
      <c r="Z189" s="21">
        <v>188.0</v>
      </c>
    </row>
    <row r="190">
      <c r="Z190" s="21">
        <v>189.0</v>
      </c>
    </row>
    <row r="191">
      <c r="Z191" s="21">
        <v>190.0</v>
      </c>
    </row>
    <row r="192">
      <c r="Z192" s="21">
        <v>191.0</v>
      </c>
    </row>
    <row r="193">
      <c r="Z193" s="21">
        <v>192.0</v>
      </c>
    </row>
    <row r="194">
      <c r="Z194" s="21">
        <v>193.0</v>
      </c>
    </row>
    <row r="195">
      <c r="Z195" s="21">
        <v>194.0</v>
      </c>
    </row>
    <row r="196">
      <c r="Z196" s="21">
        <v>195.0</v>
      </c>
    </row>
    <row r="197">
      <c r="Z197" s="21">
        <v>196.0</v>
      </c>
    </row>
    <row r="198">
      <c r="Z198" s="21">
        <v>197.0</v>
      </c>
    </row>
    <row r="199">
      <c r="Z199" s="21">
        <v>198.0</v>
      </c>
    </row>
    <row r="200">
      <c r="Z200" s="21">
        <v>199.0</v>
      </c>
    </row>
    <row r="201">
      <c r="Z201" s="21">
        <v>200.0</v>
      </c>
    </row>
  </sheetData>
  <dataValidations>
    <dataValidation type="list" allowBlank="1" showErrorMessage="1" sqref="E2">
      <formula1>$Y$2:$Y$12</formula1>
    </dataValidation>
    <dataValidation type="list" allowBlank="1" showInputMessage="1" showErrorMessage="1" prompt="Click and enter a value from the list of items" sqref="C2">
      <formula1>"Torobbie,Requiem Grudge,Requiem Spirit,Requiem Body,Requiem Core,Requiem Identity,Outraged Requiem,Ed,Tutankhamen,Tombeth,Captain Skull,Pirate King Karan,Count Blood,Tenter Lion,Queen Odinea,Soki,Spicy Dragon,Koiosu,True Kronos"</formula1>
    </dataValidation>
    <dataValidation type="list" allowBlank="1" showErrorMessage="1" sqref="A2">
      <formula1>"Sephirens,Digrimm,Ifron,Krusef,Power Spinel,Magic Spinel,Sense Spinel,Charm Spinel"</formula1>
    </dataValidation>
    <dataValidation type="list" allowBlank="1" showErrorMessage="1" sqref="B2">
      <formula1>$Z$2:$Z$201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6.25"/>
    <col customWidth="1" min="4" max="4" width="19.13"/>
  </cols>
  <sheetData>
    <row r="1">
      <c r="A1" s="23" t="s">
        <v>479</v>
      </c>
      <c r="B1" s="23" t="s">
        <v>19</v>
      </c>
      <c r="C1" s="23" t="s">
        <v>480</v>
      </c>
      <c r="D1" s="23" t="s">
        <v>481</v>
      </c>
      <c r="E1" s="23" t="s">
        <v>482</v>
      </c>
    </row>
    <row r="2">
      <c r="A2" s="22" t="s">
        <v>483</v>
      </c>
      <c r="B2" s="22">
        <v>100.0</v>
      </c>
      <c r="C2" s="22" t="s">
        <v>484</v>
      </c>
      <c r="D2" s="27" t="s">
        <v>485</v>
      </c>
      <c r="E2" s="28">
        <v>0.0</v>
      </c>
    </row>
    <row r="3">
      <c r="A3" s="22" t="s">
        <v>486</v>
      </c>
      <c r="B3" s="22">
        <f>sum(32010*5)</f>
        <v>160050</v>
      </c>
      <c r="C3" s="22" t="s">
        <v>487</v>
      </c>
      <c r="D3" s="27" t="s">
        <v>488</v>
      </c>
      <c r="E3" s="28">
        <v>0.8</v>
      </c>
    </row>
    <row r="4">
      <c r="A4" s="22" t="s">
        <v>489</v>
      </c>
      <c r="B4" s="21">
        <f>sum(43178*5)</f>
        <v>215890</v>
      </c>
      <c r="C4" s="22" t="s">
        <v>490</v>
      </c>
      <c r="D4" s="27" t="s">
        <v>488</v>
      </c>
      <c r="E4" s="28">
        <v>0.8</v>
      </c>
    </row>
    <row r="5">
      <c r="A5" s="22" t="s">
        <v>491</v>
      </c>
      <c r="B5" s="21">
        <f>sum(54345*5)</f>
        <v>271725</v>
      </c>
      <c r="C5" s="22" t="s">
        <v>492</v>
      </c>
      <c r="D5" s="27" t="s">
        <v>488</v>
      </c>
      <c r="E5" s="28">
        <v>0.8</v>
      </c>
    </row>
    <row r="6">
      <c r="A6" s="22" t="s">
        <v>493</v>
      </c>
      <c r="B6" s="21">
        <f>sum(69195*5)</f>
        <v>345975</v>
      </c>
      <c r="C6" s="22" t="s">
        <v>494</v>
      </c>
      <c r="D6" s="27" t="s">
        <v>488</v>
      </c>
      <c r="E6" s="28">
        <v>0.8</v>
      </c>
    </row>
    <row r="7">
      <c r="A7" s="22" t="s">
        <v>495</v>
      </c>
      <c r="B7" s="21">
        <f>sum(100545*5)</f>
        <v>502725</v>
      </c>
      <c r="C7" s="22" t="s">
        <v>496</v>
      </c>
      <c r="D7" s="27" t="s">
        <v>488</v>
      </c>
      <c r="E7" s="28">
        <v>0.8</v>
      </c>
    </row>
    <row r="8">
      <c r="A8" s="22" t="s">
        <v>497</v>
      </c>
      <c r="B8" s="21">
        <f>sum(151795*5)</f>
        <v>758975</v>
      </c>
      <c r="C8" s="22" t="s">
        <v>498</v>
      </c>
      <c r="D8" s="27" t="s">
        <v>488</v>
      </c>
      <c r="E8" s="28">
        <v>0.8</v>
      </c>
    </row>
    <row r="9">
      <c r="A9" s="22" t="s">
        <v>499</v>
      </c>
      <c r="B9" s="21">
        <f>sum(170154*5)</f>
        <v>850770</v>
      </c>
      <c r="C9" s="22" t="s">
        <v>500</v>
      </c>
      <c r="D9" s="27" t="s">
        <v>488</v>
      </c>
      <c r="E9" s="28">
        <v>0.8</v>
      </c>
    </row>
    <row r="10">
      <c r="A10" s="22" t="s">
        <v>501</v>
      </c>
      <c r="B10" s="21">
        <f>sum(4085*4)</f>
        <v>16340</v>
      </c>
      <c r="C10" s="22" t="s">
        <v>502</v>
      </c>
      <c r="D10" s="27" t="s">
        <v>485</v>
      </c>
      <c r="E10" s="28">
        <v>0.39</v>
      </c>
    </row>
    <row r="11">
      <c r="A11" s="22" t="s">
        <v>503</v>
      </c>
      <c r="B11" s="21">
        <f>sum(6845*4)</f>
        <v>27380</v>
      </c>
      <c r="C11" s="22" t="s">
        <v>504</v>
      </c>
      <c r="D11" s="27" t="s">
        <v>485</v>
      </c>
      <c r="E11" s="28">
        <v>0.52</v>
      </c>
    </row>
    <row r="12">
      <c r="A12" s="22" t="s">
        <v>505</v>
      </c>
      <c r="B12" s="21">
        <f>sum(8555*4)</f>
        <v>34220</v>
      </c>
      <c r="C12" s="22" t="s">
        <v>506</v>
      </c>
      <c r="D12" s="27" t="s">
        <v>485</v>
      </c>
      <c r="E12" s="28">
        <v>0.76</v>
      </c>
    </row>
    <row r="13">
      <c r="A13" s="22" t="s">
        <v>507</v>
      </c>
      <c r="B13" s="21">
        <f>sum(10760*5)</f>
        <v>53800</v>
      </c>
      <c r="C13" s="22" t="s">
        <v>508</v>
      </c>
      <c r="D13" s="27" t="s">
        <v>485</v>
      </c>
      <c r="E13" s="28">
        <v>0.7</v>
      </c>
    </row>
    <row r="14">
      <c r="A14" s="22" t="s">
        <v>509</v>
      </c>
      <c r="B14" s="21">
        <f>sum(15853*5)</f>
        <v>79265</v>
      </c>
      <c r="C14" s="22" t="s">
        <v>510</v>
      </c>
      <c r="D14" s="27" t="s">
        <v>485</v>
      </c>
      <c r="E14" s="28">
        <v>0.74</v>
      </c>
    </row>
    <row r="15">
      <c r="A15" s="22" t="s">
        <v>511</v>
      </c>
      <c r="B15" s="21">
        <f>sum(23065*5)</f>
        <v>115325</v>
      </c>
      <c r="C15" s="22" t="s">
        <v>512</v>
      </c>
      <c r="D15" s="27" t="s">
        <v>485</v>
      </c>
      <c r="E15" s="28">
        <v>0.79</v>
      </c>
    </row>
    <row r="16">
      <c r="A16" s="22" t="s">
        <v>513</v>
      </c>
      <c r="B16" s="21">
        <f>sum(27465*5)</f>
        <v>137325</v>
      </c>
      <c r="C16" s="22" t="s">
        <v>514</v>
      </c>
      <c r="D16" s="27" t="s">
        <v>485</v>
      </c>
      <c r="E16" s="28">
        <v>0.75</v>
      </c>
    </row>
    <row r="17">
      <c r="A17" s="22" t="s">
        <v>515</v>
      </c>
      <c r="B17" s="21">
        <f>sum(30000*5)</f>
        <v>150000</v>
      </c>
      <c r="C17" s="22" t="s">
        <v>516</v>
      </c>
      <c r="D17" s="27" t="s">
        <v>485</v>
      </c>
      <c r="E17" s="28">
        <v>0.87</v>
      </c>
    </row>
    <row r="18">
      <c r="A18" s="22" t="s">
        <v>517</v>
      </c>
      <c r="B18" s="21">
        <f>sum(86195*5)</f>
        <v>430975</v>
      </c>
      <c r="C18" s="22" t="s">
        <v>518</v>
      </c>
      <c r="D18" s="27" t="s">
        <v>485</v>
      </c>
      <c r="E18" s="28">
        <v>0.87</v>
      </c>
    </row>
    <row r="19">
      <c r="A19" s="22" t="s">
        <v>478</v>
      </c>
      <c r="B19" s="21">
        <f>sum(480000*5)</f>
        <v>2400000</v>
      </c>
      <c r="C19" s="22" t="s">
        <v>519</v>
      </c>
      <c r="D19" s="27" t="s">
        <v>485</v>
      </c>
      <c r="E19" s="28">
        <v>0.8</v>
      </c>
    </row>
    <row r="20">
      <c r="A20" s="22" t="s">
        <v>520</v>
      </c>
      <c r="B20" s="21">
        <f>sum(1152000*5)</f>
        <v>5760000</v>
      </c>
      <c r="C20" s="22" t="s">
        <v>519</v>
      </c>
      <c r="D20" s="27" t="s">
        <v>485</v>
      </c>
      <c r="E20" s="28">
        <v>0.85</v>
      </c>
    </row>
    <row r="22">
      <c r="A22" s="23" t="s">
        <v>521</v>
      </c>
      <c r="B22" s="23" t="s">
        <v>522</v>
      </c>
      <c r="C22" s="29" t="s">
        <v>523</v>
      </c>
    </row>
    <row r="23">
      <c r="A23" s="22">
        <v>1.0</v>
      </c>
      <c r="B23" s="22">
        <v>2.0</v>
      </c>
      <c r="C23" s="30">
        <v>2.0</v>
      </c>
    </row>
    <row r="24">
      <c r="A24" s="22">
        <v>2.0</v>
      </c>
      <c r="B24" s="22">
        <v>2.3</v>
      </c>
      <c r="C24" s="30">
        <v>2.3</v>
      </c>
    </row>
    <row r="25">
      <c r="A25" s="22">
        <v>3.0</v>
      </c>
      <c r="B25" s="22">
        <v>2.6</v>
      </c>
      <c r="C25" s="30">
        <v>2.6</v>
      </c>
    </row>
    <row r="26">
      <c r="A26" s="22">
        <v>4.0</v>
      </c>
      <c r="B26" s="22">
        <v>2.9</v>
      </c>
      <c r="C26" s="30">
        <v>2.9</v>
      </c>
    </row>
    <row r="27">
      <c r="A27" s="22">
        <v>5.0</v>
      </c>
      <c r="B27" s="22">
        <v>3.2</v>
      </c>
      <c r="C27" s="30">
        <v>3.2</v>
      </c>
    </row>
    <row r="28">
      <c r="A28" s="22">
        <v>6.0</v>
      </c>
      <c r="B28" s="22">
        <v>3.5</v>
      </c>
      <c r="C28" s="30">
        <v>3.5</v>
      </c>
    </row>
    <row r="29">
      <c r="A29" s="22">
        <v>7.0</v>
      </c>
      <c r="B29" s="22">
        <v>3.8</v>
      </c>
      <c r="C29" s="30">
        <v>3.8</v>
      </c>
    </row>
    <row r="30">
      <c r="A30" s="22">
        <v>8.0</v>
      </c>
      <c r="B30" s="22">
        <v>4.1</v>
      </c>
      <c r="C30" s="30">
        <v>4.1</v>
      </c>
    </row>
    <row r="31">
      <c r="A31" s="22">
        <v>9.0</v>
      </c>
      <c r="B31" s="22">
        <v>4.4</v>
      </c>
      <c r="C31" s="30">
        <v>4.4</v>
      </c>
    </row>
    <row r="32">
      <c r="A32" s="22">
        <v>10.0</v>
      </c>
      <c r="B32" s="22">
        <v>4.7</v>
      </c>
      <c r="C32" s="30">
        <v>4.7</v>
      </c>
    </row>
  </sheetData>
  <drawing r:id="rId1"/>
</worksheet>
</file>