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rvin/Desktop/"/>
    </mc:Choice>
  </mc:AlternateContent>
  <xr:revisionPtr revIDLastSave="0" documentId="13_ncr:1_{F8B4AE41-F789-D948-AFDA-8749B699A343}" xr6:coauthVersionLast="45" xr6:coauthVersionMax="45" xr10:uidLastSave="{00000000-0000-0000-0000-000000000000}"/>
  <bookViews>
    <workbookView xWindow="6680" yWindow="860" windowWidth="29600" windowHeight="24940" xr2:uid="{00000000-000D-0000-FFFF-FFFF00000000}"/>
  </bookViews>
  <sheets>
    <sheet name="Gráficas" sheetId="2" r:id="rId1"/>
    <sheet name="Cálcul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2" i="1" l="1"/>
  <c r="C141" i="1"/>
  <c r="C140" i="1"/>
  <c r="D139" i="1"/>
  <c r="C139" i="1"/>
  <c r="D138" i="1"/>
  <c r="C138" i="1"/>
  <c r="D137" i="1"/>
  <c r="C137" i="1"/>
  <c r="D136" i="1"/>
  <c r="C136" i="1"/>
  <c r="D135" i="1"/>
  <c r="C135" i="1"/>
  <c r="D133" i="1"/>
  <c r="C133" i="1"/>
  <c r="D132" i="1"/>
  <c r="C132" i="1"/>
  <c r="D131" i="1"/>
  <c r="C131" i="1"/>
  <c r="D125" i="1"/>
  <c r="C125" i="1"/>
  <c r="D124" i="1"/>
  <c r="C124" i="1"/>
  <c r="H121" i="1"/>
  <c r="I121" i="1" s="1"/>
  <c r="H120" i="1"/>
  <c r="I120" i="1" s="1"/>
  <c r="I119" i="1"/>
  <c r="H119" i="1"/>
  <c r="H118" i="1"/>
  <c r="I118" i="1" s="1"/>
  <c r="I117" i="1"/>
  <c r="H117" i="1"/>
  <c r="H116" i="1"/>
  <c r="I116" i="1" s="1"/>
  <c r="I115" i="1"/>
  <c r="H115" i="1"/>
  <c r="H114" i="1"/>
  <c r="I114" i="1" s="1"/>
  <c r="I113" i="1"/>
  <c r="H113" i="1"/>
  <c r="H112" i="1"/>
  <c r="I112" i="1" s="1"/>
  <c r="D112" i="1"/>
  <c r="C112" i="1"/>
  <c r="H111" i="1"/>
  <c r="I111" i="1" s="1"/>
  <c r="D111" i="1"/>
  <c r="C111" i="1"/>
  <c r="H110" i="1"/>
  <c r="I110" i="1" s="1"/>
  <c r="D110" i="1"/>
  <c r="C110" i="1"/>
  <c r="H109" i="1"/>
  <c r="I109" i="1" s="1"/>
  <c r="I108" i="1"/>
  <c r="H108" i="1"/>
  <c r="H107" i="1"/>
  <c r="I107" i="1" s="1"/>
  <c r="I106" i="1"/>
  <c r="H106" i="1"/>
  <c r="H105" i="1"/>
  <c r="I105" i="1" s="1"/>
  <c r="I104" i="1"/>
  <c r="H104" i="1"/>
  <c r="C104" i="1"/>
  <c r="D104" i="1" s="1"/>
  <c r="I103" i="1"/>
  <c r="H103" i="1"/>
  <c r="H102" i="1"/>
  <c r="I102" i="1" s="1"/>
  <c r="I101" i="1"/>
  <c r="H101" i="1"/>
  <c r="H100" i="1"/>
  <c r="I100" i="1" s="1"/>
  <c r="D100" i="1"/>
  <c r="C100" i="1"/>
  <c r="H99" i="1"/>
  <c r="I99" i="1" s="1"/>
  <c r="D99" i="1"/>
  <c r="C99" i="1"/>
  <c r="H98" i="1"/>
  <c r="I98" i="1" s="1"/>
  <c r="I97" i="1"/>
  <c r="H97" i="1"/>
  <c r="H96" i="1"/>
  <c r="I96" i="1" s="1"/>
  <c r="I95" i="1"/>
  <c r="H95" i="1"/>
  <c r="H94" i="1"/>
  <c r="I94" i="1" s="1"/>
  <c r="D94" i="1"/>
  <c r="C94" i="1"/>
  <c r="H93" i="1"/>
  <c r="I93" i="1" s="1"/>
  <c r="I92" i="1"/>
  <c r="H92" i="1"/>
  <c r="H91" i="1"/>
  <c r="I91" i="1" s="1"/>
  <c r="I90" i="1"/>
  <c r="H90" i="1"/>
  <c r="C90" i="1"/>
  <c r="D90" i="1" s="1"/>
  <c r="I89" i="1"/>
  <c r="H89" i="1"/>
  <c r="H88" i="1"/>
  <c r="I88" i="1" s="1"/>
  <c r="D88" i="1"/>
  <c r="C88" i="1"/>
  <c r="H87" i="1"/>
  <c r="I87" i="1" s="1"/>
  <c r="I86" i="1"/>
  <c r="H86" i="1"/>
  <c r="H85" i="1"/>
  <c r="I85" i="1" s="1"/>
  <c r="I84" i="1"/>
  <c r="H84" i="1"/>
  <c r="C84" i="1"/>
  <c r="D84" i="1" s="1"/>
  <c r="I83" i="1"/>
  <c r="H83" i="1"/>
  <c r="H82" i="1"/>
  <c r="I82" i="1" s="1"/>
  <c r="I81" i="1"/>
  <c r="H81" i="1"/>
  <c r="H80" i="1"/>
  <c r="I80" i="1" s="1"/>
  <c r="D80" i="1"/>
  <c r="C80" i="1"/>
  <c r="H79" i="1"/>
  <c r="I79" i="1" s="1"/>
  <c r="I78" i="1"/>
  <c r="H78" i="1"/>
  <c r="C78" i="1"/>
  <c r="D78" i="1" s="1"/>
  <c r="I77" i="1"/>
  <c r="H77" i="1"/>
  <c r="H76" i="1"/>
  <c r="I76" i="1" s="1"/>
  <c r="I75" i="1"/>
  <c r="H75" i="1"/>
  <c r="C75" i="1"/>
  <c r="D75" i="1" s="1"/>
  <c r="I74" i="1"/>
  <c r="H74" i="1"/>
  <c r="C74" i="1"/>
  <c r="D74" i="1" s="1"/>
  <c r="I73" i="1"/>
  <c r="H73" i="1"/>
  <c r="H72" i="1"/>
  <c r="I72" i="1" s="1"/>
  <c r="I71" i="1"/>
  <c r="H71" i="1"/>
  <c r="C71" i="1"/>
  <c r="D71" i="1" s="1"/>
  <c r="I70" i="1"/>
  <c r="H70" i="1"/>
  <c r="C70" i="1"/>
  <c r="D70" i="1" s="1"/>
  <c r="I69" i="1"/>
  <c r="H69" i="1"/>
  <c r="H68" i="1"/>
  <c r="I68" i="1" s="1"/>
  <c r="I67" i="1"/>
  <c r="H67" i="1"/>
  <c r="H66" i="1"/>
  <c r="I66" i="1" s="1"/>
  <c r="I65" i="1"/>
  <c r="H65" i="1"/>
  <c r="H64" i="1"/>
  <c r="I64" i="1" s="1"/>
  <c r="D64" i="1"/>
  <c r="C64" i="1"/>
  <c r="H63" i="1"/>
  <c r="I63" i="1" s="1"/>
  <c r="D63" i="1"/>
  <c r="C63" i="1"/>
  <c r="H62" i="1"/>
  <c r="I62" i="1" s="1"/>
  <c r="I61" i="1"/>
  <c r="H61" i="1"/>
  <c r="H60" i="1"/>
  <c r="I60" i="1" s="1"/>
  <c r="D60" i="1"/>
  <c r="C60" i="1"/>
  <c r="H59" i="1"/>
  <c r="I59" i="1" s="1"/>
  <c r="I58" i="1"/>
  <c r="H58" i="1"/>
  <c r="H57" i="1"/>
  <c r="I57" i="1" s="1"/>
  <c r="I56" i="1"/>
  <c r="H56" i="1"/>
  <c r="C56" i="1"/>
  <c r="D56" i="1" s="1"/>
  <c r="I55" i="1"/>
  <c r="H55" i="1"/>
  <c r="C55" i="1"/>
  <c r="D55" i="1" s="1"/>
  <c r="B55" i="1"/>
  <c r="H54" i="1"/>
  <c r="I54" i="1" s="1"/>
  <c r="D54" i="1"/>
  <c r="C54" i="1"/>
  <c r="H53" i="1"/>
  <c r="I53" i="1" s="1"/>
  <c r="D53" i="1"/>
  <c r="C53" i="1"/>
  <c r="H52" i="1"/>
  <c r="I52" i="1" s="1"/>
  <c r="D52" i="1"/>
  <c r="C52" i="1"/>
  <c r="H51" i="1"/>
  <c r="I51" i="1" s="1"/>
  <c r="D51" i="1"/>
  <c r="C51" i="1"/>
  <c r="H50" i="1"/>
  <c r="I50" i="1" s="1"/>
  <c r="D50" i="1"/>
  <c r="C50" i="1"/>
  <c r="H49" i="1"/>
  <c r="I49" i="1" s="1"/>
  <c r="D49" i="1"/>
  <c r="C49" i="1"/>
  <c r="H48" i="1"/>
  <c r="I48" i="1" s="1"/>
  <c r="D48" i="1"/>
  <c r="C48" i="1"/>
  <c r="H47" i="1"/>
  <c r="I47" i="1" s="1"/>
  <c r="D47" i="1"/>
  <c r="C47" i="1"/>
  <c r="B47" i="1"/>
  <c r="H46" i="1"/>
  <c r="I46" i="1" s="1"/>
  <c r="D46" i="1"/>
  <c r="C46" i="1"/>
  <c r="H45" i="1"/>
  <c r="I45" i="1" s="1"/>
  <c r="D45" i="1"/>
  <c r="C45" i="1"/>
  <c r="H44" i="1"/>
  <c r="I44" i="1" s="1"/>
  <c r="D44" i="1"/>
  <c r="C44" i="1"/>
  <c r="H43" i="1"/>
  <c r="I43" i="1" s="1"/>
  <c r="D43" i="1"/>
  <c r="C43" i="1"/>
  <c r="H42" i="1"/>
  <c r="I42" i="1" s="1"/>
  <c r="D42" i="1"/>
  <c r="C42" i="1"/>
  <c r="H41" i="1"/>
  <c r="I41" i="1" s="1"/>
  <c r="D41" i="1"/>
  <c r="C41" i="1"/>
  <c r="H40" i="1"/>
  <c r="I40" i="1" s="1"/>
  <c r="D40" i="1"/>
  <c r="C40" i="1"/>
  <c r="H39" i="1"/>
  <c r="I39" i="1" s="1"/>
  <c r="D39" i="1"/>
  <c r="C39" i="1"/>
  <c r="H38" i="1"/>
  <c r="I38" i="1" s="1"/>
  <c r="D38" i="1"/>
  <c r="C38" i="1"/>
  <c r="H37" i="1"/>
  <c r="I37" i="1" s="1"/>
  <c r="D37" i="1"/>
  <c r="C37" i="1"/>
  <c r="H36" i="1"/>
  <c r="I36" i="1" s="1"/>
  <c r="D36" i="1"/>
  <c r="C36" i="1"/>
  <c r="H35" i="1"/>
  <c r="I35" i="1" s="1"/>
  <c r="D35" i="1"/>
  <c r="C35" i="1"/>
  <c r="H34" i="1"/>
  <c r="I34" i="1" s="1"/>
  <c r="D34" i="1"/>
  <c r="C34" i="1"/>
  <c r="H33" i="1"/>
  <c r="I33" i="1" s="1"/>
  <c r="D33" i="1"/>
  <c r="C33" i="1"/>
  <c r="H32" i="1"/>
  <c r="I32" i="1" s="1"/>
  <c r="D32" i="1"/>
  <c r="C32" i="1"/>
  <c r="H31" i="1"/>
  <c r="I31" i="1" s="1"/>
  <c r="D31" i="1"/>
  <c r="C31" i="1"/>
  <c r="H30" i="1"/>
  <c r="I30" i="1" s="1"/>
  <c r="D30" i="1"/>
  <c r="C30" i="1"/>
  <c r="H29" i="1"/>
  <c r="I29" i="1" s="1"/>
  <c r="D29" i="1"/>
  <c r="C29" i="1"/>
  <c r="H28" i="1"/>
  <c r="I28" i="1" s="1"/>
  <c r="D28" i="1"/>
  <c r="C28" i="1"/>
  <c r="H27" i="1"/>
  <c r="I27" i="1" s="1"/>
  <c r="D27" i="1"/>
  <c r="C27" i="1"/>
  <c r="H26" i="1"/>
  <c r="I26" i="1" s="1"/>
  <c r="D26" i="1"/>
  <c r="C26" i="1"/>
  <c r="H25" i="1"/>
  <c r="I25" i="1" s="1"/>
  <c r="D25" i="1"/>
  <c r="C25" i="1"/>
  <c r="H24" i="1"/>
  <c r="I24" i="1" s="1"/>
  <c r="D24" i="1"/>
  <c r="C24" i="1"/>
  <c r="H23" i="1"/>
  <c r="I23" i="1" s="1"/>
  <c r="D23" i="1"/>
  <c r="C23" i="1"/>
  <c r="H22" i="1"/>
  <c r="I22" i="1" s="1"/>
  <c r="D22" i="1"/>
  <c r="C22" i="1"/>
  <c r="H21" i="1"/>
  <c r="I21" i="1" s="1"/>
  <c r="D21" i="1"/>
  <c r="C21" i="1"/>
  <c r="H20" i="1"/>
  <c r="I20" i="1" s="1"/>
  <c r="D20" i="1"/>
  <c r="C20" i="1"/>
  <c r="H19" i="1"/>
  <c r="I19" i="1" s="1"/>
  <c r="D19" i="1"/>
  <c r="C19" i="1"/>
  <c r="H18" i="1"/>
  <c r="I18" i="1" s="1"/>
  <c r="D18" i="1"/>
  <c r="C18" i="1"/>
  <c r="H17" i="1"/>
  <c r="I17" i="1" s="1"/>
  <c r="D17" i="1"/>
  <c r="C17" i="1"/>
  <c r="H16" i="1"/>
  <c r="I16" i="1" s="1"/>
  <c r="D16" i="1"/>
  <c r="C16" i="1"/>
  <c r="H15" i="1"/>
  <c r="I15" i="1" s="1"/>
  <c r="D15" i="1"/>
  <c r="C15" i="1"/>
  <c r="H14" i="1"/>
  <c r="I14" i="1" s="1"/>
  <c r="D14" i="1"/>
  <c r="C14" i="1"/>
  <c r="H13" i="1"/>
  <c r="I13" i="1" s="1"/>
  <c r="D13" i="1"/>
  <c r="C13" i="1"/>
  <c r="H12" i="1"/>
  <c r="I12" i="1" s="1"/>
  <c r="D12" i="1"/>
  <c r="C12" i="1"/>
  <c r="H11" i="1"/>
  <c r="I11" i="1" s="1"/>
  <c r="C11" i="1"/>
  <c r="H10" i="1"/>
  <c r="I10" i="1" s="1"/>
  <c r="D10" i="1"/>
  <c r="C10" i="1"/>
  <c r="H9" i="1"/>
  <c r="I9" i="1" s="1"/>
  <c r="I122" i="1" s="1"/>
  <c r="D9" i="1"/>
  <c r="C9" i="1"/>
  <c r="H8" i="1"/>
  <c r="C8" i="1"/>
  <c r="D8" i="1" s="1"/>
  <c r="D142" i="1" s="1"/>
</calcChain>
</file>

<file path=xl/sharedStrings.xml><?xml version="1.0" encoding="utf-8"?>
<sst xmlns="http://schemas.openxmlformats.org/spreadsheetml/2006/main" count="21" uniqueCount="17">
  <si>
    <t>Mediciones Realizadas 24/06/202 por Sebastian Larrañaga</t>
  </si>
  <si>
    <t>Memoria de Calculo y Ecuaciones Revisadas por el Profesor Dumar Andres Camacho Luengas</t>
  </si>
  <si>
    <t>Memoria de Mediciones Realizadas con EXTECH INSTRUMENTS HD750</t>
  </si>
  <si>
    <t>Ecuacion de Calibración MPXV4006P</t>
  </si>
  <si>
    <t>P(v) = 0.0658v-5.19 , r^2 =0.999</t>
  </si>
  <si>
    <t>Ecuacion de Calibración MPXV400DP</t>
  </si>
  <si>
    <t>DP(v) = 0.0844v - 5.029 ,   r^2=1</t>
  </si>
  <si>
    <t>Presion Real cmH20</t>
  </si>
  <si>
    <t>Voltaje P</t>
  </si>
  <si>
    <t>Ecuacion P(v)</t>
  </si>
  <si>
    <t>Error Porcentual</t>
  </si>
  <si>
    <t>PresionDiff cmH20</t>
  </si>
  <si>
    <t>Voltaje Diff</t>
  </si>
  <si>
    <t>Ecuacion DP(v)</t>
  </si>
  <si>
    <t>Promedio de Error</t>
  </si>
  <si>
    <t>#ERROR!</t>
  </si>
  <si>
    <t>Calibración de Sensores: MPVX4006P y MPVX4006DP con VentMex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</si>
</sst>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1155CC"/>
      <name val="Inconsolata"/>
    </font>
    <font>
      <b/>
      <sz val="10"/>
      <name val="Arial"/>
      <family val="2"/>
    </font>
    <font>
      <sz val="11"/>
      <color rgb="FF1155CC"/>
      <name val="Inconsolata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6" borderId="0" xfId="0" applyFont="1" applyFill="1" applyAlignment="1"/>
    <xf numFmtId="10" fontId="1" fillId="6" borderId="0" xfId="0" applyNumberFormat="1" applyFont="1" applyFill="1"/>
    <xf numFmtId="10" fontId="2" fillId="0" borderId="0" xfId="0" applyNumberFormat="1" applyFont="1" applyAlignment="1"/>
    <xf numFmtId="10" fontId="1" fillId="0" borderId="1" xfId="0" applyNumberFormat="1" applyFont="1" applyBorder="1" applyAlignment="1">
      <alignment horizontal="center"/>
    </xf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 b="1"/>
              <a:t>Presión Diferencial en cmH20 vs Voltaje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Cálculos!$F$7</c:f>
              <c:strCache>
                <c:ptCount val="1"/>
                <c:pt idx="0">
                  <c:v>PresionDiff cmH20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Ecuación Calibrada DP(v)</c:name>
            <c:spPr>
              <a:ln w="38100">
                <a:solidFill>
                  <a:srgbClr val="A64D79">
                    <a:alpha val="90196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Cálculos!$G$8:$G$108</c:f>
              <c:numCache>
                <c:formatCode>General</c:formatCode>
                <c:ptCount val="101"/>
                <c:pt idx="0">
                  <c:v>59.2</c:v>
                </c:pt>
                <c:pt idx="1">
                  <c:v>61.2</c:v>
                </c:pt>
                <c:pt idx="2">
                  <c:v>63</c:v>
                </c:pt>
                <c:pt idx="3">
                  <c:v>63.7</c:v>
                </c:pt>
                <c:pt idx="4">
                  <c:v>64.599999999999994</c:v>
                </c:pt>
                <c:pt idx="5">
                  <c:v>66.25</c:v>
                </c:pt>
                <c:pt idx="6">
                  <c:v>67.3</c:v>
                </c:pt>
                <c:pt idx="7">
                  <c:v>69</c:v>
                </c:pt>
                <c:pt idx="8">
                  <c:v>70</c:v>
                </c:pt>
                <c:pt idx="9">
                  <c:v>71.55</c:v>
                </c:pt>
                <c:pt idx="10">
                  <c:v>72.45</c:v>
                </c:pt>
                <c:pt idx="11">
                  <c:v>73.400000000000006</c:v>
                </c:pt>
                <c:pt idx="12">
                  <c:v>74.400000000000006</c:v>
                </c:pt>
                <c:pt idx="13">
                  <c:v>76</c:v>
                </c:pt>
                <c:pt idx="14">
                  <c:v>76.650000000000006</c:v>
                </c:pt>
                <c:pt idx="15">
                  <c:v>77.45</c:v>
                </c:pt>
                <c:pt idx="16">
                  <c:v>78.400000000000006</c:v>
                </c:pt>
                <c:pt idx="17">
                  <c:v>79.099999999999994</c:v>
                </c:pt>
                <c:pt idx="18">
                  <c:v>80.45</c:v>
                </c:pt>
                <c:pt idx="19">
                  <c:v>81.650000000000006</c:v>
                </c:pt>
                <c:pt idx="20">
                  <c:v>83</c:v>
                </c:pt>
                <c:pt idx="21">
                  <c:v>84.6</c:v>
                </c:pt>
                <c:pt idx="22">
                  <c:v>85.25</c:v>
                </c:pt>
                <c:pt idx="23">
                  <c:v>86.4</c:v>
                </c:pt>
                <c:pt idx="24">
                  <c:v>87.75</c:v>
                </c:pt>
                <c:pt idx="25">
                  <c:v>89.35</c:v>
                </c:pt>
                <c:pt idx="26">
                  <c:v>90.8</c:v>
                </c:pt>
                <c:pt idx="27">
                  <c:v>91.7</c:v>
                </c:pt>
                <c:pt idx="28">
                  <c:v>93.05</c:v>
                </c:pt>
                <c:pt idx="29">
                  <c:v>93.25</c:v>
                </c:pt>
                <c:pt idx="30">
                  <c:v>94.65</c:v>
                </c:pt>
                <c:pt idx="31">
                  <c:v>96.8</c:v>
                </c:pt>
                <c:pt idx="32">
                  <c:v>97.25</c:v>
                </c:pt>
                <c:pt idx="33">
                  <c:v>98.65</c:v>
                </c:pt>
                <c:pt idx="34">
                  <c:v>99</c:v>
                </c:pt>
                <c:pt idx="35">
                  <c:v>100.65</c:v>
                </c:pt>
                <c:pt idx="36">
                  <c:v>102.05</c:v>
                </c:pt>
                <c:pt idx="37">
                  <c:v>103.7</c:v>
                </c:pt>
                <c:pt idx="38">
                  <c:v>104.5</c:v>
                </c:pt>
                <c:pt idx="39">
                  <c:v>105.65</c:v>
                </c:pt>
                <c:pt idx="40">
                  <c:v>106</c:v>
                </c:pt>
                <c:pt idx="41">
                  <c:v>107.35</c:v>
                </c:pt>
                <c:pt idx="42">
                  <c:v>107.85</c:v>
                </c:pt>
                <c:pt idx="43">
                  <c:v>108.6</c:v>
                </c:pt>
                <c:pt idx="44">
                  <c:v>110.15</c:v>
                </c:pt>
                <c:pt idx="45">
                  <c:v>112.35</c:v>
                </c:pt>
                <c:pt idx="46">
                  <c:v>114</c:v>
                </c:pt>
                <c:pt idx="47">
                  <c:v>115</c:v>
                </c:pt>
                <c:pt idx="48">
                  <c:v>115.85</c:v>
                </c:pt>
                <c:pt idx="49">
                  <c:v>117.3</c:v>
                </c:pt>
                <c:pt idx="50">
                  <c:v>118.3</c:v>
                </c:pt>
                <c:pt idx="51">
                  <c:v>119.9</c:v>
                </c:pt>
                <c:pt idx="52">
                  <c:v>120.85</c:v>
                </c:pt>
                <c:pt idx="53">
                  <c:v>121.5</c:v>
                </c:pt>
                <c:pt idx="54">
                  <c:v>122.3</c:v>
                </c:pt>
                <c:pt idx="55">
                  <c:v>124.25</c:v>
                </c:pt>
                <c:pt idx="56">
                  <c:v>125.15</c:v>
                </c:pt>
                <c:pt idx="57">
                  <c:v>126.2</c:v>
                </c:pt>
                <c:pt idx="58">
                  <c:v>127.6</c:v>
                </c:pt>
                <c:pt idx="59">
                  <c:v>129.75</c:v>
                </c:pt>
                <c:pt idx="60">
                  <c:v>131.4</c:v>
                </c:pt>
                <c:pt idx="61">
                  <c:v>132.35</c:v>
                </c:pt>
                <c:pt idx="62">
                  <c:v>133.55000000000001</c:v>
                </c:pt>
                <c:pt idx="63">
                  <c:v>134.44999999999999</c:v>
                </c:pt>
                <c:pt idx="64">
                  <c:v>135.9</c:v>
                </c:pt>
                <c:pt idx="65">
                  <c:v>136.19999999999999</c:v>
                </c:pt>
                <c:pt idx="66">
                  <c:v>137.44999999999999</c:v>
                </c:pt>
                <c:pt idx="67">
                  <c:v>138.19999999999999</c:v>
                </c:pt>
                <c:pt idx="68">
                  <c:v>138.80000000000001</c:v>
                </c:pt>
                <c:pt idx="69">
                  <c:v>140</c:v>
                </c:pt>
                <c:pt idx="70">
                  <c:v>142.30000000000001</c:v>
                </c:pt>
                <c:pt idx="71">
                  <c:v>143.19999999999999</c:v>
                </c:pt>
                <c:pt idx="72">
                  <c:v>144.94999999999999</c:v>
                </c:pt>
                <c:pt idx="73">
                  <c:v>146.05000000000001</c:v>
                </c:pt>
                <c:pt idx="74">
                  <c:v>147.15</c:v>
                </c:pt>
                <c:pt idx="75">
                  <c:v>149</c:v>
                </c:pt>
                <c:pt idx="76">
                  <c:v>149.75</c:v>
                </c:pt>
                <c:pt idx="77">
                  <c:v>150.94999999999999</c:v>
                </c:pt>
                <c:pt idx="78">
                  <c:v>151.35</c:v>
                </c:pt>
                <c:pt idx="79">
                  <c:v>152.5</c:v>
                </c:pt>
                <c:pt idx="80">
                  <c:v>153.6</c:v>
                </c:pt>
                <c:pt idx="81">
                  <c:v>154.19999999999999</c:v>
                </c:pt>
                <c:pt idx="82">
                  <c:v>157.4</c:v>
                </c:pt>
                <c:pt idx="83">
                  <c:v>158.55000000000001</c:v>
                </c:pt>
                <c:pt idx="84">
                  <c:v>159.35</c:v>
                </c:pt>
                <c:pt idx="85">
                  <c:v>160.4</c:v>
                </c:pt>
                <c:pt idx="86">
                  <c:v>161.44999999999999</c:v>
                </c:pt>
                <c:pt idx="87">
                  <c:v>162.30000000000001</c:v>
                </c:pt>
                <c:pt idx="88">
                  <c:v>163.44999999999999</c:v>
                </c:pt>
                <c:pt idx="89">
                  <c:v>165.15</c:v>
                </c:pt>
                <c:pt idx="90">
                  <c:v>166.6</c:v>
                </c:pt>
                <c:pt idx="91">
                  <c:v>167.7</c:v>
                </c:pt>
                <c:pt idx="92">
                  <c:v>169.25</c:v>
                </c:pt>
                <c:pt idx="93">
                  <c:v>170.3</c:v>
                </c:pt>
                <c:pt idx="94">
                  <c:v>171.05</c:v>
                </c:pt>
                <c:pt idx="95">
                  <c:v>173.05</c:v>
                </c:pt>
                <c:pt idx="96">
                  <c:v>174</c:v>
                </c:pt>
                <c:pt idx="97">
                  <c:v>175.95</c:v>
                </c:pt>
                <c:pt idx="98">
                  <c:v>176.4</c:v>
                </c:pt>
                <c:pt idx="99">
                  <c:v>177.6</c:v>
                </c:pt>
                <c:pt idx="100">
                  <c:v>179.05</c:v>
                </c:pt>
              </c:numCache>
            </c:numRef>
          </c:xVal>
          <c:yVal>
            <c:numRef>
              <c:f>Cálculos!$F$8:$F$108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9B-8840-A887-6160A6406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766681"/>
        <c:axId val="976591991"/>
      </c:scatterChart>
      <c:valAx>
        <c:axId val="9977666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Voltaje (Promedio de (analogRead(FLOW)))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976591991"/>
        <c:crosses val="autoZero"/>
        <c:crossBetween val="midCat"/>
      </c:valAx>
      <c:valAx>
        <c:axId val="976591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Presión Diferencial en cmH20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99776668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/>
              <a:t>Presión Manométrica Real vs Voltaje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Cálculos!$A$7</c:f>
              <c:strCache>
                <c:ptCount val="1"/>
                <c:pt idx="0">
                  <c:v>Presion Real cmH20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4125"/>
              </a:solidFill>
              <a:ln cmpd="sng">
                <a:solidFill>
                  <a:srgbClr val="CC4125"/>
                </a:solidFill>
              </a:ln>
            </c:spPr>
          </c:marker>
          <c:trendline>
            <c:name>Ecuación Calibrada P(v)</c:name>
            <c:spPr>
              <a:ln w="19050">
                <a:solidFill>
                  <a:srgbClr val="00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Cálculos!$B$8:$B$56</c:f>
              <c:numCache>
                <c:formatCode>General</c:formatCode>
                <c:ptCount val="49"/>
                <c:pt idx="0">
                  <c:v>73</c:v>
                </c:pt>
                <c:pt idx="1">
                  <c:v>74.8</c:v>
                </c:pt>
                <c:pt idx="2">
                  <c:v>76.75</c:v>
                </c:pt>
                <c:pt idx="3">
                  <c:v>78.95</c:v>
                </c:pt>
                <c:pt idx="4">
                  <c:v>80.650000000000006</c:v>
                </c:pt>
                <c:pt idx="5">
                  <c:v>81.900000000000006</c:v>
                </c:pt>
                <c:pt idx="6">
                  <c:v>83.55</c:v>
                </c:pt>
                <c:pt idx="7">
                  <c:v>84.8</c:v>
                </c:pt>
                <c:pt idx="8">
                  <c:v>86.55</c:v>
                </c:pt>
                <c:pt idx="9">
                  <c:v>88</c:v>
                </c:pt>
                <c:pt idx="10">
                  <c:v>90.1</c:v>
                </c:pt>
                <c:pt idx="11">
                  <c:v>91.25</c:v>
                </c:pt>
                <c:pt idx="12">
                  <c:v>92.6</c:v>
                </c:pt>
                <c:pt idx="13">
                  <c:v>94.85</c:v>
                </c:pt>
                <c:pt idx="14">
                  <c:v>96</c:v>
                </c:pt>
                <c:pt idx="15">
                  <c:v>97.3</c:v>
                </c:pt>
                <c:pt idx="16">
                  <c:v>98.75</c:v>
                </c:pt>
                <c:pt idx="17">
                  <c:v>100.25</c:v>
                </c:pt>
                <c:pt idx="18">
                  <c:v>102.55</c:v>
                </c:pt>
                <c:pt idx="19">
                  <c:v>106</c:v>
                </c:pt>
                <c:pt idx="20">
                  <c:v>110</c:v>
                </c:pt>
                <c:pt idx="21">
                  <c:v>118</c:v>
                </c:pt>
                <c:pt idx="22">
                  <c:v>125</c:v>
                </c:pt>
                <c:pt idx="23">
                  <c:v>133</c:v>
                </c:pt>
                <c:pt idx="24">
                  <c:v>141</c:v>
                </c:pt>
                <c:pt idx="25">
                  <c:v>148.19999999999999</c:v>
                </c:pt>
                <c:pt idx="26">
                  <c:v>156</c:v>
                </c:pt>
                <c:pt idx="27">
                  <c:v>163</c:v>
                </c:pt>
                <c:pt idx="28">
                  <c:v>170</c:v>
                </c:pt>
                <c:pt idx="29">
                  <c:v>178</c:v>
                </c:pt>
                <c:pt idx="30">
                  <c:v>185</c:v>
                </c:pt>
                <c:pt idx="31">
                  <c:v>192</c:v>
                </c:pt>
                <c:pt idx="32">
                  <c:v>201</c:v>
                </c:pt>
                <c:pt idx="33">
                  <c:v>208</c:v>
                </c:pt>
                <c:pt idx="34">
                  <c:v>215</c:v>
                </c:pt>
                <c:pt idx="35">
                  <c:v>222</c:v>
                </c:pt>
                <c:pt idx="36">
                  <c:v>230</c:v>
                </c:pt>
                <c:pt idx="37">
                  <c:v>239</c:v>
                </c:pt>
                <c:pt idx="38">
                  <c:v>245</c:v>
                </c:pt>
                <c:pt idx="39">
                  <c:v>253</c:v>
                </c:pt>
                <c:pt idx="40">
                  <c:v>261</c:v>
                </c:pt>
                <c:pt idx="41">
                  <c:v>269</c:v>
                </c:pt>
                <c:pt idx="42">
                  <c:v>272</c:v>
                </c:pt>
                <c:pt idx="43">
                  <c:v>275</c:v>
                </c:pt>
                <c:pt idx="44">
                  <c:v>294</c:v>
                </c:pt>
                <c:pt idx="45">
                  <c:v>302</c:v>
                </c:pt>
                <c:pt idx="46">
                  <c:v>311</c:v>
                </c:pt>
                <c:pt idx="47">
                  <c:v>317.5</c:v>
                </c:pt>
                <c:pt idx="48">
                  <c:v>324</c:v>
                </c:pt>
              </c:numCache>
            </c:numRef>
          </c:xVal>
          <c:yVal>
            <c:numRef>
              <c:f>Cálculos!$A$8:$A$56</c:f>
              <c:numCache>
                <c:formatCode>General</c:formatCode>
                <c:ptCount val="49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  <c:pt idx="14">
                  <c:v>1.1000000000000001</c:v>
                </c:pt>
                <c:pt idx="15">
                  <c:v>1.2</c:v>
                </c:pt>
                <c:pt idx="16">
                  <c:v>1.3</c:v>
                </c:pt>
                <c:pt idx="17">
                  <c:v>1.4</c:v>
                </c:pt>
                <c:pt idx="18">
                  <c:v>1.5</c:v>
                </c:pt>
                <c:pt idx="19">
                  <c:v>1.8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47-B449-9006-ABE63C29C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870225"/>
        <c:axId val="1410258486"/>
      </c:scatterChart>
      <c:valAx>
        <c:axId val="19458702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Voltaje (Promedio de (analogRead(PRESSURE)))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1410258486"/>
        <c:crosses val="autoZero"/>
        <c:crossBetween val="midCat"/>
      </c:valAx>
      <c:valAx>
        <c:axId val="14102584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Presión Manométrica Real cm H2O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194587022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/>
              <a:t>Presión Manométrica Real vs Voltaje Rango Completo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Cálculos!$A$7</c:f>
              <c:strCache>
                <c:ptCount val="1"/>
                <c:pt idx="0">
                  <c:v>Presion Real cmH20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spPr>
              <a:ln w="19050">
                <a:solidFill>
                  <a:srgbClr val="0000FF">
                    <a:alpha val="90196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Cálculos!$B$8:$B$142</c:f>
              <c:numCache>
                <c:formatCode>General</c:formatCode>
                <c:ptCount val="135"/>
                <c:pt idx="0">
                  <c:v>73</c:v>
                </c:pt>
                <c:pt idx="1">
                  <c:v>74.8</c:v>
                </c:pt>
                <c:pt idx="2">
                  <c:v>76.75</c:v>
                </c:pt>
                <c:pt idx="3">
                  <c:v>78.95</c:v>
                </c:pt>
                <c:pt idx="4">
                  <c:v>80.650000000000006</c:v>
                </c:pt>
                <c:pt idx="5">
                  <c:v>81.900000000000006</c:v>
                </c:pt>
                <c:pt idx="6">
                  <c:v>83.55</c:v>
                </c:pt>
                <c:pt idx="7">
                  <c:v>84.8</c:v>
                </c:pt>
                <c:pt idx="8">
                  <c:v>86.55</c:v>
                </c:pt>
                <c:pt idx="9">
                  <c:v>88</c:v>
                </c:pt>
                <c:pt idx="10">
                  <c:v>90.1</c:v>
                </c:pt>
                <c:pt idx="11">
                  <c:v>91.25</c:v>
                </c:pt>
                <c:pt idx="12">
                  <c:v>92.6</c:v>
                </c:pt>
                <c:pt idx="13">
                  <c:v>94.85</c:v>
                </c:pt>
                <c:pt idx="14">
                  <c:v>96</c:v>
                </c:pt>
                <c:pt idx="15">
                  <c:v>97.3</c:v>
                </c:pt>
                <c:pt idx="16">
                  <c:v>98.75</c:v>
                </c:pt>
                <c:pt idx="17">
                  <c:v>100.25</c:v>
                </c:pt>
                <c:pt idx="18">
                  <c:v>102.55</c:v>
                </c:pt>
                <c:pt idx="19">
                  <c:v>106</c:v>
                </c:pt>
                <c:pt idx="20">
                  <c:v>110</c:v>
                </c:pt>
                <c:pt idx="21">
                  <c:v>118</c:v>
                </c:pt>
                <c:pt idx="22">
                  <c:v>125</c:v>
                </c:pt>
                <c:pt idx="23">
                  <c:v>133</c:v>
                </c:pt>
                <c:pt idx="24">
                  <c:v>141</c:v>
                </c:pt>
                <c:pt idx="25">
                  <c:v>148.19999999999999</c:v>
                </c:pt>
                <c:pt idx="26">
                  <c:v>156</c:v>
                </c:pt>
                <c:pt idx="27">
                  <c:v>163</c:v>
                </c:pt>
                <c:pt idx="28">
                  <c:v>170</c:v>
                </c:pt>
                <c:pt idx="29">
                  <c:v>178</c:v>
                </c:pt>
                <c:pt idx="30">
                  <c:v>185</c:v>
                </c:pt>
                <c:pt idx="31">
                  <c:v>192</c:v>
                </c:pt>
                <c:pt idx="32">
                  <c:v>201</c:v>
                </c:pt>
                <c:pt idx="33">
                  <c:v>208</c:v>
                </c:pt>
                <c:pt idx="34">
                  <c:v>215</c:v>
                </c:pt>
                <c:pt idx="35">
                  <c:v>222</c:v>
                </c:pt>
                <c:pt idx="36">
                  <c:v>230</c:v>
                </c:pt>
                <c:pt idx="37">
                  <c:v>239</c:v>
                </c:pt>
                <c:pt idx="38">
                  <c:v>245</c:v>
                </c:pt>
                <c:pt idx="39">
                  <c:v>253</c:v>
                </c:pt>
                <c:pt idx="40">
                  <c:v>261</c:v>
                </c:pt>
                <c:pt idx="41">
                  <c:v>269</c:v>
                </c:pt>
                <c:pt idx="42">
                  <c:v>272</c:v>
                </c:pt>
                <c:pt idx="43">
                  <c:v>275</c:v>
                </c:pt>
                <c:pt idx="44">
                  <c:v>294</c:v>
                </c:pt>
                <c:pt idx="45">
                  <c:v>302</c:v>
                </c:pt>
                <c:pt idx="46">
                  <c:v>311</c:v>
                </c:pt>
                <c:pt idx="47">
                  <c:v>317.5</c:v>
                </c:pt>
                <c:pt idx="48">
                  <c:v>324</c:v>
                </c:pt>
                <c:pt idx="52">
                  <c:v>352</c:v>
                </c:pt>
                <c:pt idx="55">
                  <c:v>384</c:v>
                </c:pt>
                <c:pt idx="56">
                  <c:v>388</c:v>
                </c:pt>
                <c:pt idx="62">
                  <c:v>427</c:v>
                </c:pt>
                <c:pt idx="63">
                  <c:v>436</c:v>
                </c:pt>
                <c:pt idx="66">
                  <c:v>457</c:v>
                </c:pt>
                <c:pt idx="67">
                  <c:v>466</c:v>
                </c:pt>
                <c:pt idx="70">
                  <c:v>490</c:v>
                </c:pt>
                <c:pt idx="72">
                  <c:v>510</c:v>
                </c:pt>
                <c:pt idx="76">
                  <c:v>533</c:v>
                </c:pt>
                <c:pt idx="80">
                  <c:v>570</c:v>
                </c:pt>
                <c:pt idx="82">
                  <c:v>587</c:v>
                </c:pt>
                <c:pt idx="86">
                  <c:v>615</c:v>
                </c:pt>
                <c:pt idx="91">
                  <c:v>656</c:v>
                </c:pt>
                <c:pt idx="92">
                  <c:v>659</c:v>
                </c:pt>
                <c:pt idx="96">
                  <c:v>693</c:v>
                </c:pt>
                <c:pt idx="102">
                  <c:v>739</c:v>
                </c:pt>
                <c:pt idx="103">
                  <c:v>750</c:v>
                </c:pt>
                <c:pt idx="104">
                  <c:v>762</c:v>
                </c:pt>
                <c:pt idx="116">
                  <c:v>846</c:v>
                </c:pt>
                <c:pt idx="117">
                  <c:v>859</c:v>
                </c:pt>
                <c:pt idx="123">
                  <c:v>893</c:v>
                </c:pt>
                <c:pt idx="124">
                  <c:v>909</c:v>
                </c:pt>
                <c:pt idx="125">
                  <c:v>923</c:v>
                </c:pt>
                <c:pt idx="127">
                  <c:v>930</c:v>
                </c:pt>
                <c:pt idx="128">
                  <c:v>938</c:v>
                </c:pt>
                <c:pt idx="129">
                  <c:v>946</c:v>
                </c:pt>
                <c:pt idx="130">
                  <c:v>998</c:v>
                </c:pt>
                <c:pt idx="131">
                  <c:v>1016</c:v>
                </c:pt>
                <c:pt idx="132">
                  <c:v>1016</c:v>
                </c:pt>
                <c:pt idx="133">
                  <c:v>1016</c:v>
                </c:pt>
                <c:pt idx="134">
                  <c:v>1016</c:v>
                </c:pt>
              </c:numCache>
            </c:numRef>
          </c:xVal>
          <c:yVal>
            <c:numRef>
              <c:f>Cálculos!$A$8:$A$142</c:f>
              <c:numCache>
                <c:formatCode>General</c:formatCode>
                <c:ptCount val="135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  <c:pt idx="14">
                  <c:v>1.1000000000000001</c:v>
                </c:pt>
                <c:pt idx="15">
                  <c:v>1.2</c:v>
                </c:pt>
                <c:pt idx="16">
                  <c:v>1.3</c:v>
                </c:pt>
                <c:pt idx="17">
                  <c:v>1.4</c:v>
                </c:pt>
                <c:pt idx="18">
                  <c:v>1.5</c:v>
                </c:pt>
                <c:pt idx="19">
                  <c:v>1.8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  <c:pt idx="51">
                  <c:v>17.5</c:v>
                </c:pt>
                <c:pt idx="52">
                  <c:v>18</c:v>
                </c:pt>
                <c:pt idx="53">
                  <c:v>18.5</c:v>
                </c:pt>
                <c:pt idx="54">
                  <c:v>19</c:v>
                </c:pt>
                <c:pt idx="55">
                  <c:v>19.5</c:v>
                </c:pt>
                <c:pt idx="56">
                  <c:v>20</c:v>
                </c:pt>
                <c:pt idx="57">
                  <c:v>20.5</c:v>
                </c:pt>
                <c:pt idx="58">
                  <c:v>21</c:v>
                </c:pt>
                <c:pt idx="59">
                  <c:v>21.5</c:v>
                </c:pt>
                <c:pt idx="60">
                  <c:v>22</c:v>
                </c:pt>
                <c:pt idx="61">
                  <c:v>22.5</c:v>
                </c:pt>
                <c:pt idx="62">
                  <c:v>23</c:v>
                </c:pt>
                <c:pt idx="63">
                  <c:v>23.5</c:v>
                </c:pt>
                <c:pt idx="64">
                  <c:v>24</c:v>
                </c:pt>
                <c:pt idx="65">
                  <c:v>24.5</c:v>
                </c:pt>
                <c:pt idx="66">
                  <c:v>25</c:v>
                </c:pt>
                <c:pt idx="67">
                  <c:v>25.5</c:v>
                </c:pt>
                <c:pt idx="68">
                  <c:v>26</c:v>
                </c:pt>
                <c:pt idx="69">
                  <c:v>26.5</c:v>
                </c:pt>
                <c:pt idx="70">
                  <c:v>27</c:v>
                </c:pt>
                <c:pt idx="71">
                  <c:v>27.5</c:v>
                </c:pt>
                <c:pt idx="72">
                  <c:v>28</c:v>
                </c:pt>
                <c:pt idx="73">
                  <c:v>28.5</c:v>
                </c:pt>
                <c:pt idx="74">
                  <c:v>29</c:v>
                </c:pt>
                <c:pt idx="75">
                  <c:v>29.5</c:v>
                </c:pt>
                <c:pt idx="76">
                  <c:v>30</c:v>
                </c:pt>
                <c:pt idx="77">
                  <c:v>30.5</c:v>
                </c:pt>
                <c:pt idx="78">
                  <c:v>31</c:v>
                </c:pt>
                <c:pt idx="79">
                  <c:v>31.5</c:v>
                </c:pt>
                <c:pt idx="80">
                  <c:v>32</c:v>
                </c:pt>
                <c:pt idx="81">
                  <c:v>32.5</c:v>
                </c:pt>
                <c:pt idx="82">
                  <c:v>33</c:v>
                </c:pt>
                <c:pt idx="83">
                  <c:v>33.5</c:v>
                </c:pt>
                <c:pt idx="84">
                  <c:v>34</c:v>
                </c:pt>
                <c:pt idx="85">
                  <c:v>34.5</c:v>
                </c:pt>
                <c:pt idx="86">
                  <c:v>35</c:v>
                </c:pt>
                <c:pt idx="87">
                  <c:v>35.5</c:v>
                </c:pt>
                <c:pt idx="88">
                  <c:v>36</c:v>
                </c:pt>
                <c:pt idx="89">
                  <c:v>36.5</c:v>
                </c:pt>
                <c:pt idx="90">
                  <c:v>37</c:v>
                </c:pt>
                <c:pt idx="91">
                  <c:v>37.5</c:v>
                </c:pt>
                <c:pt idx="92">
                  <c:v>38</c:v>
                </c:pt>
                <c:pt idx="93">
                  <c:v>38.5</c:v>
                </c:pt>
                <c:pt idx="94">
                  <c:v>39</c:v>
                </c:pt>
                <c:pt idx="95">
                  <c:v>39.5</c:v>
                </c:pt>
                <c:pt idx="96">
                  <c:v>40</c:v>
                </c:pt>
                <c:pt idx="97">
                  <c:v>40.5</c:v>
                </c:pt>
                <c:pt idx="98">
                  <c:v>41</c:v>
                </c:pt>
                <c:pt idx="99">
                  <c:v>41.5</c:v>
                </c:pt>
                <c:pt idx="100">
                  <c:v>42</c:v>
                </c:pt>
                <c:pt idx="101">
                  <c:v>42.5</c:v>
                </c:pt>
                <c:pt idx="102">
                  <c:v>43</c:v>
                </c:pt>
                <c:pt idx="103">
                  <c:v>43.5</c:v>
                </c:pt>
                <c:pt idx="104">
                  <c:v>44</c:v>
                </c:pt>
                <c:pt idx="105">
                  <c:v>44.5</c:v>
                </c:pt>
                <c:pt idx="106">
                  <c:v>45</c:v>
                </c:pt>
                <c:pt idx="107">
                  <c:v>45.5</c:v>
                </c:pt>
                <c:pt idx="108">
                  <c:v>46</c:v>
                </c:pt>
                <c:pt idx="109">
                  <c:v>46.5</c:v>
                </c:pt>
                <c:pt idx="110">
                  <c:v>47</c:v>
                </c:pt>
                <c:pt idx="111">
                  <c:v>47.5</c:v>
                </c:pt>
                <c:pt idx="112">
                  <c:v>48</c:v>
                </c:pt>
                <c:pt idx="113">
                  <c:v>48.5</c:v>
                </c:pt>
                <c:pt idx="114">
                  <c:v>49</c:v>
                </c:pt>
                <c:pt idx="115">
                  <c:v>49.5</c:v>
                </c:pt>
                <c:pt idx="116">
                  <c:v>50</c:v>
                </c:pt>
                <c:pt idx="117">
                  <c:v>50.5</c:v>
                </c:pt>
                <c:pt idx="118">
                  <c:v>51</c:v>
                </c:pt>
                <c:pt idx="119">
                  <c:v>51.5</c:v>
                </c:pt>
                <c:pt idx="120">
                  <c:v>52</c:v>
                </c:pt>
                <c:pt idx="121">
                  <c:v>52.5</c:v>
                </c:pt>
                <c:pt idx="122">
                  <c:v>53</c:v>
                </c:pt>
                <c:pt idx="123">
                  <c:v>53.5</c:v>
                </c:pt>
                <c:pt idx="124">
                  <c:v>54</c:v>
                </c:pt>
                <c:pt idx="125">
                  <c:v>54.5</c:v>
                </c:pt>
                <c:pt idx="126">
                  <c:v>55</c:v>
                </c:pt>
                <c:pt idx="127">
                  <c:v>55.5</c:v>
                </c:pt>
                <c:pt idx="128">
                  <c:v>56</c:v>
                </c:pt>
                <c:pt idx="129">
                  <c:v>56.5</c:v>
                </c:pt>
                <c:pt idx="130">
                  <c:v>60</c:v>
                </c:pt>
                <c:pt idx="131">
                  <c:v>65</c:v>
                </c:pt>
                <c:pt idx="132">
                  <c:v>70</c:v>
                </c:pt>
                <c:pt idx="133">
                  <c:v>90</c:v>
                </c:pt>
                <c:pt idx="13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A9-224C-AF39-28A3D09B9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76413"/>
        <c:axId val="1361699546"/>
      </c:scatterChart>
      <c:valAx>
        <c:axId val="5434764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Voltaje (Promedio de (analogRead(PRESSURE))) Rango Completo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MX"/>
          </a:p>
        </c:txPr>
        <c:crossAx val="1361699546"/>
        <c:crosses val="autoZero"/>
        <c:crossBetween val="midCat"/>
      </c:valAx>
      <c:valAx>
        <c:axId val="1361699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Presión Manométrica Real cm H2O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54347641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Presión Diferencial en cmH20 vs Voltaje (Promedio de (analogRead(FLOW)))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Cálculos!$F$7</c:f>
              <c:strCache>
                <c:ptCount val="1"/>
                <c:pt idx="0">
                  <c:v>PresionDiff cmH20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Ecuación Calibrada DP(v)</c:name>
            <c:spPr>
              <a:ln w="38100">
                <a:solidFill>
                  <a:srgbClr val="A64D79">
                    <a:alpha val="90196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Cálculos!$G$8:$G$108</c:f>
              <c:numCache>
                <c:formatCode>General</c:formatCode>
                <c:ptCount val="101"/>
                <c:pt idx="0">
                  <c:v>59.2</c:v>
                </c:pt>
                <c:pt idx="1">
                  <c:v>61.2</c:v>
                </c:pt>
                <c:pt idx="2">
                  <c:v>63</c:v>
                </c:pt>
                <c:pt idx="3">
                  <c:v>63.7</c:v>
                </c:pt>
                <c:pt idx="4">
                  <c:v>64.599999999999994</c:v>
                </c:pt>
                <c:pt idx="5">
                  <c:v>66.25</c:v>
                </c:pt>
                <c:pt idx="6">
                  <c:v>67.3</c:v>
                </c:pt>
                <c:pt idx="7">
                  <c:v>69</c:v>
                </c:pt>
                <c:pt idx="8">
                  <c:v>70</c:v>
                </c:pt>
                <c:pt idx="9">
                  <c:v>71.55</c:v>
                </c:pt>
                <c:pt idx="10">
                  <c:v>72.45</c:v>
                </c:pt>
                <c:pt idx="11">
                  <c:v>73.400000000000006</c:v>
                </c:pt>
                <c:pt idx="12">
                  <c:v>74.400000000000006</c:v>
                </c:pt>
                <c:pt idx="13">
                  <c:v>76</c:v>
                </c:pt>
                <c:pt idx="14">
                  <c:v>76.650000000000006</c:v>
                </c:pt>
                <c:pt idx="15">
                  <c:v>77.45</c:v>
                </c:pt>
                <c:pt idx="16">
                  <c:v>78.400000000000006</c:v>
                </c:pt>
                <c:pt idx="17">
                  <c:v>79.099999999999994</c:v>
                </c:pt>
                <c:pt idx="18">
                  <c:v>80.45</c:v>
                </c:pt>
                <c:pt idx="19">
                  <c:v>81.650000000000006</c:v>
                </c:pt>
                <c:pt idx="20">
                  <c:v>83</c:v>
                </c:pt>
                <c:pt idx="21">
                  <c:v>84.6</c:v>
                </c:pt>
                <c:pt idx="22">
                  <c:v>85.25</c:v>
                </c:pt>
                <c:pt idx="23">
                  <c:v>86.4</c:v>
                </c:pt>
                <c:pt idx="24">
                  <c:v>87.75</c:v>
                </c:pt>
                <c:pt idx="25">
                  <c:v>89.35</c:v>
                </c:pt>
                <c:pt idx="26">
                  <c:v>90.8</c:v>
                </c:pt>
                <c:pt idx="27">
                  <c:v>91.7</c:v>
                </c:pt>
                <c:pt idx="28">
                  <c:v>93.05</c:v>
                </c:pt>
                <c:pt idx="29">
                  <c:v>93.25</c:v>
                </c:pt>
                <c:pt idx="30">
                  <c:v>94.65</c:v>
                </c:pt>
                <c:pt idx="31">
                  <c:v>96.8</c:v>
                </c:pt>
                <c:pt idx="32">
                  <c:v>97.25</c:v>
                </c:pt>
                <c:pt idx="33">
                  <c:v>98.65</c:v>
                </c:pt>
                <c:pt idx="34">
                  <c:v>99</c:v>
                </c:pt>
                <c:pt idx="35">
                  <c:v>100.65</c:v>
                </c:pt>
                <c:pt idx="36">
                  <c:v>102.05</c:v>
                </c:pt>
                <c:pt idx="37">
                  <c:v>103.7</c:v>
                </c:pt>
                <c:pt idx="38">
                  <c:v>104.5</c:v>
                </c:pt>
                <c:pt idx="39">
                  <c:v>105.65</c:v>
                </c:pt>
                <c:pt idx="40">
                  <c:v>106</c:v>
                </c:pt>
                <c:pt idx="41">
                  <c:v>107.35</c:v>
                </c:pt>
                <c:pt idx="42">
                  <c:v>107.85</c:v>
                </c:pt>
                <c:pt idx="43">
                  <c:v>108.6</c:v>
                </c:pt>
                <c:pt idx="44">
                  <c:v>110.15</c:v>
                </c:pt>
                <c:pt idx="45">
                  <c:v>112.35</c:v>
                </c:pt>
                <c:pt idx="46">
                  <c:v>114</c:v>
                </c:pt>
                <c:pt idx="47">
                  <c:v>115</c:v>
                </c:pt>
                <c:pt idx="48">
                  <c:v>115.85</c:v>
                </c:pt>
                <c:pt idx="49">
                  <c:v>117.3</c:v>
                </c:pt>
                <c:pt idx="50">
                  <c:v>118.3</c:v>
                </c:pt>
                <c:pt idx="51">
                  <c:v>119.9</c:v>
                </c:pt>
                <c:pt idx="52">
                  <c:v>120.85</c:v>
                </c:pt>
                <c:pt idx="53">
                  <c:v>121.5</c:v>
                </c:pt>
                <c:pt idx="54">
                  <c:v>122.3</c:v>
                </c:pt>
                <c:pt idx="55">
                  <c:v>124.25</c:v>
                </c:pt>
                <c:pt idx="56">
                  <c:v>125.15</c:v>
                </c:pt>
                <c:pt idx="57">
                  <c:v>126.2</c:v>
                </c:pt>
                <c:pt idx="58">
                  <c:v>127.6</c:v>
                </c:pt>
                <c:pt idx="59">
                  <c:v>129.75</c:v>
                </c:pt>
                <c:pt idx="60">
                  <c:v>131.4</c:v>
                </c:pt>
                <c:pt idx="61">
                  <c:v>132.35</c:v>
                </c:pt>
                <c:pt idx="62">
                  <c:v>133.55000000000001</c:v>
                </c:pt>
                <c:pt idx="63">
                  <c:v>134.44999999999999</c:v>
                </c:pt>
                <c:pt idx="64">
                  <c:v>135.9</c:v>
                </c:pt>
                <c:pt idx="65">
                  <c:v>136.19999999999999</c:v>
                </c:pt>
                <c:pt idx="66">
                  <c:v>137.44999999999999</c:v>
                </c:pt>
                <c:pt idx="67">
                  <c:v>138.19999999999999</c:v>
                </c:pt>
                <c:pt idx="68">
                  <c:v>138.80000000000001</c:v>
                </c:pt>
                <c:pt idx="69">
                  <c:v>140</c:v>
                </c:pt>
                <c:pt idx="70">
                  <c:v>142.30000000000001</c:v>
                </c:pt>
                <c:pt idx="71">
                  <c:v>143.19999999999999</c:v>
                </c:pt>
                <c:pt idx="72">
                  <c:v>144.94999999999999</c:v>
                </c:pt>
                <c:pt idx="73">
                  <c:v>146.05000000000001</c:v>
                </c:pt>
                <c:pt idx="74">
                  <c:v>147.15</c:v>
                </c:pt>
                <c:pt idx="75">
                  <c:v>149</c:v>
                </c:pt>
                <c:pt idx="76">
                  <c:v>149.75</c:v>
                </c:pt>
                <c:pt idx="77">
                  <c:v>150.94999999999999</c:v>
                </c:pt>
                <c:pt idx="78">
                  <c:v>151.35</c:v>
                </c:pt>
                <c:pt idx="79">
                  <c:v>152.5</c:v>
                </c:pt>
                <c:pt idx="80">
                  <c:v>153.6</c:v>
                </c:pt>
                <c:pt idx="81">
                  <c:v>154.19999999999999</c:v>
                </c:pt>
                <c:pt idx="82">
                  <c:v>157.4</c:v>
                </c:pt>
                <c:pt idx="83">
                  <c:v>158.55000000000001</c:v>
                </c:pt>
                <c:pt idx="84">
                  <c:v>159.35</c:v>
                </c:pt>
                <c:pt idx="85">
                  <c:v>160.4</c:v>
                </c:pt>
                <c:pt idx="86">
                  <c:v>161.44999999999999</c:v>
                </c:pt>
                <c:pt idx="87">
                  <c:v>162.30000000000001</c:v>
                </c:pt>
                <c:pt idx="88">
                  <c:v>163.44999999999999</c:v>
                </c:pt>
                <c:pt idx="89">
                  <c:v>165.15</c:v>
                </c:pt>
                <c:pt idx="90">
                  <c:v>166.6</c:v>
                </c:pt>
                <c:pt idx="91">
                  <c:v>167.7</c:v>
                </c:pt>
                <c:pt idx="92">
                  <c:v>169.25</c:v>
                </c:pt>
                <c:pt idx="93">
                  <c:v>170.3</c:v>
                </c:pt>
                <c:pt idx="94">
                  <c:v>171.05</c:v>
                </c:pt>
                <c:pt idx="95">
                  <c:v>173.05</c:v>
                </c:pt>
                <c:pt idx="96">
                  <c:v>174</c:v>
                </c:pt>
                <c:pt idx="97">
                  <c:v>175.95</c:v>
                </c:pt>
                <c:pt idx="98">
                  <c:v>176.4</c:v>
                </c:pt>
                <c:pt idx="99">
                  <c:v>177.6</c:v>
                </c:pt>
                <c:pt idx="100">
                  <c:v>179.05</c:v>
                </c:pt>
              </c:numCache>
            </c:numRef>
          </c:xVal>
          <c:yVal>
            <c:numRef>
              <c:f>Cálculos!$F$8:$F$108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CD-804A-8E33-C37819682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766681"/>
        <c:axId val="976591991"/>
      </c:scatterChart>
      <c:valAx>
        <c:axId val="9977666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Voltaje (Promedio de (analogRead(FLOW)))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976591991"/>
        <c:crosses val="autoZero"/>
        <c:crossBetween val="midCat"/>
      </c:valAx>
      <c:valAx>
        <c:axId val="976591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Presión Diferencial en cmH20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99776668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/>
              <a:t>Presión Manométrica Real vs Voltaje (Promedio de (analogRead(PRESSURE)))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Cálculos!$A$7</c:f>
              <c:strCache>
                <c:ptCount val="1"/>
                <c:pt idx="0">
                  <c:v>Presion Real cmH20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4125"/>
              </a:solidFill>
              <a:ln cmpd="sng">
                <a:solidFill>
                  <a:srgbClr val="CC4125"/>
                </a:solidFill>
              </a:ln>
            </c:spPr>
          </c:marker>
          <c:trendline>
            <c:name>Ecuación Calibrada P(v)</c:name>
            <c:spPr>
              <a:ln w="19050">
                <a:solidFill>
                  <a:srgbClr val="00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Cálculos!$B$8:$B$56</c:f>
              <c:numCache>
                <c:formatCode>General</c:formatCode>
                <c:ptCount val="49"/>
                <c:pt idx="0">
                  <c:v>73</c:v>
                </c:pt>
                <c:pt idx="1">
                  <c:v>74.8</c:v>
                </c:pt>
                <c:pt idx="2">
                  <c:v>76.75</c:v>
                </c:pt>
                <c:pt idx="3">
                  <c:v>78.95</c:v>
                </c:pt>
                <c:pt idx="4">
                  <c:v>80.650000000000006</c:v>
                </c:pt>
                <c:pt idx="5">
                  <c:v>81.900000000000006</c:v>
                </c:pt>
                <c:pt idx="6">
                  <c:v>83.55</c:v>
                </c:pt>
                <c:pt idx="7">
                  <c:v>84.8</c:v>
                </c:pt>
                <c:pt idx="8">
                  <c:v>86.55</c:v>
                </c:pt>
                <c:pt idx="9">
                  <c:v>88</c:v>
                </c:pt>
                <c:pt idx="10">
                  <c:v>90.1</c:v>
                </c:pt>
                <c:pt idx="11">
                  <c:v>91.25</c:v>
                </c:pt>
                <c:pt idx="12">
                  <c:v>92.6</c:v>
                </c:pt>
                <c:pt idx="13">
                  <c:v>94.85</c:v>
                </c:pt>
                <c:pt idx="14">
                  <c:v>96</c:v>
                </c:pt>
                <c:pt idx="15">
                  <c:v>97.3</c:v>
                </c:pt>
                <c:pt idx="16">
                  <c:v>98.75</c:v>
                </c:pt>
                <c:pt idx="17">
                  <c:v>100.25</c:v>
                </c:pt>
                <c:pt idx="18">
                  <c:v>102.55</c:v>
                </c:pt>
                <c:pt idx="19">
                  <c:v>106</c:v>
                </c:pt>
                <c:pt idx="20">
                  <c:v>110</c:v>
                </c:pt>
                <c:pt idx="21">
                  <c:v>118</c:v>
                </c:pt>
                <c:pt idx="22">
                  <c:v>125</c:v>
                </c:pt>
                <c:pt idx="23">
                  <c:v>133</c:v>
                </c:pt>
                <c:pt idx="24">
                  <c:v>141</c:v>
                </c:pt>
                <c:pt idx="25">
                  <c:v>148.19999999999999</c:v>
                </c:pt>
                <c:pt idx="26">
                  <c:v>156</c:v>
                </c:pt>
                <c:pt idx="27">
                  <c:v>163</c:v>
                </c:pt>
                <c:pt idx="28">
                  <c:v>170</c:v>
                </c:pt>
                <c:pt idx="29">
                  <c:v>178</c:v>
                </c:pt>
                <c:pt idx="30">
                  <c:v>185</c:v>
                </c:pt>
                <c:pt idx="31">
                  <c:v>192</c:v>
                </c:pt>
                <c:pt idx="32">
                  <c:v>201</c:v>
                </c:pt>
                <c:pt idx="33">
                  <c:v>208</c:v>
                </c:pt>
                <c:pt idx="34">
                  <c:v>215</c:v>
                </c:pt>
                <c:pt idx="35">
                  <c:v>222</c:v>
                </c:pt>
                <c:pt idx="36">
                  <c:v>230</c:v>
                </c:pt>
                <c:pt idx="37">
                  <c:v>239</c:v>
                </c:pt>
                <c:pt idx="38">
                  <c:v>245</c:v>
                </c:pt>
                <c:pt idx="39">
                  <c:v>253</c:v>
                </c:pt>
                <c:pt idx="40">
                  <c:v>261</c:v>
                </c:pt>
                <c:pt idx="41">
                  <c:v>269</c:v>
                </c:pt>
                <c:pt idx="42">
                  <c:v>272</c:v>
                </c:pt>
                <c:pt idx="43">
                  <c:v>275</c:v>
                </c:pt>
                <c:pt idx="44">
                  <c:v>294</c:v>
                </c:pt>
                <c:pt idx="45">
                  <c:v>302</c:v>
                </c:pt>
                <c:pt idx="46">
                  <c:v>311</c:v>
                </c:pt>
                <c:pt idx="47">
                  <c:v>317.5</c:v>
                </c:pt>
                <c:pt idx="48">
                  <c:v>324</c:v>
                </c:pt>
              </c:numCache>
            </c:numRef>
          </c:xVal>
          <c:yVal>
            <c:numRef>
              <c:f>Cálculos!$A$8:$A$56</c:f>
              <c:numCache>
                <c:formatCode>General</c:formatCode>
                <c:ptCount val="49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  <c:pt idx="14">
                  <c:v>1.1000000000000001</c:v>
                </c:pt>
                <c:pt idx="15">
                  <c:v>1.2</c:v>
                </c:pt>
                <c:pt idx="16">
                  <c:v>1.3</c:v>
                </c:pt>
                <c:pt idx="17">
                  <c:v>1.4</c:v>
                </c:pt>
                <c:pt idx="18">
                  <c:v>1.5</c:v>
                </c:pt>
                <c:pt idx="19">
                  <c:v>1.8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C1-D64B-BD6B-DEA39C48B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870225"/>
        <c:axId val="1410258486"/>
      </c:scatterChart>
      <c:valAx>
        <c:axId val="19458702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Voltaje (Promedio de (analogRead(PRESSURE)))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1410258486"/>
        <c:crosses val="autoZero"/>
        <c:crossBetween val="midCat"/>
      </c:valAx>
      <c:valAx>
        <c:axId val="14102584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Presión Manométrica Real cm H2O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194587022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/>
              <a:t>Presión Manométrica Real vs Voltaje (Promedio de (analogRead(PRESSURE))) Rango Completo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Cálculos!$A$7</c:f>
              <c:strCache>
                <c:ptCount val="1"/>
                <c:pt idx="0">
                  <c:v>Presion Real cmH20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spPr>
              <a:ln w="19050">
                <a:solidFill>
                  <a:srgbClr val="0000FF">
                    <a:alpha val="90196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Cálculos!$B$8:$B$142</c:f>
              <c:numCache>
                <c:formatCode>General</c:formatCode>
                <c:ptCount val="135"/>
                <c:pt idx="0">
                  <c:v>73</c:v>
                </c:pt>
                <c:pt idx="1">
                  <c:v>74.8</c:v>
                </c:pt>
                <c:pt idx="2">
                  <c:v>76.75</c:v>
                </c:pt>
                <c:pt idx="3">
                  <c:v>78.95</c:v>
                </c:pt>
                <c:pt idx="4">
                  <c:v>80.650000000000006</c:v>
                </c:pt>
                <c:pt idx="5">
                  <c:v>81.900000000000006</c:v>
                </c:pt>
                <c:pt idx="6">
                  <c:v>83.55</c:v>
                </c:pt>
                <c:pt idx="7">
                  <c:v>84.8</c:v>
                </c:pt>
                <c:pt idx="8">
                  <c:v>86.55</c:v>
                </c:pt>
                <c:pt idx="9">
                  <c:v>88</c:v>
                </c:pt>
                <c:pt idx="10">
                  <c:v>90.1</c:v>
                </c:pt>
                <c:pt idx="11">
                  <c:v>91.25</c:v>
                </c:pt>
                <c:pt idx="12">
                  <c:v>92.6</c:v>
                </c:pt>
                <c:pt idx="13">
                  <c:v>94.85</c:v>
                </c:pt>
                <c:pt idx="14">
                  <c:v>96</c:v>
                </c:pt>
                <c:pt idx="15">
                  <c:v>97.3</c:v>
                </c:pt>
                <c:pt idx="16">
                  <c:v>98.75</c:v>
                </c:pt>
                <c:pt idx="17">
                  <c:v>100.25</c:v>
                </c:pt>
                <c:pt idx="18">
                  <c:v>102.55</c:v>
                </c:pt>
                <c:pt idx="19">
                  <c:v>106</c:v>
                </c:pt>
                <c:pt idx="20">
                  <c:v>110</c:v>
                </c:pt>
                <c:pt idx="21">
                  <c:v>118</c:v>
                </c:pt>
                <c:pt idx="22">
                  <c:v>125</c:v>
                </c:pt>
                <c:pt idx="23">
                  <c:v>133</c:v>
                </c:pt>
                <c:pt idx="24">
                  <c:v>141</c:v>
                </c:pt>
                <c:pt idx="25">
                  <c:v>148.19999999999999</c:v>
                </c:pt>
                <c:pt idx="26">
                  <c:v>156</c:v>
                </c:pt>
                <c:pt idx="27">
                  <c:v>163</c:v>
                </c:pt>
                <c:pt idx="28">
                  <c:v>170</c:v>
                </c:pt>
                <c:pt idx="29">
                  <c:v>178</c:v>
                </c:pt>
                <c:pt idx="30">
                  <c:v>185</c:v>
                </c:pt>
                <c:pt idx="31">
                  <c:v>192</c:v>
                </c:pt>
                <c:pt idx="32">
                  <c:v>201</c:v>
                </c:pt>
                <c:pt idx="33">
                  <c:v>208</c:v>
                </c:pt>
                <c:pt idx="34">
                  <c:v>215</c:v>
                </c:pt>
                <c:pt idx="35">
                  <c:v>222</c:v>
                </c:pt>
                <c:pt idx="36">
                  <c:v>230</c:v>
                </c:pt>
                <c:pt idx="37">
                  <c:v>239</c:v>
                </c:pt>
                <c:pt idx="38">
                  <c:v>245</c:v>
                </c:pt>
                <c:pt idx="39">
                  <c:v>253</c:v>
                </c:pt>
                <c:pt idx="40">
                  <c:v>261</c:v>
                </c:pt>
                <c:pt idx="41">
                  <c:v>269</c:v>
                </c:pt>
                <c:pt idx="42">
                  <c:v>272</c:v>
                </c:pt>
                <c:pt idx="43">
                  <c:v>275</c:v>
                </c:pt>
                <c:pt idx="44">
                  <c:v>294</c:v>
                </c:pt>
                <c:pt idx="45">
                  <c:v>302</c:v>
                </c:pt>
                <c:pt idx="46">
                  <c:v>311</c:v>
                </c:pt>
                <c:pt idx="47">
                  <c:v>317.5</c:v>
                </c:pt>
                <c:pt idx="48">
                  <c:v>324</c:v>
                </c:pt>
                <c:pt idx="52">
                  <c:v>352</c:v>
                </c:pt>
                <c:pt idx="55">
                  <c:v>384</c:v>
                </c:pt>
                <c:pt idx="56">
                  <c:v>388</c:v>
                </c:pt>
                <c:pt idx="62">
                  <c:v>427</c:v>
                </c:pt>
                <c:pt idx="63">
                  <c:v>436</c:v>
                </c:pt>
                <c:pt idx="66">
                  <c:v>457</c:v>
                </c:pt>
                <c:pt idx="67">
                  <c:v>466</c:v>
                </c:pt>
                <c:pt idx="70">
                  <c:v>490</c:v>
                </c:pt>
                <c:pt idx="72">
                  <c:v>510</c:v>
                </c:pt>
                <c:pt idx="76">
                  <c:v>533</c:v>
                </c:pt>
                <c:pt idx="80">
                  <c:v>570</c:v>
                </c:pt>
                <c:pt idx="82">
                  <c:v>587</c:v>
                </c:pt>
                <c:pt idx="86">
                  <c:v>615</c:v>
                </c:pt>
                <c:pt idx="91">
                  <c:v>656</c:v>
                </c:pt>
                <c:pt idx="92">
                  <c:v>659</c:v>
                </c:pt>
                <c:pt idx="96">
                  <c:v>693</c:v>
                </c:pt>
                <c:pt idx="102">
                  <c:v>739</c:v>
                </c:pt>
                <c:pt idx="103">
                  <c:v>750</c:v>
                </c:pt>
                <c:pt idx="104">
                  <c:v>762</c:v>
                </c:pt>
                <c:pt idx="116">
                  <c:v>846</c:v>
                </c:pt>
                <c:pt idx="117">
                  <c:v>859</c:v>
                </c:pt>
                <c:pt idx="123">
                  <c:v>893</c:v>
                </c:pt>
                <c:pt idx="124">
                  <c:v>909</c:v>
                </c:pt>
                <c:pt idx="125">
                  <c:v>923</c:v>
                </c:pt>
                <c:pt idx="127">
                  <c:v>930</c:v>
                </c:pt>
                <c:pt idx="128">
                  <c:v>938</c:v>
                </c:pt>
                <c:pt idx="129">
                  <c:v>946</c:v>
                </c:pt>
                <c:pt idx="130">
                  <c:v>998</c:v>
                </c:pt>
                <c:pt idx="131">
                  <c:v>1016</c:v>
                </c:pt>
                <c:pt idx="132">
                  <c:v>1016</c:v>
                </c:pt>
                <c:pt idx="133">
                  <c:v>1016</c:v>
                </c:pt>
                <c:pt idx="134">
                  <c:v>1016</c:v>
                </c:pt>
              </c:numCache>
            </c:numRef>
          </c:xVal>
          <c:yVal>
            <c:numRef>
              <c:f>Cálculos!$A$8:$A$142</c:f>
              <c:numCache>
                <c:formatCode>General</c:formatCode>
                <c:ptCount val="135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  <c:pt idx="14">
                  <c:v>1.1000000000000001</c:v>
                </c:pt>
                <c:pt idx="15">
                  <c:v>1.2</c:v>
                </c:pt>
                <c:pt idx="16">
                  <c:v>1.3</c:v>
                </c:pt>
                <c:pt idx="17">
                  <c:v>1.4</c:v>
                </c:pt>
                <c:pt idx="18">
                  <c:v>1.5</c:v>
                </c:pt>
                <c:pt idx="19">
                  <c:v>1.8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  <c:pt idx="51">
                  <c:v>17.5</c:v>
                </c:pt>
                <c:pt idx="52">
                  <c:v>18</c:v>
                </c:pt>
                <c:pt idx="53">
                  <c:v>18.5</c:v>
                </c:pt>
                <c:pt idx="54">
                  <c:v>19</c:v>
                </c:pt>
                <c:pt idx="55">
                  <c:v>19.5</c:v>
                </c:pt>
                <c:pt idx="56">
                  <c:v>20</c:v>
                </c:pt>
                <c:pt idx="57">
                  <c:v>20.5</c:v>
                </c:pt>
                <c:pt idx="58">
                  <c:v>21</c:v>
                </c:pt>
                <c:pt idx="59">
                  <c:v>21.5</c:v>
                </c:pt>
                <c:pt idx="60">
                  <c:v>22</c:v>
                </c:pt>
                <c:pt idx="61">
                  <c:v>22.5</c:v>
                </c:pt>
                <c:pt idx="62">
                  <c:v>23</c:v>
                </c:pt>
                <c:pt idx="63">
                  <c:v>23.5</c:v>
                </c:pt>
                <c:pt idx="64">
                  <c:v>24</c:v>
                </c:pt>
                <c:pt idx="65">
                  <c:v>24.5</c:v>
                </c:pt>
                <c:pt idx="66">
                  <c:v>25</c:v>
                </c:pt>
                <c:pt idx="67">
                  <c:v>25.5</c:v>
                </c:pt>
                <c:pt idx="68">
                  <c:v>26</c:v>
                </c:pt>
                <c:pt idx="69">
                  <c:v>26.5</c:v>
                </c:pt>
                <c:pt idx="70">
                  <c:v>27</c:v>
                </c:pt>
                <c:pt idx="71">
                  <c:v>27.5</c:v>
                </c:pt>
                <c:pt idx="72">
                  <c:v>28</c:v>
                </c:pt>
                <c:pt idx="73">
                  <c:v>28.5</c:v>
                </c:pt>
                <c:pt idx="74">
                  <c:v>29</c:v>
                </c:pt>
                <c:pt idx="75">
                  <c:v>29.5</c:v>
                </c:pt>
                <c:pt idx="76">
                  <c:v>30</c:v>
                </c:pt>
                <c:pt idx="77">
                  <c:v>30.5</c:v>
                </c:pt>
                <c:pt idx="78">
                  <c:v>31</c:v>
                </c:pt>
                <c:pt idx="79">
                  <c:v>31.5</c:v>
                </c:pt>
                <c:pt idx="80">
                  <c:v>32</c:v>
                </c:pt>
                <c:pt idx="81">
                  <c:v>32.5</c:v>
                </c:pt>
                <c:pt idx="82">
                  <c:v>33</c:v>
                </c:pt>
                <c:pt idx="83">
                  <c:v>33.5</c:v>
                </c:pt>
                <c:pt idx="84">
                  <c:v>34</c:v>
                </c:pt>
                <c:pt idx="85">
                  <c:v>34.5</c:v>
                </c:pt>
                <c:pt idx="86">
                  <c:v>35</c:v>
                </c:pt>
                <c:pt idx="87">
                  <c:v>35.5</c:v>
                </c:pt>
                <c:pt idx="88">
                  <c:v>36</c:v>
                </c:pt>
                <c:pt idx="89">
                  <c:v>36.5</c:v>
                </c:pt>
                <c:pt idx="90">
                  <c:v>37</c:v>
                </c:pt>
                <c:pt idx="91">
                  <c:v>37.5</c:v>
                </c:pt>
                <c:pt idx="92">
                  <c:v>38</c:v>
                </c:pt>
                <c:pt idx="93">
                  <c:v>38.5</c:v>
                </c:pt>
                <c:pt idx="94">
                  <c:v>39</c:v>
                </c:pt>
                <c:pt idx="95">
                  <c:v>39.5</c:v>
                </c:pt>
                <c:pt idx="96">
                  <c:v>40</c:v>
                </c:pt>
                <c:pt idx="97">
                  <c:v>40.5</c:v>
                </c:pt>
                <c:pt idx="98">
                  <c:v>41</c:v>
                </c:pt>
                <c:pt idx="99">
                  <c:v>41.5</c:v>
                </c:pt>
                <c:pt idx="100">
                  <c:v>42</c:v>
                </c:pt>
                <c:pt idx="101">
                  <c:v>42.5</c:v>
                </c:pt>
                <c:pt idx="102">
                  <c:v>43</c:v>
                </c:pt>
                <c:pt idx="103">
                  <c:v>43.5</c:v>
                </c:pt>
                <c:pt idx="104">
                  <c:v>44</c:v>
                </c:pt>
                <c:pt idx="105">
                  <c:v>44.5</c:v>
                </c:pt>
                <c:pt idx="106">
                  <c:v>45</c:v>
                </c:pt>
                <c:pt idx="107">
                  <c:v>45.5</c:v>
                </c:pt>
                <c:pt idx="108">
                  <c:v>46</c:v>
                </c:pt>
                <c:pt idx="109">
                  <c:v>46.5</c:v>
                </c:pt>
                <c:pt idx="110">
                  <c:v>47</c:v>
                </c:pt>
                <c:pt idx="111">
                  <c:v>47.5</c:v>
                </c:pt>
                <c:pt idx="112">
                  <c:v>48</c:v>
                </c:pt>
                <c:pt idx="113">
                  <c:v>48.5</c:v>
                </c:pt>
                <c:pt idx="114">
                  <c:v>49</c:v>
                </c:pt>
                <c:pt idx="115">
                  <c:v>49.5</c:v>
                </c:pt>
                <c:pt idx="116">
                  <c:v>50</c:v>
                </c:pt>
                <c:pt idx="117">
                  <c:v>50.5</c:v>
                </c:pt>
                <c:pt idx="118">
                  <c:v>51</c:v>
                </c:pt>
                <c:pt idx="119">
                  <c:v>51.5</c:v>
                </c:pt>
                <c:pt idx="120">
                  <c:v>52</c:v>
                </c:pt>
                <c:pt idx="121">
                  <c:v>52.5</c:v>
                </c:pt>
                <c:pt idx="122">
                  <c:v>53</c:v>
                </c:pt>
                <c:pt idx="123">
                  <c:v>53.5</c:v>
                </c:pt>
                <c:pt idx="124">
                  <c:v>54</c:v>
                </c:pt>
                <c:pt idx="125">
                  <c:v>54.5</c:v>
                </c:pt>
                <c:pt idx="126">
                  <c:v>55</c:v>
                </c:pt>
                <c:pt idx="127">
                  <c:v>55.5</c:v>
                </c:pt>
                <c:pt idx="128">
                  <c:v>56</c:v>
                </c:pt>
                <c:pt idx="129">
                  <c:v>56.5</c:v>
                </c:pt>
                <c:pt idx="130">
                  <c:v>60</c:v>
                </c:pt>
                <c:pt idx="131">
                  <c:v>65</c:v>
                </c:pt>
                <c:pt idx="132">
                  <c:v>70</c:v>
                </c:pt>
                <c:pt idx="133">
                  <c:v>90</c:v>
                </c:pt>
                <c:pt idx="13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6E-3A41-81CE-4550E82C7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76413"/>
        <c:axId val="1361699546"/>
      </c:scatterChart>
      <c:valAx>
        <c:axId val="5434764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Voltaje (Promedio de (analogRead(PRESSURE))) Rango Completo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MX"/>
          </a:p>
        </c:txPr>
        <c:crossAx val="1361699546"/>
        <c:crosses val="autoZero"/>
        <c:crossBetween val="midCat"/>
      </c:valAx>
      <c:valAx>
        <c:axId val="1361699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Presión Manométrica Real cm H2O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MX"/>
          </a:p>
        </c:txPr>
        <c:crossAx val="54347641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2</xdr:row>
      <xdr:rowOff>10160</xdr:rowOff>
    </xdr:from>
    <xdr:ext cx="8321040" cy="35242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586D62EB-7AD7-5140-A97A-429F37BED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30480</xdr:colOff>
      <xdr:row>25</xdr:row>
      <xdr:rowOff>0</xdr:rowOff>
    </xdr:from>
    <xdr:ext cx="832485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FA407F1A-9E6C-7A46-AA76-F944EECD6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30480</xdr:colOff>
      <xdr:row>48</xdr:row>
      <xdr:rowOff>0</xdr:rowOff>
    </xdr:from>
    <xdr:ext cx="8324850" cy="35337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D5A00F40-309F-B945-A08B-61B80F9F8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 editAs="oneCell">
    <xdr:from>
      <xdr:col>0</xdr:col>
      <xdr:colOff>0</xdr:colOff>
      <xdr:row>0</xdr:row>
      <xdr:rowOff>0</xdr:rowOff>
    </xdr:from>
    <xdr:to>
      <xdr:col>3</xdr:col>
      <xdr:colOff>432311</xdr:colOff>
      <xdr:row>0</xdr:row>
      <xdr:rowOff>1212607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AA223E-69C7-C244-9B4B-924B43DB3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1191" cy="12126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476250</xdr:colOff>
      <xdr:row>124</xdr:row>
      <xdr:rowOff>47625</xdr:rowOff>
    </xdr:from>
    <xdr:ext cx="7705725" cy="33718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142</xdr:row>
      <xdr:rowOff>171450</xdr:rowOff>
    </xdr:from>
    <xdr:ext cx="832485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161</xdr:row>
      <xdr:rowOff>9525</xdr:rowOff>
    </xdr:from>
    <xdr:ext cx="8324850" cy="35337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 editAs="oneCell">
    <xdr:from>
      <xdr:col>0</xdr:col>
      <xdr:colOff>0</xdr:colOff>
      <xdr:row>0</xdr:row>
      <xdr:rowOff>0</xdr:rowOff>
    </xdr:from>
    <xdr:to>
      <xdr:col>2</xdr:col>
      <xdr:colOff>310391</xdr:colOff>
      <xdr:row>0</xdr:row>
      <xdr:rowOff>1212607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ACCFC3-D66B-DF4D-A5A4-D679C703E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1191" cy="121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7A2F-B2DC-6F45-840A-A8F7229E2AB6}">
  <dimension ref="A1:A48"/>
  <sheetViews>
    <sheetView tabSelected="1" zoomScale="125" zoomScaleNormal="125" workbookViewId="0">
      <selection activeCell="A48" sqref="A48"/>
    </sheetView>
  </sheetViews>
  <sheetFormatPr baseColWidth="10" defaultRowHeight="13"/>
  <sheetData>
    <row r="1" ht="96" customHeight="1"/>
    <row r="25" spans="1:1">
      <c r="A25" s="18" t="s">
        <v>6</v>
      </c>
    </row>
    <row r="48" spans="1:1">
      <c r="A48" s="18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46"/>
  <sheetViews>
    <sheetView workbookViewId="0">
      <selection activeCell="H6" sqref="H6"/>
    </sheetView>
  </sheetViews>
  <sheetFormatPr baseColWidth="10" defaultColWidth="14.5" defaultRowHeight="15.75" customHeight="1"/>
  <cols>
    <col min="1" max="1" width="19.5" customWidth="1"/>
    <col min="3" max="3" width="14.83203125" customWidth="1"/>
    <col min="4" max="4" width="19.83203125" customWidth="1"/>
    <col min="5" max="5" width="8.33203125" customWidth="1"/>
    <col min="6" max="6" width="18.5" customWidth="1"/>
    <col min="7" max="7" width="16.5" customWidth="1"/>
    <col min="8" max="8" width="17.33203125" customWidth="1"/>
    <col min="9" max="9" width="16.6640625" customWidth="1"/>
    <col min="10" max="10" width="16.83203125" customWidth="1"/>
  </cols>
  <sheetData>
    <row r="1" spans="1:10" ht="96" customHeight="1"/>
    <row r="2" spans="1:10" ht="25" customHeight="1">
      <c r="A2" s="19" t="s">
        <v>16</v>
      </c>
    </row>
    <row r="3" spans="1:10" ht="18" customHeight="1"/>
    <row r="4" spans="1:10" ht="15.75" customHeight="1">
      <c r="A4" s="1" t="s">
        <v>0</v>
      </c>
      <c r="B4" s="1"/>
      <c r="C4" s="1"/>
      <c r="D4" s="1"/>
      <c r="F4" s="2" t="s">
        <v>1</v>
      </c>
      <c r="G4" s="2"/>
      <c r="H4" s="2"/>
      <c r="I4" s="2"/>
      <c r="J4" s="3"/>
    </row>
    <row r="5" spans="1:10" ht="15.75" customHeight="1">
      <c r="A5" s="1" t="s">
        <v>2</v>
      </c>
      <c r="B5" s="1"/>
      <c r="C5" s="1"/>
      <c r="D5" s="1"/>
      <c r="F5" s="2" t="s">
        <v>2</v>
      </c>
      <c r="G5" s="2"/>
      <c r="H5" s="2"/>
      <c r="I5" s="2"/>
      <c r="J5" s="3"/>
    </row>
    <row r="6" spans="1:10" ht="16">
      <c r="A6" s="1" t="s">
        <v>3</v>
      </c>
      <c r="B6" s="1"/>
      <c r="C6" s="20" t="s">
        <v>4</v>
      </c>
      <c r="D6" s="21"/>
      <c r="F6" s="4" t="s">
        <v>5</v>
      </c>
      <c r="G6" s="2"/>
      <c r="H6" s="5" t="s">
        <v>6</v>
      </c>
      <c r="I6" s="2"/>
      <c r="J6" s="3"/>
    </row>
    <row r="7" spans="1:10" ht="15.75" customHeight="1">
      <c r="A7" s="1" t="s">
        <v>7</v>
      </c>
      <c r="B7" s="1" t="s">
        <v>8</v>
      </c>
      <c r="C7" s="1" t="s">
        <v>9</v>
      </c>
      <c r="D7" s="1" t="s">
        <v>10</v>
      </c>
      <c r="F7" s="6" t="s">
        <v>11</v>
      </c>
      <c r="G7" s="6" t="s">
        <v>12</v>
      </c>
      <c r="H7" s="7" t="s">
        <v>13</v>
      </c>
      <c r="I7" s="6" t="s">
        <v>10</v>
      </c>
      <c r="J7" s="3"/>
    </row>
    <row r="8" spans="1:10" ht="15">
      <c r="A8" s="8">
        <v>-0.3</v>
      </c>
      <c r="B8" s="8">
        <v>73</v>
      </c>
      <c r="C8" s="9">
        <f t="shared" ref="C8:C56" si="0">0.0658*B8-5.19</f>
        <v>-0.3866000000000005</v>
      </c>
      <c r="D8" s="10">
        <f t="shared" ref="D8:D10" si="1">(A8-C8)/A8</f>
        <v>-0.2886666666666684</v>
      </c>
      <c r="F8" s="8">
        <v>0</v>
      </c>
      <c r="G8" s="8">
        <v>59.2</v>
      </c>
      <c r="H8" s="11">
        <f t="shared" ref="H8:H121" si="2">(0.0844*(G8) - 5.029)</f>
        <v>-3.2519999999999882E-2</v>
      </c>
      <c r="I8" s="8">
        <v>0</v>
      </c>
    </row>
    <row r="9" spans="1:10" ht="15">
      <c r="A9" s="8">
        <v>-0.2</v>
      </c>
      <c r="B9" s="8">
        <v>74.8</v>
      </c>
      <c r="C9" s="9">
        <f t="shared" si="0"/>
        <v>-0.26816000000000084</v>
      </c>
      <c r="D9" s="10">
        <f t="shared" si="1"/>
        <v>-0.34080000000000416</v>
      </c>
      <c r="F9" s="8">
        <v>0.1</v>
      </c>
      <c r="G9" s="8">
        <v>61.2</v>
      </c>
      <c r="H9" s="11">
        <f t="shared" si="2"/>
        <v>0.13628000000000018</v>
      </c>
      <c r="I9" s="12">
        <f t="shared" ref="I9:I121" si="3">(F9-H9)/F9</f>
        <v>-0.36280000000000173</v>
      </c>
    </row>
    <row r="10" spans="1:10" ht="15">
      <c r="A10" s="8">
        <v>-0.1</v>
      </c>
      <c r="B10" s="8">
        <v>76.75</v>
      </c>
      <c r="C10" s="9">
        <f t="shared" si="0"/>
        <v>-0.13985000000000092</v>
      </c>
      <c r="D10" s="10">
        <f t="shared" si="1"/>
        <v>-0.39850000000000912</v>
      </c>
      <c r="F10" s="8">
        <v>0.2</v>
      </c>
      <c r="G10" s="8">
        <v>63</v>
      </c>
      <c r="H10" s="11">
        <f t="shared" si="2"/>
        <v>0.28820000000000068</v>
      </c>
      <c r="I10" s="12">
        <f t="shared" si="3"/>
        <v>-0.44100000000000333</v>
      </c>
    </row>
    <row r="11" spans="1:10" ht="15">
      <c r="A11" s="8">
        <v>0</v>
      </c>
      <c r="B11" s="8">
        <v>78.95</v>
      </c>
      <c r="C11" s="9">
        <f t="shared" si="0"/>
        <v>4.9099999999997479E-3</v>
      </c>
      <c r="D11" s="12">
        <v>0</v>
      </c>
      <c r="F11" s="8">
        <v>0.3</v>
      </c>
      <c r="G11" s="8">
        <v>63.7</v>
      </c>
      <c r="H11" s="11">
        <f t="shared" si="2"/>
        <v>0.34728000000000048</v>
      </c>
      <c r="I11" s="12">
        <f t="shared" si="3"/>
        <v>-0.15760000000000163</v>
      </c>
    </row>
    <row r="12" spans="1:10" ht="15">
      <c r="A12" s="8">
        <v>0.1</v>
      </c>
      <c r="B12" s="8">
        <v>80.650000000000006</v>
      </c>
      <c r="C12" s="9">
        <f t="shared" si="0"/>
        <v>0.11676999999999982</v>
      </c>
      <c r="D12" s="10">
        <f t="shared" ref="D12:D56" si="4">(A12-C12)/A12</f>
        <v>-0.16769999999999813</v>
      </c>
      <c r="F12" s="8">
        <v>0.4</v>
      </c>
      <c r="G12" s="8">
        <v>64.599999999999994</v>
      </c>
      <c r="H12" s="11">
        <f t="shared" si="2"/>
        <v>0.42323999999999984</v>
      </c>
      <c r="I12" s="12">
        <f t="shared" si="3"/>
        <v>-5.8099999999999541E-2</v>
      </c>
    </row>
    <row r="13" spans="1:10" ht="15">
      <c r="A13" s="8">
        <v>0.2</v>
      </c>
      <c r="B13" s="8">
        <v>81.900000000000006</v>
      </c>
      <c r="C13" s="9">
        <f t="shared" si="0"/>
        <v>0.19901999999999997</v>
      </c>
      <c r="D13" s="10">
        <f t="shared" si="4"/>
        <v>4.900000000000182E-3</v>
      </c>
      <c r="F13" s="8">
        <v>0.5</v>
      </c>
      <c r="G13" s="8">
        <v>66.25</v>
      </c>
      <c r="H13" s="11">
        <f t="shared" si="2"/>
        <v>0.5625</v>
      </c>
      <c r="I13" s="12">
        <f t="shared" si="3"/>
        <v>-0.125</v>
      </c>
    </row>
    <row r="14" spans="1:10" ht="15">
      <c r="A14" s="8">
        <v>0.3</v>
      </c>
      <c r="B14" s="8">
        <v>83.55</v>
      </c>
      <c r="C14" s="9">
        <f t="shared" si="0"/>
        <v>0.30758999999999936</v>
      </c>
      <c r="D14" s="10">
        <f t="shared" si="4"/>
        <v>-2.5299999999997918E-2</v>
      </c>
      <c r="F14" s="8">
        <v>0.6</v>
      </c>
      <c r="G14" s="8">
        <v>67.3</v>
      </c>
      <c r="H14" s="11">
        <f t="shared" si="2"/>
        <v>0.6511199999999997</v>
      </c>
      <c r="I14" s="12">
        <f t="shared" si="3"/>
        <v>-8.519999999999954E-2</v>
      </c>
    </row>
    <row r="15" spans="1:10" ht="15">
      <c r="A15" s="8">
        <v>0.4</v>
      </c>
      <c r="B15" s="8">
        <v>84.8</v>
      </c>
      <c r="C15" s="9">
        <f t="shared" si="0"/>
        <v>0.38983999999999952</v>
      </c>
      <c r="D15" s="10">
        <f t="shared" si="4"/>
        <v>2.5400000000001255E-2</v>
      </c>
      <c r="F15" s="8">
        <v>0.7</v>
      </c>
      <c r="G15" s="8">
        <v>69</v>
      </c>
      <c r="H15" s="11">
        <f t="shared" si="2"/>
        <v>0.79459999999999997</v>
      </c>
      <c r="I15" s="12">
        <f t="shared" si="3"/>
        <v>-0.13514285714285718</v>
      </c>
    </row>
    <row r="16" spans="1:10" ht="15">
      <c r="A16" s="8">
        <v>0.5</v>
      </c>
      <c r="B16" s="8">
        <v>86.55</v>
      </c>
      <c r="C16" s="9">
        <f t="shared" si="0"/>
        <v>0.50498999999999938</v>
      </c>
      <c r="D16" s="10">
        <f t="shared" si="4"/>
        <v>-9.9799999999987676E-3</v>
      </c>
      <c r="F16" s="8">
        <v>0.8</v>
      </c>
      <c r="G16" s="8">
        <v>70</v>
      </c>
      <c r="H16" s="11">
        <f t="shared" si="2"/>
        <v>0.87900000000000045</v>
      </c>
      <c r="I16" s="12">
        <f t="shared" si="3"/>
        <v>-9.8750000000000504E-2</v>
      </c>
    </row>
    <row r="17" spans="1:9" ht="15">
      <c r="A17" s="8">
        <v>0.6</v>
      </c>
      <c r="B17" s="8">
        <v>88</v>
      </c>
      <c r="C17" s="9">
        <f t="shared" si="0"/>
        <v>0.6003999999999996</v>
      </c>
      <c r="D17" s="10">
        <f t="shared" si="4"/>
        <v>-6.6666666666603813E-4</v>
      </c>
      <c r="F17" s="8">
        <v>0.9</v>
      </c>
      <c r="G17" s="8">
        <v>71.55</v>
      </c>
      <c r="H17" s="11">
        <f t="shared" si="2"/>
        <v>1.0098200000000004</v>
      </c>
      <c r="I17" s="12">
        <f t="shared" si="3"/>
        <v>-0.12202222222222261</v>
      </c>
    </row>
    <row r="18" spans="1:9" ht="15">
      <c r="A18" s="8">
        <v>0.7</v>
      </c>
      <c r="B18" s="8">
        <v>90.1</v>
      </c>
      <c r="C18" s="9">
        <f t="shared" si="0"/>
        <v>0.7385799999999989</v>
      </c>
      <c r="D18" s="10">
        <f t="shared" si="4"/>
        <v>-5.5114285714284214E-2</v>
      </c>
      <c r="F18" s="8">
        <v>1</v>
      </c>
      <c r="G18" s="8">
        <v>72.45</v>
      </c>
      <c r="H18" s="11">
        <f t="shared" si="2"/>
        <v>1.0857800000000006</v>
      </c>
      <c r="I18" s="12">
        <f t="shared" si="3"/>
        <v>-8.5780000000000634E-2</v>
      </c>
    </row>
    <row r="19" spans="1:9" ht="15">
      <c r="A19" s="8">
        <v>0.8</v>
      </c>
      <c r="B19" s="8">
        <v>91.25</v>
      </c>
      <c r="C19" s="9">
        <f t="shared" si="0"/>
        <v>0.81424999999999947</v>
      </c>
      <c r="D19" s="10">
        <f t="shared" si="4"/>
        <v>-1.7812499999999287E-2</v>
      </c>
      <c r="F19" s="8">
        <v>1.1000000000000001</v>
      </c>
      <c r="G19" s="8">
        <v>73.400000000000006</v>
      </c>
      <c r="H19" s="11">
        <f t="shared" si="2"/>
        <v>1.165960000000001</v>
      </c>
      <c r="I19" s="12">
        <f t="shared" si="3"/>
        <v>-5.9963636363637184E-2</v>
      </c>
    </row>
    <row r="20" spans="1:9" ht="15">
      <c r="A20" s="8">
        <v>0.9</v>
      </c>
      <c r="B20" s="8">
        <v>92.6</v>
      </c>
      <c r="C20" s="9">
        <f t="shared" si="0"/>
        <v>0.90307999999999922</v>
      </c>
      <c r="D20" s="10">
        <f t="shared" si="4"/>
        <v>-3.4222222222213272E-3</v>
      </c>
      <c r="F20" s="8">
        <v>1.2</v>
      </c>
      <c r="G20" s="8">
        <v>74.400000000000006</v>
      </c>
      <c r="H20" s="11">
        <f t="shared" si="2"/>
        <v>1.2503600000000006</v>
      </c>
      <c r="I20" s="12">
        <f t="shared" si="3"/>
        <v>-4.1966666666667193E-2</v>
      </c>
    </row>
    <row r="21" spans="1:9" ht="15">
      <c r="A21" s="8">
        <v>1</v>
      </c>
      <c r="B21" s="8">
        <v>94.85</v>
      </c>
      <c r="C21" s="9">
        <f t="shared" si="0"/>
        <v>1.0511299999999988</v>
      </c>
      <c r="D21" s="10">
        <f t="shared" si="4"/>
        <v>-5.1129999999998788E-2</v>
      </c>
      <c r="F21" s="8">
        <v>1.3</v>
      </c>
      <c r="G21" s="8">
        <v>76</v>
      </c>
      <c r="H21" s="11">
        <f t="shared" si="2"/>
        <v>1.3854000000000006</v>
      </c>
      <c r="I21" s="12">
        <f t="shared" si="3"/>
        <v>-6.5692307692308147E-2</v>
      </c>
    </row>
    <row r="22" spans="1:9" ht="15">
      <c r="A22" s="8">
        <v>1.1000000000000001</v>
      </c>
      <c r="B22" s="8">
        <v>96</v>
      </c>
      <c r="C22" s="9">
        <f t="shared" si="0"/>
        <v>1.1267999999999994</v>
      </c>
      <c r="D22" s="10">
        <f t="shared" si="4"/>
        <v>-2.4363636363635695E-2</v>
      </c>
      <c r="F22" s="8">
        <v>1.4</v>
      </c>
      <c r="G22" s="8">
        <v>76.650000000000006</v>
      </c>
      <c r="H22" s="11">
        <f t="shared" si="2"/>
        <v>1.4402600000000012</v>
      </c>
      <c r="I22" s="12">
        <f t="shared" si="3"/>
        <v>-2.8757142857143782E-2</v>
      </c>
    </row>
    <row r="23" spans="1:9" ht="15">
      <c r="A23" s="8">
        <v>1.2</v>
      </c>
      <c r="B23" s="8">
        <v>97.3</v>
      </c>
      <c r="C23" s="9">
        <f t="shared" si="0"/>
        <v>1.2123399999999993</v>
      </c>
      <c r="D23" s="10">
        <f t="shared" si="4"/>
        <v>-1.0283333333332794E-2</v>
      </c>
      <c r="F23" s="8">
        <v>1.5</v>
      </c>
      <c r="G23" s="8">
        <v>77.45</v>
      </c>
      <c r="H23" s="11">
        <f t="shared" si="2"/>
        <v>1.5077800000000003</v>
      </c>
      <c r="I23" s="12">
        <f t="shared" si="3"/>
        <v>-5.1866666666668948E-3</v>
      </c>
    </row>
    <row r="24" spans="1:9" ht="15">
      <c r="A24" s="8">
        <v>1.3</v>
      </c>
      <c r="B24" s="8">
        <v>98.75</v>
      </c>
      <c r="C24" s="9">
        <f t="shared" si="0"/>
        <v>1.3077499999999995</v>
      </c>
      <c r="D24" s="10">
        <f t="shared" si="4"/>
        <v>-5.961538461538061E-3</v>
      </c>
      <c r="F24" s="8">
        <v>1.6</v>
      </c>
      <c r="G24" s="8">
        <v>78.400000000000006</v>
      </c>
      <c r="H24" s="11">
        <f t="shared" si="2"/>
        <v>1.5879600000000007</v>
      </c>
      <c r="I24" s="12">
        <f t="shared" si="3"/>
        <v>7.5249999999996153E-3</v>
      </c>
    </row>
    <row r="25" spans="1:9" ht="15">
      <c r="A25" s="8">
        <v>1.4</v>
      </c>
      <c r="B25" s="8">
        <v>100.25</v>
      </c>
      <c r="C25" s="9">
        <f t="shared" si="0"/>
        <v>1.4064499999999995</v>
      </c>
      <c r="D25" s="10">
        <f t="shared" si="4"/>
        <v>-4.6071428571425876E-3</v>
      </c>
      <c r="F25" s="8">
        <v>1.7</v>
      </c>
      <c r="G25" s="8">
        <v>79.099999999999994</v>
      </c>
      <c r="H25" s="11">
        <f t="shared" si="2"/>
        <v>1.6470399999999996</v>
      </c>
      <c r="I25" s="12">
        <f t="shared" si="3"/>
        <v>3.1152941176470789E-2</v>
      </c>
    </row>
    <row r="26" spans="1:9" ht="15">
      <c r="A26" s="8">
        <v>1.5</v>
      </c>
      <c r="B26" s="8">
        <v>102.55</v>
      </c>
      <c r="C26" s="9">
        <f t="shared" si="0"/>
        <v>1.5577899999999989</v>
      </c>
      <c r="D26" s="10">
        <f t="shared" si="4"/>
        <v>-3.8526666666665932E-2</v>
      </c>
      <c r="F26" s="8">
        <v>1.8</v>
      </c>
      <c r="G26" s="8">
        <v>80.45</v>
      </c>
      <c r="H26" s="11">
        <f t="shared" si="2"/>
        <v>1.7609800000000009</v>
      </c>
      <c r="I26" s="12">
        <f t="shared" si="3"/>
        <v>2.1677777777777314E-2</v>
      </c>
    </row>
    <row r="27" spans="1:9" ht="15">
      <c r="A27" s="8">
        <v>1.8</v>
      </c>
      <c r="B27" s="8">
        <v>106</v>
      </c>
      <c r="C27" s="9">
        <f t="shared" si="0"/>
        <v>1.7847999999999997</v>
      </c>
      <c r="D27" s="10">
        <f t="shared" si="4"/>
        <v>8.4444444444446241E-3</v>
      </c>
      <c r="F27" s="8">
        <v>1.9</v>
      </c>
      <c r="G27" s="8">
        <v>81.650000000000006</v>
      </c>
      <c r="H27" s="11">
        <f t="shared" si="2"/>
        <v>1.8622600000000009</v>
      </c>
      <c r="I27" s="12">
        <f t="shared" si="3"/>
        <v>1.9863157894736316E-2</v>
      </c>
    </row>
    <row r="28" spans="1:9" ht="15">
      <c r="A28" s="8">
        <v>2</v>
      </c>
      <c r="B28" s="8">
        <v>110</v>
      </c>
      <c r="C28" s="9">
        <f t="shared" si="0"/>
        <v>2.0479999999999992</v>
      </c>
      <c r="D28" s="10">
        <f t="shared" si="4"/>
        <v>-2.3999999999999577E-2</v>
      </c>
      <c r="F28" s="8">
        <v>2</v>
      </c>
      <c r="G28" s="8">
        <v>83</v>
      </c>
      <c r="H28" s="11">
        <f t="shared" si="2"/>
        <v>1.9762000000000004</v>
      </c>
      <c r="I28" s="12">
        <f t="shared" si="3"/>
        <v>1.18999999999998E-2</v>
      </c>
    </row>
    <row r="29" spans="1:9" ht="15">
      <c r="A29" s="8">
        <v>2.5</v>
      </c>
      <c r="B29" s="8">
        <v>118</v>
      </c>
      <c r="C29" s="9">
        <f t="shared" si="0"/>
        <v>2.5743999999999989</v>
      </c>
      <c r="D29" s="10">
        <f t="shared" si="4"/>
        <v>-2.9759999999999565E-2</v>
      </c>
      <c r="F29" s="8">
        <v>2.1</v>
      </c>
      <c r="G29" s="8">
        <v>84.6</v>
      </c>
      <c r="H29" s="11">
        <f t="shared" si="2"/>
        <v>2.1112399999999996</v>
      </c>
      <c r="I29" s="12">
        <f t="shared" si="3"/>
        <v>-5.3523809523807007E-3</v>
      </c>
    </row>
    <row r="30" spans="1:9" ht="15">
      <c r="A30" s="8">
        <v>3</v>
      </c>
      <c r="B30" s="8">
        <v>125</v>
      </c>
      <c r="C30" s="9">
        <f t="shared" si="0"/>
        <v>3.0349999999999993</v>
      </c>
      <c r="D30" s="10">
        <f t="shared" si="4"/>
        <v>-1.1666666666666417E-2</v>
      </c>
      <c r="F30" s="8">
        <v>2.2000000000000002</v>
      </c>
      <c r="G30" s="8">
        <v>85.25</v>
      </c>
      <c r="H30" s="11">
        <f t="shared" si="2"/>
        <v>2.1661000000000001</v>
      </c>
      <c r="I30" s="12">
        <f t="shared" si="3"/>
        <v>1.5409090909090926E-2</v>
      </c>
    </row>
    <row r="31" spans="1:9" ht="15">
      <c r="A31" s="8">
        <v>3.5</v>
      </c>
      <c r="B31" s="8">
        <v>133</v>
      </c>
      <c r="C31" s="9">
        <f t="shared" si="0"/>
        <v>3.5613999999999999</v>
      </c>
      <c r="D31" s="10">
        <f t="shared" si="4"/>
        <v>-1.7542857142857114E-2</v>
      </c>
      <c r="F31" s="8">
        <v>2.2999999999999998</v>
      </c>
      <c r="G31" s="8">
        <v>86.4</v>
      </c>
      <c r="H31" s="11">
        <f t="shared" si="2"/>
        <v>2.2631600000000009</v>
      </c>
      <c r="I31" s="12">
        <f t="shared" si="3"/>
        <v>1.6017391304347338E-2</v>
      </c>
    </row>
    <row r="32" spans="1:9" ht="15">
      <c r="A32" s="8">
        <v>4</v>
      </c>
      <c r="B32" s="8">
        <v>141</v>
      </c>
      <c r="C32" s="9">
        <f t="shared" si="0"/>
        <v>4.0877999999999988</v>
      </c>
      <c r="D32" s="10">
        <f t="shared" si="4"/>
        <v>-2.1949999999999692E-2</v>
      </c>
      <c r="F32" s="8">
        <v>2.4</v>
      </c>
      <c r="G32" s="8">
        <v>87.75</v>
      </c>
      <c r="H32" s="11">
        <f t="shared" si="2"/>
        <v>2.3771000000000004</v>
      </c>
      <c r="I32" s="12">
        <f t="shared" si="3"/>
        <v>9.5416666666664485E-3</v>
      </c>
    </row>
    <row r="33" spans="1:9" ht="15">
      <c r="A33" s="8">
        <v>4.5</v>
      </c>
      <c r="B33" s="8">
        <v>148.19999999999999</v>
      </c>
      <c r="C33" s="9">
        <f t="shared" si="0"/>
        <v>4.5615599999999992</v>
      </c>
      <c r="D33" s="10">
        <f t="shared" si="4"/>
        <v>-1.3679999999999816E-2</v>
      </c>
      <c r="F33" s="8">
        <v>2.5</v>
      </c>
      <c r="G33" s="8">
        <v>89.35</v>
      </c>
      <c r="H33" s="11">
        <f t="shared" si="2"/>
        <v>2.5121399999999996</v>
      </c>
      <c r="I33" s="12">
        <f t="shared" si="3"/>
        <v>-4.8559999999998379E-3</v>
      </c>
    </row>
    <row r="34" spans="1:9" ht="15">
      <c r="A34" s="8">
        <v>5</v>
      </c>
      <c r="B34" s="8">
        <v>156</v>
      </c>
      <c r="C34" s="9">
        <f t="shared" si="0"/>
        <v>5.0747999999999989</v>
      </c>
      <c r="D34" s="10">
        <f t="shared" si="4"/>
        <v>-1.4959999999999774E-2</v>
      </c>
      <c r="F34" s="8">
        <v>2.6</v>
      </c>
      <c r="G34" s="8">
        <v>90.8</v>
      </c>
      <c r="H34" s="11">
        <f t="shared" si="2"/>
        <v>2.6345200000000002</v>
      </c>
      <c r="I34" s="12">
        <f t="shared" si="3"/>
        <v>-1.3276923076923117E-2</v>
      </c>
    </row>
    <row r="35" spans="1:9" ht="15">
      <c r="A35" s="8">
        <v>5.5</v>
      </c>
      <c r="B35" s="8">
        <v>163</v>
      </c>
      <c r="C35" s="9">
        <f t="shared" si="0"/>
        <v>5.5353999999999983</v>
      </c>
      <c r="D35" s="10">
        <f t="shared" si="4"/>
        <v>-6.4363636363633315E-3</v>
      </c>
      <c r="F35" s="8">
        <v>2.7</v>
      </c>
      <c r="G35" s="8">
        <v>91.7</v>
      </c>
      <c r="H35" s="11">
        <f t="shared" si="2"/>
        <v>2.7104800000000004</v>
      </c>
      <c r="I35" s="12">
        <f t="shared" si="3"/>
        <v>-3.8814814814815799E-3</v>
      </c>
    </row>
    <row r="36" spans="1:9" ht="15">
      <c r="A36" s="8">
        <v>6</v>
      </c>
      <c r="B36" s="8">
        <v>170</v>
      </c>
      <c r="C36" s="9">
        <f t="shared" si="0"/>
        <v>5.9959999999999996</v>
      </c>
      <c r="D36" s="10">
        <f t="shared" si="4"/>
        <v>6.6666666666674124E-4</v>
      </c>
      <c r="F36" s="8">
        <v>2.8</v>
      </c>
      <c r="G36" s="8">
        <v>93.05</v>
      </c>
      <c r="H36" s="11">
        <f t="shared" si="2"/>
        <v>2.8244199999999999</v>
      </c>
      <c r="I36" s="12">
        <f t="shared" si="3"/>
        <v>-8.7214285714286108E-3</v>
      </c>
    </row>
    <row r="37" spans="1:9" ht="15">
      <c r="A37" s="8">
        <v>6.5</v>
      </c>
      <c r="B37" s="8">
        <v>178</v>
      </c>
      <c r="C37" s="9">
        <f t="shared" si="0"/>
        <v>6.5223999999999984</v>
      </c>
      <c r="D37" s="10">
        <f t="shared" si="4"/>
        <v>-3.4461538461536033E-3</v>
      </c>
      <c r="F37" s="8">
        <v>2.9</v>
      </c>
      <c r="G37" s="8">
        <v>93.25</v>
      </c>
      <c r="H37" s="11">
        <f t="shared" si="2"/>
        <v>2.8413000000000004</v>
      </c>
      <c r="I37" s="12">
        <f t="shared" si="3"/>
        <v>2.0241379310344667E-2</v>
      </c>
    </row>
    <row r="38" spans="1:9" ht="15">
      <c r="A38" s="8">
        <v>7</v>
      </c>
      <c r="B38" s="8">
        <v>185</v>
      </c>
      <c r="C38" s="9">
        <f t="shared" si="0"/>
        <v>6.9829999999999997</v>
      </c>
      <c r="D38" s="10">
        <f t="shared" si="4"/>
        <v>2.4285714285714782E-3</v>
      </c>
      <c r="F38" s="8">
        <v>3</v>
      </c>
      <c r="G38" s="8">
        <v>94.65</v>
      </c>
      <c r="H38" s="11">
        <f t="shared" si="2"/>
        <v>2.9594600000000009</v>
      </c>
      <c r="I38" s="12">
        <f t="shared" si="3"/>
        <v>1.3513333333333044E-2</v>
      </c>
    </row>
    <row r="39" spans="1:9" ht="15">
      <c r="A39" s="8">
        <v>7.5</v>
      </c>
      <c r="B39" s="8">
        <v>192</v>
      </c>
      <c r="C39" s="9">
        <f t="shared" si="0"/>
        <v>7.4435999999999991</v>
      </c>
      <c r="D39" s="10">
        <f t="shared" si="4"/>
        <v>7.5200000000001195E-3</v>
      </c>
      <c r="F39" s="8">
        <v>3.1</v>
      </c>
      <c r="G39" s="8">
        <v>96.8</v>
      </c>
      <c r="H39" s="11">
        <f t="shared" si="2"/>
        <v>3.1409199999999995</v>
      </c>
      <c r="I39" s="12">
        <f t="shared" si="3"/>
        <v>-1.3199999999999806E-2</v>
      </c>
    </row>
    <row r="40" spans="1:9" ht="15">
      <c r="A40" s="8">
        <v>8</v>
      </c>
      <c r="B40" s="8">
        <v>201</v>
      </c>
      <c r="C40" s="9">
        <f t="shared" si="0"/>
        <v>8.0357999999999983</v>
      </c>
      <c r="D40" s="10">
        <f t="shared" si="4"/>
        <v>-4.4749999999997847E-3</v>
      </c>
      <c r="F40" s="8">
        <v>3.2</v>
      </c>
      <c r="G40" s="8">
        <v>97.25</v>
      </c>
      <c r="H40" s="11">
        <f t="shared" si="2"/>
        <v>3.1789000000000005</v>
      </c>
      <c r="I40" s="12">
        <f t="shared" si="3"/>
        <v>6.5937499999998983E-3</v>
      </c>
    </row>
    <row r="41" spans="1:9" ht="15">
      <c r="A41" s="8">
        <v>8.5</v>
      </c>
      <c r="B41" s="8">
        <v>208</v>
      </c>
      <c r="C41" s="9">
        <f t="shared" si="0"/>
        <v>8.4963999999999977</v>
      </c>
      <c r="D41" s="10">
        <f t="shared" si="4"/>
        <v>4.2352941176497272E-4</v>
      </c>
      <c r="F41" s="8">
        <v>3.3</v>
      </c>
      <c r="G41" s="8">
        <v>98.65</v>
      </c>
      <c r="H41" s="11">
        <f t="shared" si="2"/>
        <v>3.2970600000000001</v>
      </c>
      <c r="I41" s="12">
        <f t="shared" si="3"/>
        <v>8.9090909090900629E-4</v>
      </c>
    </row>
    <row r="42" spans="1:9" ht="15">
      <c r="A42" s="8">
        <v>9</v>
      </c>
      <c r="B42" s="8">
        <v>215</v>
      </c>
      <c r="C42" s="9">
        <f t="shared" si="0"/>
        <v>8.9570000000000007</v>
      </c>
      <c r="D42" s="10">
        <f t="shared" si="4"/>
        <v>4.777777777777696E-3</v>
      </c>
      <c r="F42" s="8">
        <v>3.4</v>
      </c>
      <c r="G42" s="8">
        <v>99</v>
      </c>
      <c r="H42" s="11">
        <f t="shared" si="2"/>
        <v>3.3266000000000009</v>
      </c>
      <c r="I42" s="12">
        <f t="shared" si="3"/>
        <v>2.158823529411736E-2</v>
      </c>
    </row>
    <row r="43" spans="1:9" ht="15">
      <c r="A43" s="8">
        <v>9.5</v>
      </c>
      <c r="B43" s="8">
        <v>222</v>
      </c>
      <c r="C43" s="9">
        <f t="shared" si="0"/>
        <v>9.4176000000000002</v>
      </c>
      <c r="D43" s="10">
        <f t="shared" si="4"/>
        <v>8.6736842105262953E-3</v>
      </c>
      <c r="F43" s="8">
        <v>3.5</v>
      </c>
      <c r="G43" s="8">
        <v>100.65</v>
      </c>
      <c r="H43" s="11">
        <f t="shared" si="2"/>
        <v>3.4658600000000011</v>
      </c>
      <c r="I43" s="12">
        <f t="shared" si="3"/>
        <v>9.7542857142854135E-3</v>
      </c>
    </row>
    <row r="44" spans="1:9" ht="15">
      <c r="A44" s="8">
        <v>10</v>
      </c>
      <c r="B44" s="8">
        <v>230</v>
      </c>
      <c r="C44" s="9">
        <f t="shared" si="0"/>
        <v>9.9439999999999991</v>
      </c>
      <c r="D44" s="10">
        <f t="shared" si="4"/>
        <v>5.6000000000000936E-3</v>
      </c>
      <c r="F44" s="8">
        <v>3.6</v>
      </c>
      <c r="G44" s="8">
        <v>102.05</v>
      </c>
      <c r="H44" s="11">
        <f t="shared" si="2"/>
        <v>3.5840200000000006</v>
      </c>
      <c r="I44" s="12">
        <f t="shared" si="3"/>
        <v>4.4388888888887328E-3</v>
      </c>
    </row>
    <row r="45" spans="1:9" ht="15">
      <c r="A45" s="8">
        <v>10.5</v>
      </c>
      <c r="B45" s="8">
        <v>239</v>
      </c>
      <c r="C45" s="9">
        <f t="shared" si="0"/>
        <v>10.536199999999997</v>
      </c>
      <c r="D45" s="10">
        <f t="shared" si="4"/>
        <v>-3.4476190476187946E-3</v>
      </c>
      <c r="F45" s="8">
        <v>3.7</v>
      </c>
      <c r="G45" s="8">
        <v>103.7</v>
      </c>
      <c r="H45" s="11">
        <f t="shared" si="2"/>
        <v>3.7232800000000008</v>
      </c>
      <c r="I45" s="12">
        <f t="shared" si="3"/>
        <v>-6.2918918918920628E-3</v>
      </c>
    </row>
    <row r="46" spans="1:9" ht="15">
      <c r="A46" s="8">
        <v>11</v>
      </c>
      <c r="B46" s="8">
        <v>245</v>
      </c>
      <c r="C46" s="9">
        <f t="shared" si="0"/>
        <v>10.930999999999997</v>
      </c>
      <c r="D46" s="10">
        <f t="shared" si="4"/>
        <v>6.2727272727275104E-3</v>
      </c>
      <c r="F46" s="8">
        <v>3.8</v>
      </c>
      <c r="G46" s="8">
        <v>104.5</v>
      </c>
      <c r="H46" s="11">
        <f t="shared" si="2"/>
        <v>3.7908000000000008</v>
      </c>
      <c r="I46" s="12">
        <f t="shared" si="3"/>
        <v>2.4210526315786808E-3</v>
      </c>
    </row>
    <row r="47" spans="1:9" ht="15">
      <c r="A47" s="8">
        <v>11.5</v>
      </c>
      <c r="B47" s="11">
        <f>(B48+B46)/2</f>
        <v>253</v>
      </c>
      <c r="C47" s="9">
        <f t="shared" si="0"/>
        <v>11.4574</v>
      </c>
      <c r="D47" s="10">
        <f t="shared" si="4"/>
        <v>3.7043478260869733E-3</v>
      </c>
      <c r="F47" s="8">
        <v>3.9</v>
      </c>
      <c r="G47" s="8">
        <v>105.65</v>
      </c>
      <c r="H47" s="11">
        <f t="shared" si="2"/>
        <v>3.8878600000000016</v>
      </c>
      <c r="I47" s="12">
        <f t="shared" si="3"/>
        <v>3.1128205128200677E-3</v>
      </c>
    </row>
    <row r="48" spans="1:9" ht="15">
      <c r="A48" s="8">
        <v>12</v>
      </c>
      <c r="B48" s="8">
        <v>261</v>
      </c>
      <c r="C48" s="9">
        <f t="shared" si="0"/>
        <v>11.983799999999999</v>
      </c>
      <c r="D48" s="10">
        <f t="shared" si="4"/>
        <v>1.3500000000001104E-3</v>
      </c>
      <c r="F48" s="8">
        <v>4</v>
      </c>
      <c r="G48" s="8">
        <v>106</v>
      </c>
      <c r="H48" s="11">
        <f t="shared" si="2"/>
        <v>3.9174000000000007</v>
      </c>
      <c r="I48" s="12">
        <f t="shared" si="3"/>
        <v>2.0649999999999835E-2</v>
      </c>
    </row>
    <row r="49" spans="1:9" ht="15">
      <c r="A49" s="8">
        <v>12.5</v>
      </c>
      <c r="B49" s="8">
        <v>269</v>
      </c>
      <c r="C49" s="9">
        <f t="shared" si="0"/>
        <v>12.510199999999998</v>
      </c>
      <c r="D49" s="10">
        <f t="shared" si="4"/>
        <v>-8.1599999999980354E-4</v>
      </c>
      <c r="F49" s="8">
        <v>4.0999999999999996</v>
      </c>
      <c r="G49" s="8">
        <v>107.35</v>
      </c>
      <c r="H49" s="11">
        <f t="shared" si="2"/>
        <v>4.0313400000000001</v>
      </c>
      <c r="I49" s="12">
        <f t="shared" si="3"/>
        <v>1.6746341463414513E-2</v>
      </c>
    </row>
    <row r="50" spans="1:9" ht="15">
      <c r="A50" s="8">
        <v>13</v>
      </c>
      <c r="B50" s="8">
        <v>272</v>
      </c>
      <c r="C50" s="9">
        <f t="shared" si="0"/>
        <v>12.707599999999999</v>
      </c>
      <c r="D50" s="10">
        <f t="shared" si="4"/>
        <v>2.2492307692307742E-2</v>
      </c>
      <c r="F50" s="8">
        <v>4.2</v>
      </c>
      <c r="G50" s="8">
        <v>107.85</v>
      </c>
      <c r="H50" s="11">
        <f t="shared" si="2"/>
        <v>4.0735399999999995</v>
      </c>
      <c r="I50" s="12">
        <f t="shared" si="3"/>
        <v>3.0109523809523971E-2</v>
      </c>
    </row>
    <row r="51" spans="1:9" ht="15">
      <c r="A51" s="8">
        <v>13.5</v>
      </c>
      <c r="B51" s="8">
        <v>275</v>
      </c>
      <c r="C51" s="9">
        <f t="shared" si="0"/>
        <v>12.904999999999998</v>
      </c>
      <c r="D51" s="10">
        <f t="shared" si="4"/>
        <v>4.4074074074074251E-2</v>
      </c>
      <c r="F51" s="8">
        <v>4.3</v>
      </c>
      <c r="G51" s="8">
        <v>108.6</v>
      </c>
      <c r="H51" s="11">
        <f t="shared" si="2"/>
        <v>4.1368399999999994</v>
      </c>
      <c r="I51" s="12">
        <f t="shared" si="3"/>
        <v>3.7944186046511723E-2</v>
      </c>
    </row>
    <row r="52" spans="1:9" ht="15">
      <c r="A52" s="8">
        <v>14</v>
      </c>
      <c r="B52" s="8">
        <v>294</v>
      </c>
      <c r="C52" s="9">
        <f t="shared" si="0"/>
        <v>14.155199999999997</v>
      </c>
      <c r="D52" s="10">
        <f t="shared" si="4"/>
        <v>-1.1085714285714079E-2</v>
      </c>
      <c r="F52" s="8">
        <v>4.4000000000000004</v>
      </c>
      <c r="G52" s="8">
        <v>110.15</v>
      </c>
      <c r="H52" s="11">
        <f t="shared" si="2"/>
        <v>4.2676600000000011</v>
      </c>
      <c r="I52" s="12">
        <f t="shared" si="3"/>
        <v>3.007727272727255E-2</v>
      </c>
    </row>
    <row r="53" spans="1:9" ht="15">
      <c r="A53" s="8">
        <v>14.5</v>
      </c>
      <c r="B53" s="8">
        <v>302</v>
      </c>
      <c r="C53" s="9">
        <f t="shared" si="0"/>
        <v>14.6816</v>
      </c>
      <c r="D53" s="10">
        <f t="shared" si="4"/>
        <v>-1.252413793103445E-2</v>
      </c>
      <c r="F53" s="8">
        <v>4.5</v>
      </c>
      <c r="G53" s="8">
        <v>112.35</v>
      </c>
      <c r="H53" s="11">
        <f t="shared" si="2"/>
        <v>4.4533400000000007</v>
      </c>
      <c r="I53" s="12">
        <f t="shared" si="3"/>
        <v>1.0368888888888724E-2</v>
      </c>
    </row>
    <row r="54" spans="1:9" ht="15">
      <c r="A54" s="8">
        <v>15</v>
      </c>
      <c r="B54" s="8">
        <v>311</v>
      </c>
      <c r="C54" s="9">
        <f t="shared" si="0"/>
        <v>15.273799999999998</v>
      </c>
      <c r="D54" s="10">
        <f t="shared" si="4"/>
        <v>-1.8253333333333187E-2</v>
      </c>
      <c r="F54" s="8">
        <v>4.5999999999999996</v>
      </c>
      <c r="G54" s="8">
        <v>114</v>
      </c>
      <c r="H54" s="11">
        <f t="shared" si="2"/>
        <v>4.5926000000000009</v>
      </c>
      <c r="I54" s="12">
        <f t="shared" si="3"/>
        <v>1.6086956521736394E-3</v>
      </c>
    </row>
    <row r="55" spans="1:9" ht="15">
      <c r="A55" s="8">
        <v>15.5</v>
      </c>
      <c r="B55" s="11">
        <f>(B56+B54)/2</f>
        <v>317.5</v>
      </c>
      <c r="C55" s="9">
        <f t="shared" si="0"/>
        <v>15.701499999999999</v>
      </c>
      <c r="D55" s="10">
        <f t="shared" si="4"/>
        <v>-1.2999999999999958E-2</v>
      </c>
      <c r="F55" s="8">
        <v>4.7</v>
      </c>
      <c r="G55" s="8">
        <v>115</v>
      </c>
      <c r="H55" s="11">
        <f t="shared" si="2"/>
        <v>4.6769999999999996</v>
      </c>
      <c r="I55" s="12">
        <f t="shared" si="3"/>
        <v>4.8936170212767176E-3</v>
      </c>
    </row>
    <row r="56" spans="1:9" ht="15">
      <c r="A56" s="8">
        <v>16</v>
      </c>
      <c r="B56" s="8">
        <v>324</v>
      </c>
      <c r="C56" s="9">
        <f t="shared" si="0"/>
        <v>16.129199999999997</v>
      </c>
      <c r="D56" s="10">
        <f t="shared" si="4"/>
        <v>-8.0749999999998323E-3</v>
      </c>
      <c r="F56" s="8">
        <v>4.8</v>
      </c>
      <c r="G56" s="8">
        <v>115.85</v>
      </c>
      <c r="H56" s="11">
        <f t="shared" si="2"/>
        <v>4.7487399999999997</v>
      </c>
      <c r="I56" s="12">
        <f t="shared" si="3"/>
        <v>1.0679166666666684E-2</v>
      </c>
    </row>
    <row r="57" spans="1:9" ht="15">
      <c r="A57" s="8">
        <v>16.5</v>
      </c>
      <c r="B57" s="11"/>
      <c r="C57" s="9"/>
      <c r="D57" s="10"/>
      <c r="F57" s="8">
        <v>4.9000000000000004</v>
      </c>
      <c r="G57" s="8">
        <v>117.3</v>
      </c>
      <c r="H57" s="11">
        <f t="shared" si="2"/>
        <v>4.8711199999999995</v>
      </c>
      <c r="I57" s="12">
        <f t="shared" si="3"/>
        <v>5.8938775510205925E-3</v>
      </c>
    </row>
    <row r="58" spans="1:9" ht="15">
      <c r="A58" s="8">
        <v>17</v>
      </c>
      <c r="B58" s="11"/>
      <c r="C58" s="9"/>
      <c r="D58" s="10"/>
      <c r="F58" s="8">
        <v>5</v>
      </c>
      <c r="G58" s="8">
        <v>118.3</v>
      </c>
      <c r="H58" s="11">
        <f t="shared" si="2"/>
        <v>4.9555199999999999</v>
      </c>
      <c r="I58" s="12">
        <f t="shared" si="3"/>
        <v>8.896000000000015E-3</v>
      </c>
    </row>
    <row r="59" spans="1:9" ht="15">
      <c r="A59" s="8">
        <v>17.5</v>
      </c>
      <c r="B59" s="11"/>
      <c r="C59" s="9"/>
      <c r="D59" s="10"/>
      <c r="F59" s="8">
        <v>5.0999999999999996</v>
      </c>
      <c r="G59" s="8">
        <v>119.9</v>
      </c>
      <c r="H59" s="11">
        <f t="shared" si="2"/>
        <v>5.0905600000000018</v>
      </c>
      <c r="I59" s="12">
        <f t="shared" si="3"/>
        <v>1.85098039215645E-3</v>
      </c>
    </row>
    <row r="60" spans="1:9" ht="15">
      <c r="A60" s="8">
        <v>18</v>
      </c>
      <c r="B60" s="8">
        <v>352</v>
      </c>
      <c r="C60" s="9">
        <f>0.0658*B60-5.19</f>
        <v>17.971599999999999</v>
      </c>
      <c r="D60" s="10">
        <f>(A60-C60)/A60</f>
        <v>1.5777777777778506E-3</v>
      </c>
      <c r="F60" s="8">
        <v>5.2</v>
      </c>
      <c r="G60" s="8">
        <v>120.85</v>
      </c>
      <c r="H60" s="11">
        <f t="shared" si="2"/>
        <v>5.1707400000000003</v>
      </c>
      <c r="I60" s="12">
        <f t="shared" si="3"/>
        <v>5.6269230769230459E-3</v>
      </c>
    </row>
    <row r="61" spans="1:9" ht="15">
      <c r="A61" s="8">
        <v>18.5</v>
      </c>
      <c r="B61" s="11"/>
      <c r="C61" s="9"/>
      <c r="D61" s="10"/>
      <c r="F61" s="8">
        <v>5.3</v>
      </c>
      <c r="G61" s="8">
        <v>121.5</v>
      </c>
      <c r="H61" s="11">
        <f t="shared" si="2"/>
        <v>5.2256</v>
      </c>
      <c r="I61" s="12">
        <f t="shared" si="3"/>
        <v>1.4037735849056567E-2</v>
      </c>
    </row>
    <row r="62" spans="1:9" ht="15">
      <c r="A62" s="8">
        <v>19</v>
      </c>
      <c r="B62" s="11"/>
      <c r="C62" s="9"/>
      <c r="D62" s="10"/>
      <c r="F62" s="8">
        <v>5.4</v>
      </c>
      <c r="G62" s="8">
        <v>122.3</v>
      </c>
      <c r="H62" s="11">
        <f t="shared" si="2"/>
        <v>5.29312</v>
      </c>
      <c r="I62" s="12">
        <f t="shared" si="3"/>
        <v>1.979259259259265E-2</v>
      </c>
    </row>
    <row r="63" spans="1:9" ht="15">
      <c r="A63" s="8">
        <v>19.5</v>
      </c>
      <c r="B63" s="8">
        <v>384</v>
      </c>
      <c r="C63" s="9">
        <f t="shared" ref="C63:C64" si="5">0.0658*B63-5.19</f>
        <v>20.077199999999998</v>
      </c>
      <c r="D63" s="10">
        <f t="shared" ref="D63:D64" si="6">(A63-C63)/A63</f>
        <v>-2.9599999999999883E-2</v>
      </c>
      <c r="F63" s="8">
        <v>5.5</v>
      </c>
      <c r="G63" s="8">
        <v>124.25</v>
      </c>
      <c r="H63" s="11">
        <f t="shared" si="2"/>
        <v>5.4577000000000009</v>
      </c>
      <c r="I63" s="12">
        <f t="shared" si="3"/>
        <v>7.6909090909089298E-3</v>
      </c>
    </row>
    <row r="64" spans="1:9" ht="15">
      <c r="A64" s="8">
        <v>20</v>
      </c>
      <c r="B64" s="8">
        <v>388</v>
      </c>
      <c r="C64" s="9">
        <f t="shared" si="5"/>
        <v>20.340399999999999</v>
      </c>
      <c r="D64" s="10">
        <f t="shared" si="6"/>
        <v>-1.7019999999999945E-2</v>
      </c>
      <c r="F64" s="8">
        <v>5.6</v>
      </c>
      <c r="G64" s="8">
        <v>125.15</v>
      </c>
      <c r="H64" s="11">
        <f t="shared" si="2"/>
        <v>5.5336600000000011</v>
      </c>
      <c r="I64" s="12">
        <f t="shared" si="3"/>
        <v>1.1846428571428307E-2</v>
      </c>
    </row>
    <row r="65" spans="1:9" ht="15">
      <c r="A65" s="8">
        <v>20.5</v>
      </c>
      <c r="B65" s="11"/>
      <c r="C65" s="9"/>
      <c r="D65" s="10"/>
      <c r="F65" s="8">
        <v>5.7</v>
      </c>
      <c r="G65" s="8">
        <v>126.2</v>
      </c>
      <c r="H65" s="11">
        <f t="shared" si="2"/>
        <v>5.6222799999999999</v>
      </c>
      <c r="I65" s="12">
        <f t="shared" si="3"/>
        <v>1.3635087719298286E-2</v>
      </c>
    </row>
    <row r="66" spans="1:9" ht="15">
      <c r="A66" s="8">
        <v>21</v>
      </c>
      <c r="B66" s="11"/>
      <c r="C66" s="9"/>
      <c r="D66" s="10"/>
      <c r="F66" s="8">
        <v>5.8</v>
      </c>
      <c r="G66" s="8">
        <v>127.6</v>
      </c>
      <c r="H66" s="11">
        <f t="shared" si="2"/>
        <v>5.7404399999999995</v>
      </c>
      <c r="I66" s="12">
        <f t="shared" si="3"/>
        <v>1.0268965517241428E-2</v>
      </c>
    </row>
    <row r="67" spans="1:9" ht="15">
      <c r="A67" s="8">
        <v>21.5</v>
      </c>
      <c r="B67" s="11"/>
      <c r="C67" s="9"/>
      <c r="D67" s="10"/>
      <c r="F67" s="8">
        <v>5.9</v>
      </c>
      <c r="G67" s="8">
        <v>129.75</v>
      </c>
      <c r="H67" s="11">
        <f t="shared" si="2"/>
        <v>5.9219000000000008</v>
      </c>
      <c r="I67" s="12">
        <f t="shared" si="3"/>
        <v>-3.7118644067797415E-3</v>
      </c>
    </row>
    <row r="68" spans="1:9" ht="15">
      <c r="A68" s="8">
        <v>22</v>
      </c>
      <c r="B68" s="11"/>
      <c r="C68" s="9"/>
      <c r="D68" s="10"/>
      <c r="F68" s="8">
        <v>6</v>
      </c>
      <c r="G68" s="8">
        <v>131.4</v>
      </c>
      <c r="H68" s="11">
        <f t="shared" si="2"/>
        <v>6.061160000000001</v>
      </c>
      <c r="I68" s="12">
        <f t="shared" si="3"/>
        <v>-1.0193333333333499E-2</v>
      </c>
    </row>
    <row r="69" spans="1:9" ht="15">
      <c r="A69" s="8">
        <v>22.5</v>
      </c>
      <c r="B69" s="11"/>
      <c r="C69" s="9"/>
      <c r="D69" s="10"/>
      <c r="F69" s="8">
        <v>6.1</v>
      </c>
      <c r="G69" s="8">
        <v>132.35</v>
      </c>
      <c r="H69" s="11">
        <f t="shared" si="2"/>
        <v>6.1413399999999996</v>
      </c>
      <c r="I69" s="12">
        <f t="shared" si="3"/>
        <v>-6.7770491803278579E-3</v>
      </c>
    </row>
    <row r="70" spans="1:9" ht="15">
      <c r="A70" s="8">
        <v>23</v>
      </c>
      <c r="B70" s="8">
        <v>427</v>
      </c>
      <c r="C70" s="9">
        <f t="shared" ref="C70:C71" si="7">0.0658*B70-5.19</f>
        <v>22.906599999999997</v>
      </c>
      <c r="D70" s="10">
        <f t="shared" ref="D70:D71" si="8">(A70-C70)/A70</f>
        <v>4.0608695652175038E-3</v>
      </c>
      <c r="F70" s="8">
        <v>6.2</v>
      </c>
      <c r="G70" s="8">
        <v>133.55000000000001</v>
      </c>
      <c r="H70" s="11">
        <f t="shared" si="2"/>
        <v>6.2426200000000023</v>
      </c>
      <c r="I70" s="12">
        <f t="shared" si="3"/>
        <v>-6.8741935483874351E-3</v>
      </c>
    </row>
    <row r="71" spans="1:9" ht="15">
      <c r="A71" s="8">
        <v>23.5</v>
      </c>
      <c r="B71" s="8">
        <v>436</v>
      </c>
      <c r="C71" s="9">
        <f t="shared" si="7"/>
        <v>23.498799999999999</v>
      </c>
      <c r="D71" s="10">
        <f t="shared" si="8"/>
        <v>5.1063829787266211E-5</v>
      </c>
      <c r="F71" s="8">
        <v>6.3</v>
      </c>
      <c r="G71" s="8">
        <v>134.44999999999999</v>
      </c>
      <c r="H71" s="11">
        <f t="shared" si="2"/>
        <v>6.318579999999999</v>
      </c>
      <c r="I71" s="12">
        <f t="shared" si="3"/>
        <v>-2.9492063492062149E-3</v>
      </c>
    </row>
    <row r="72" spans="1:9" ht="15">
      <c r="A72" s="8">
        <v>24</v>
      </c>
      <c r="B72" s="11"/>
      <c r="C72" s="9"/>
      <c r="D72" s="10"/>
      <c r="F72" s="8">
        <v>6.4</v>
      </c>
      <c r="G72" s="8">
        <v>135.9</v>
      </c>
      <c r="H72" s="11">
        <f t="shared" si="2"/>
        <v>6.4409600000000005</v>
      </c>
      <c r="I72" s="12">
        <f t="shared" si="3"/>
        <v>-6.4000000000000168E-3</v>
      </c>
    </row>
    <row r="73" spans="1:9" ht="15">
      <c r="A73" s="8">
        <v>24.5</v>
      </c>
      <c r="B73" s="11"/>
      <c r="C73" s="9"/>
      <c r="D73" s="10"/>
      <c r="F73" s="8">
        <v>6.5</v>
      </c>
      <c r="G73" s="8">
        <v>136.19999999999999</v>
      </c>
      <c r="H73" s="11">
        <f t="shared" si="2"/>
        <v>6.4662799999999994</v>
      </c>
      <c r="I73" s="12">
        <f t="shared" si="3"/>
        <v>5.1876923076924061E-3</v>
      </c>
    </row>
    <row r="74" spans="1:9" ht="15">
      <c r="A74" s="8">
        <v>25</v>
      </c>
      <c r="B74" s="8">
        <v>457</v>
      </c>
      <c r="C74" s="9">
        <f t="shared" ref="C74:C75" si="9">0.0658*B74-5.19</f>
        <v>24.880599999999998</v>
      </c>
      <c r="D74" s="10">
        <f t="shared" ref="D74:D75" si="10">(A74-C74)/A74</f>
        <v>4.7760000000000961E-3</v>
      </c>
      <c r="F74" s="8">
        <v>6.6</v>
      </c>
      <c r="G74" s="8">
        <v>137.44999999999999</v>
      </c>
      <c r="H74" s="11">
        <f t="shared" si="2"/>
        <v>6.5717799999999986</v>
      </c>
      <c r="I74" s="12">
        <f t="shared" si="3"/>
        <v>4.2757575757577312E-3</v>
      </c>
    </row>
    <row r="75" spans="1:9" ht="15">
      <c r="A75" s="8">
        <v>25.5</v>
      </c>
      <c r="B75" s="8">
        <v>466</v>
      </c>
      <c r="C75" s="9">
        <f t="shared" si="9"/>
        <v>25.472799999999996</v>
      </c>
      <c r="D75" s="10">
        <f t="shared" si="10"/>
        <v>1.0666666666668278E-3</v>
      </c>
      <c r="F75" s="8">
        <v>6.7</v>
      </c>
      <c r="G75" s="8">
        <v>138.19999999999999</v>
      </c>
      <c r="H75" s="11">
        <f t="shared" si="2"/>
        <v>6.6350800000000003</v>
      </c>
      <c r="I75" s="12">
        <f t="shared" si="3"/>
        <v>9.6895522388059496E-3</v>
      </c>
    </row>
    <row r="76" spans="1:9" ht="15">
      <c r="A76" s="8">
        <v>26</v>
      </c>
      <c r="B76" s="11"/>
      <c r="C76" s="9"/>
      <c r="D76" s="10"/>
      <c r="F76" s="8">
        <v>6.8</v>
      </c>
      <c r="G76" s="8">
        <v>138.80000000000001</v>
      </c>
      <c r="H76" s="11">
        <f t="shared" si="2"/>
        <v>6.6857200000000017</v>
      </c>
      <c r="I76" s="12">
        <f t="shared" si="3"/>
        <v>1.6805882352940907E-2</v>
      </c>
    </row>
    <row r="77" spans="1:9" ht="15">
      <c r="A77" s="8">
        <v>26.5</v>
      </c>
      <c r="B77" s="11"/>
      <c r="C77" s="9"/>
      <c r="D77" s="10"/>
      <c r="F77" s="8">
        <v>6.9</v>
      </c>
      <c r="G77" s="8">
        <v>140</v>
      </c>
      <c r="H77" s="11">
        <f t="shared" si="2"/>
        <v>6.7870000000000008</v>
      </c>
      <c r="I77" s="12">
        <f t="shared" si="3"/>
        <v>1.6376811594202831E-2</v>
      </c>
    </row>
    <row r="78" spans="1:9" ht="15">
      <c r="A78" s="8">
        <v>27</v>
      </c>
      <c r="B78" s="8">
        <v>490</v>
      </c>
      <c r="C78" s="9">
        <f>0.0658*B78-5.19</f>
        <v>27.051999999999996</v>
      </c>
      <c r="D78" s="10">
        <f>(A78-C78)/A78</f>
        <v>-1.9259259259257796E-3</v>
      </c>
      <c r="F78" s="8">
        <v>7</v>
      </c>
      <c r="G78" s="8">
        <v>142.30000000000001</v>
      </c>
      <c r="H78" s="11">
        <f t="shared" si="2"/>
        <v>6.9811200000000007</v>
      </c>
      <c r="I78" s="12">
        <f t="shared" si="3"/>
        <v>2.697142857142763E-3</v>
      </c>
    </row>
    <row r="79" spans="1:9" ht="15">
      <c r="A79" s="8">
        <v>27.5</v>
      </c>
      <c r="B79" s="11"/>
      <c r="C79" s="9"/>
      <c r="D79" s="10"/>
      <c r="F79" s="8">
        <v>7.1</v>
      </c>
      <c r="G79" s="8">
        <v>143.19999999999999</v>
      </c>
      <c r="H79" s="11">
        <f t="shared" si="2"/>
        <v>7.0570799999999991</v>
      </c>
      <c r="I79" s="12">
        <f t="shared" si="3"/>
        <v>6.0450704225352841E-3</v>
      </c>
    </row>
    <row r="80" spans="1:9" ht="15">
      <c r="A80" s="8">
        <v>28</v>
      </c>
      <c r="B80" s="8">
        <v>510</v>
      </c>
      <c r="C80" s="9">
        <f>0.0658*B80-5.19</f>
        <v>28.367999999999999</v>
      </c>
      <c r="D80" s="10">
        <f>(A80-C80)/A80</f>
        <v>-1.3142857142857092E-2</v>
      </c>
      <c r="F80" s="8">
        <v>7.2</v>
      </c>
      <c r="G80" s="8">
        <v>144.94999999999999</v>
      </c>
      <c r="H80" s="11">
        <f t="shared" si="2"/>
        <v>7.2047799999999995</v>
      </c>
      <c r="I80" s="12">
        <f t="shared" si="3"/>
        <v>-6.6388888888879727E-4</v>
      </c>
    </row>
    <row r="81" spans="1:9" ht="15">
      <c r="A81" s="8">
        <v>28.5</v>
      </c>
      <c r="B81" s="11"/>
      <c r="C81" s="9"/>
      <c r="D81" s="10"/>
      <c r="F81" s="8">
        <v>7.3</v>
      </c>
      <c r="G81" s="8">
        <v>146.05000000000001</v>
      </c>
      <c r="H81" s="11">
        <f t="shared" si="2"/>
        <v>7.297620000000002</v>
      </c>
      <c r="I81" s="12">
        <f t="shared" si="3"/>
        <v>3.2602739725997649E-4</v>
      </c>
    </row>
    <row r="82" spans="1:9" ht="15">
      <c r="A82" s="8">
        <v>29</v>
      </c>
      <c r="B82" s="11"/>
      <c r="C82" s="9"/>
      <c r="D82" s="10"/>
      <c r="F82" s="8">
        <v>7.4</v>
      </c>
      <c r="G82" s="8">
        <v>147.15</v>
      </c>
      <c r="H82" s="11">
        <f t="shared" si="2"/>
        <v>7.3904600000000009</v>
      </c>
      <c r="I82" s="12">
        <f t="shared" si="3"/>
        <v>1.2891891891891132E-3</v>
      </c>
    </row>
    <row r="83" spans="1:9" ht="15">
      <c r="A83" s="8">
        <v>29.5</v>
      </c>
      <c r="B83" s="11"/>
      <c r="C83" s="9"/>
      <c r="D83" s="10"/>
      <c r="F83" s="8">
        <v>7.5</v>
      </c>
      <c r="G83" s="8">
        <v>149</v>
      </c>
      <c r="H83" s="11">
        <f t="shared" si="2"/>
        <v>7.5465999999999998</v>
      </c>
      <c r="I83" s="12">
        <f t="shared" si="3"/>
        <v>-6.2133333333333008E-3</v>
      </c>
    </row>
    <row r="84" spans="1:9" ht="15">
      <c r="A84" s="8">
        <v>30</v>
      </c>
      <c r="B84" s="8">
        <v>533</v>
      </c>
      <c r="C84" s="9">
        <f>0.0658*B84-5.19</f>
        <v>29.881399999999996</v>
      </c>
      <c r="D84" s="10">
        <f>(A84-C84)/A84</f>
        <v>3.9533333333334753E-3</v>
      </c>
      <c r="F84" s="8">
        <v>7.6</v>
      </c>
      <c r="G84" s="8">
        <v>149.75</v>
      </c>
      <c r="H84" s="11">
        <f t="shared" si="2"/>
        <v>7.6098999999999997</v>
      </c>
      <c r="I84" s="12">
        <f t="shared" si="3"/>
        <v>-1.302631578947371E-3</v>
      </c>
    </row>
    <row r="85" spans="1:9" ht="15">
      <c r="A85" s="8">
        <v>30.5</v>
      </c>
      <c r="B85" s="11"/>
      <c r="C85" s="9"/>
      <c r="D85" s="10"/>
      <c r="F85" s="8">
        <v>7.7</v>
      </c>
      <c r="G85" s="8">
        <v>150.94999999999999</v>
      </c>
      <c r="H85" s="11">
        <f t="shared" si="2"/>
        <v>7.7111799999999988</v>
      </c>
      <c r="I85" s="12">
        <f t="shared" si="3"/>
        <v>-1.4519480519478746E-3</v>
      </c>
    </row>
    <row r="86" spans="1:9" ht="15">
      <c r="A86" s="8">
        <v>31</v>
      </c>
      <c r="B86" s="11"/>
      <c r="C86" s="9"/>
      <c r="D86" s="10"/>
      <c r="F86" s="8">
        <v>7.8</v>
      </c>
      <c r="G86" s="8">
        <v>151.35</v>
      </c>
      <c r="H86" s="11">
        <f t="shared" si="2"/>
        <v>7.7449399999999997</v>
      </c>
      <c r="I86" s="12">
        <f t="shared" si="3"/>
        <v>7.0589743589743728E-3</v>
      </c>
    </row>
    <row r="87" spans="1:9" ht="15">
      <c r="A87" s="8">
        <v>31.5</v>
      </c>
      <c r="B87" s="11"/>
      <c r="C87" s="9"/>
      <c r="D87" s="10"/>
      <c r="F87" s="8">
        <v>7.9</v>
      </c>
      <c r="G87" s="8">
        <v>152.5</v>
      </c>
      <c r="H87" s="11">
        <f t="shared" si="2"/>
        <v>7.8420000000000005</v>
      </c>
      <c r="I87" s="12">
        <f t="shared" si="3"/>
        <v>7.3417721518987122E-3</v>
      </c>
    </row>
    <row r="88" spans="1:9" ht="15">
      <c r="A88" s="8">
        <v>32</v>
      </c>
      <c r="B88" s="8">
        <v>570</v>
      </c>
      <c r="C88" s="9">
        <f>0.0658*B88-5.19</f>
        <v>32.316000000000003</v>
      </c>
      <c r="D88" s="10">
        <f>(A88-C88)/A88</f>
        <v>-9.8750000000000782E-3</v>
      </c>
      <c r="F88" s="8">
        <v>8</v>
      </c>
      <c r="G88" s="8">
        <v>153.6</v>
      </c>
      <c r="H88" s="11">
        <f t="shared" si="2"/>
        <v>7.9348399999999994</v>
      </c>
      <c r="I88" s="12">
        <f t="shared" si="3"/>
        <v>8.1450000000000689E-3</v>
      </c>
    </row>
    <row r="89" spans="1:9" ht="15">
      <c r="A89" s="8">
        <v>32.5</v>
      </c>
      <c r="B89" s="11"/>
      <c r="C89" s="9"/>
      <c r="D89" s="10"/>
      <c r="F89" s="8">
        <v>8.1</v>
      </c>
      <c r="G89" s="8">
        <v>154.19999999999999</v>
      </c>
      <c r="H89" s="11">
        <f t="shared" si="2"/>
        <v>7.985479999999999</v>
      </c>
      <c r="I89" s="12">
        <f t="shared" si="3"/>
        <v>1.4138271604938349E-2</v>
      </c>
    </row>
    <row r="90" spans="1:9" ht="15">
      <c r="A90" s="8">
        <v>33</v>
      </c>
      <c r="B90" s="8">
        <v>587</v>
      </c>
      <c r="C90" s="9">
        <f>0.0658*B90-5.19</f>
        <v>33.434600000000003</v>
      </c>
      <c r="D90" s="10">
        <f>(A90-C90)/A90</f>
        <v>-1.3169696969697067E-2</v>
      </c>
      <c r="F90" s="8">
        <v>8.1999999999999993</v>
      </c>
      <c r="G90" s="8">
        <v>157.4</v>
      </c>
      <c r="H90" s="11">
        <f t="shared" si="2"/>
        <v>8.2555600000000009</v>
      </c>
      <c r="I90" s="12">
        <f t="shared" si="3"/>
        <v>-6.7756097560977575E-3</v>
      </c>
    </row>
    <row r="91" spans="1:9" ht="15">
      <c r="A91" s="8">
        <v>33.5</v>
      </c>
      <c r="B91" s="11"/>
      <c r="C91" s="9"/>
      <c r="D91" s="10"/>
      <c r="F91" s="8">
        <v>8.3000000000000007</v>
      </c>
      <c r="G91" s="8">
        <v>158.55000000000001</v>
      </c>
      <c r="H91" s="11">
        <f t="shared" si="2"/>
        <v>8.3526200000000017</v>
      </c>
      <c r="I91" s="12">
        <f t="shared" si="3"/>
        <v>-6.3397590361446978E-3</v>
      </c>
    </row>
    <row r="92" spans="1:9" ht="15">
      <c r="A92" s="8">
        <v>34</v>
      </c>
      <c r="B92" s="11"/>
      <c r="C92" s="9"/>
      <c r="D92" s="10"/>
      <c r="F92" s="8">
        <v>8.4</v>
      </c>
      <c r="G92" s="8">
        <v>159.35</v>
      </c>
      <c r="H92" s="11">
        <f t="shared" si="2"/>
        <v>8.42014</v>
      </c>
      <c r="I92" s="12">
        <f t="shared" si="3"/>
        <v>-2.397619047619E-3</v>
      </c>
    </row>
    <row r="93" spans="1:9" ht="15">
      <c r="A93" s="8">
        <v>34.5</v>
      </c>
      <c r="B93" s="11"/>
      <c r="C93" s="9"/>
      <c r="D93" s="10"/>
      <c r="F93" s="8">
        <v>8.5</v>
      </c>
      <c r="G93" s="8">
        <v>160.4</v>
      </c>
      <c r="H93" s="11">
        <f t="shared" si="2"/>
        <v>8.5087600000000005</v>
      </c>
      <c r="I93" s="12">
        <f t="shared" si="3"/>
        <v>-1.0305882352941817E-3</v>
      </c>
    </row>
    <row r="94" spans="1:9" ht="15">
      <c r="A94" s="8">
        <v>35</v>
      </c>
      <c r="B94" s="8">
        <v>615</v>
      </c>
      <c r="C94" s="9">
        <f>0.0658*B94-5.19</f>
        <v>35.277000000000001</v>
      </c>
      <c r="D94" s="10">
        <f>(A94-C94)/A94</f>
        <v>-7.9142857142857435E-3</v>
      </c>
      <c r="F94" s="8">
        <v>8.6</v>
      </c>
      <c r="G94" s="8">
        <v>161.44999999999999</v>
      </c>
      <c r="H94" s="11">
        <f t="shared" si="2"/>
        <v>8.5973799999999994</v>
      </c>
      <c r="I94" s="12">
        <f t="shared" si="3"/>
        <v>3.0465116279073127E-4</v>
      </c>
    </row>
    <row r="95" spans="1:9" ht="15">
      <c r="A95" s="8">
        <v>35.5</v>
      </c>
      <c r="B95" s="11"/>
      <c r="C95" s="9"/>
      <c r="D95" s="10"/>
      <c r="F95" s="8">
        <v>8.6999999999999993</v>
      </c>
      <c r="G95" s="8">
        <v>162.30000000000001</v>
      </c>
      <c r="H95" s="11">
        <f t="shared" si="2"/>
        <v>8.6691200000000013</v>
      </c>
      <c r="I95" s="12">
        <f t="shared" si="3"/>
        <v>3.5494252873560944E-3</v>
      </c>
    </row>
    <row r="96" spans="1:9" ht="15">
      <c r="A96" s="8">
        <v>36</v>
      </c>
      <c r="B96" s="11"/>
      <c r="C96" s="9"/>
      <c r="D96" s="10"/>
      <c r="F96" s="8">
        <v>8.8000000000000007</v>
      </c>
      <c r="G96" s="8">
        <v>163.44999999999999</v>
      </c>
      <c r="H96" s="11">
        <f t="shared" si="2"/>
        <v>8.7661800000000003</v>
      </c>
      <c r="I96" s="12">
        <f t="shared" si="3"/>
        <v>3.843181818181864E-3</v>
      </c>
    </row>
    <row r="97" spans="1:9" ht="15">
      <c r="A97" s="8">
        <v>36.5</v>
      </c>
      <c r="B97" s="11"/>
      <c r="C97" s="9"/>
      <c r="D97" s="10"/>
      <c r="F97" s="8">
        <v>8.9</v>
      </c>
      <c r="G97" s="8">
        <v>165.15</v>
      </c>
      <c r="H97" s="11">
        <f t="shared" si="2"/>
        <v>8.9096600000000006</v>
      </c>
      <c r="I97" s="12">
        <f t="shared" si="3"/>
        <v>-1.0853932584269914E-3</v>
      </c>
    </row>
    <row r="98" spans="1:9" ht="15">
      <c r="A98" s="8">
        <v>37</v>
      </c>
      <c r="B98" s="11"/>
      <c r="C98" s="9"/>
      <c r="D98" s="10"/>
      <c r="F98" s="8">
        <v>9</v>
      </c>
      <c r="G98" s="8">
        <v>166.6</v>
      </c>
      <c r="H98" s="11">
        <f t="shared" si="2"/>
        <v>9.0320400000000003</v>
      </c>
      <c r="I98" s="12">
        <f t="shared" si="3"/>
        <v>-3.5600000000000323E-3</v>
      </c>
    </row>
    <row r="99" spans="1:9" ht="15">
      <c r="A99" s="8">
        <v>37.5</v>
      </c>
      <c r="B99" s="8">
        <v>656</v>
      </c>
      <c r="C99" s="9">
        <f t="shared" ref="C99:C100" si="11">0.0658*B99-5.19</f>
        <v>37.974800000000002</v>
      </c>
      <c r="D99" s="10">
        <f t="shared" ref="D99:D100" si="12">(A99-C99)/A99</f>
        <v>-1.2661333333333384E-2</v>
      </c>
      <c r="F99" s="8">
        <v>9.1</v>
      </c>
      <c r="G99" s="8">
        <v>167.7</v>
      </c>
      <c r="H99" s="11">
        <f t="shared" si="2"/>
        <v>9.1248799999999992</v>
      </c>
      <c r="I99" s="12">
        <f t="shared" si="3"/>
        <v>-2.7340659340658866E-3</v>
      </c>
    </row>
    <row r="100" spans="1:9" ht="15">
      <c r="A100" s="8">
        <v>38</v>
      </c>
      <c r="B100" s="8">
        <v>659</v>
      </c>
      <c r="C100" s="9">
        <f t="shared" si="11"/>
        <v>38.172200000000004</v>
      </c>
      <c r="D100" s="10">
        <f t="shared" si="12"/>
        <v>-4.5315789473685184E-3</v>
      </c>
      <c r="F100" s="8">
        <v>9.1999999999999993</v>
      </c>
      <c r="G100" s="8">
        <v>169.25</v>
      </c>
      <c r="H100" s="11">
        <f t="shared" si="2"/>
        <v>9.2557000000000009</v>
      </c>
      <c r="I100" s="12">
        <f t="shared" si="3"/>
        <v>-6.0543478260871352E-3</v>
      </c>
    </row>
    <row r="101" spans="1:9" ht="15">
      <c r="A101" s="8">
        <v>38.5</v>
      </c>
      <c r="B101" s="11"/>
      <c r="C101" s="9"/>
      <c r="D101" s="10"/>
      <c r="F101" s="8">
        <v>9.3000000000000007</v>
      </c>
      <c r="G101" s="8">
        <v>170.3</v>
      </c>
      <c r="H101" s="11">
        <f t="shared" si="2"/>
        <v>9.3443200000000015</v>
      </c>
      <c r="I101" s="12">
        <f t="shared" si="3"/>
        <v>-4.765591397849548E-3</v>
      </c>
    </row>
    <row r="102" spans="1:9" ht="15">
      <c r="A102" s="8">
        <v>39</v>
      </c>
      <c r="B102" s="11"/>
      <c r="C102" s="9"/>
      <c r="D102" s="10"/>
      <c r="F102" s="8">
        <v>9.4</v>
      </c>
      <c r="G102" s="8">
        <v>171.05</v>
      </c>
      <c r="H102" s="11">
        <f t="shared" si="2"/>
        <v>9.4076200000000014</v>
      </c>
      <c r="I102" s="12">
        <f t="shared" si="3"/>
        <v>-8.1063829787245427E-4</v>
      </c>
    </row>
    <row r="103" spans="1:9" ht="15">
      <c r="A103" s="8">
        <v>39.5</v>
      </c>
      <c r="B103" s="11"/>
      <c r="C103" s="9"/>
      <c r="D103" s="10"/>
      <c r="F103" s="8">
        <v>9.5</v>
      </c>
      <c r="G103" s="8">
        <v>173.05</v>
      </c>
      <c r="H103" s="11">
        <f t="shared" si="2"/>
        <v>9.5764200000000024</v>
      </c>
      <c r="I103" s="12">
        <f t="shared" si="3"/>
        <v>-8.0442105263160389E-3</v>
      </c>
    </row>
    <row r="104" spans="1:9" ht="15">
      <c r="A104" s="8">
        <v>40</v>
      </c>
      <c r="B104" s="8">
        <v>693</v>
      </c>
      <c r="C104" s="9">
        <f>0.0658*B104-5.19</f>
        <v>40.409399999999998</v>
      </c>
      <c r="D104" s="10">
        <f>(A104-C104)/A104</f>
        <v>-1.0234999999999949E-2</v>
      </c>
      <c r="F104" s="8">
        <v>9.6</v>
      </c>
      <c r="G104" s="8">
        <v>174</v>
      </c>
      <c r="H104" s="11">
        <f t="shared" si="2"/>
        <v>9.656600000000001</v>
      </c>
      <c r="I104" s="12">
        <f t="shared" si="3"/>
        <v>-5.8958333333334707E-3</v>
      </c>
    </row>
    <row r="105" spans="1:9" ht="15">
      <c r="A105" s="8">
        <v>40.5</v>
      </c>
      <c r="B105" s="11"/>
      <c r="C105" s="9"/>
      <c r="D105" s="10"/>
      <c r="F105" s="8">
        <v>9.6999999999999993</v>
      </c>
      <c r="G105" s="8">
        <v>175.95</v>
      </c>
      <c r="H105" s="11">
        <f t="shared" si="2"/>
        <v>9.82118</v>
      </c>
      <c r="I105" s="12">
        <f t="shared" si="3"/>
        <v>-1.2492783505154715E-2</v>
      </c>
    </row>
    <row r="106" spans="1:9" ht="15">
      <c r="A106" s="8">
        <v>41</v>
      </c>
      <c r="B106" s="11"/>
      <c r="C106" s="9"/>
      <c r="D106" s="10"/>
      <c r="F106" s="8">
        <v>9.8000000000000007</v>
      </c>
      <c r="G106" s="8">
        <v>176.4</v>
      </c>
      <c r="H106" s="11">
        <f t="shared" si="2"/>
        <v>9.859160000000001</v>
      </c>
      <c r="I106" s="12">
        <f t="shared" si="3"/>
        <v>-6.0367346938775832E-3</v>
      </c>
    </row>
    <row r="107" spans="1:9" ht="15">
      <c r="A107" s="8">
        <v>41.5</v>
      </c>
      <c r="B107" s="11"/>
      <c r="C107" s="9"/>
      <c r="D107" s="10"/>
      <c r="F107" s="8">
        <v>9.9</v>
      </c>
      <c r="G107" s="8">
        <v>177.6</v>
      </c>
      <c r="H107" s="11">
        <f t="shared" si="2"/>
        <v>9.9604400000000002</v>
      </c>
      <c r="I107" s="12">
        <f t="shared" si="3"/>
        <v>-6.1050505050504874E-3</v>
      </c>
    </row>
    <row r="108" spans="1:9" ht="15">
      <c r="A108" s="8">
        <v>42</v>
      </c>
      <c r="B108" s="11"/>
      <c r="C108" s="9"/>
      <c r="D108" s="10"/>
      <c r="F108" s="8">
        <v>10</v>
      </c>
      <c r="G108" s="8">
        <v>179.05</v>
      </c>
      <c r="H108" s="11">
        <f t="shared" si="2"/>
        <v>10.082820000000002</v>
      </c>
      <c r="I108" s="12">
        <f t="shared" si="3"/>
        <v>-8.2820000000001677E-3</v>
      </c>
    </row>
    <row r="109" spans="1:9" ht="15">
      <c r="A109" s="8">
        <v>42.5</v>
      </c>
      <c r="B109" s="11"/>
      <c r="C109" s="9"/>
      <c r="D109" s="10"/>
      <c r="F109" s="8">
        <v>11</v>
      </c>
      <c r="G109" s="8">
        <v>186</v>
      </c>
      <c r="H109" s="11">
        <f t="shared" si="2"/>
        <v>10.669400000000001</v>
      </c>
      <c r="I109" s="12">
        <f t="shared" si="3"/>
        <v>3.0054545454545334E-2</v>
      </c>
    </row>
    <row r="110" spans="1:9" ht="15">
      <c r="A110" s="8">
        <v>43</v>
      </c>
      <c r="B110" s="8">
        <v>739</v>
      </c>
      <c r="C110" s="9">
        <f t="shared" ref="C110:C112" si="13">0.0658*B110-5.19</f>
        <v>43.436199999999999</v>
      </c>
      <c r="D110" s="10">
        <f t="shared" ref="D110:D112" si="14">(A110-C110)/A110</f>
        <v>-1.0144186046511615E-2</v>
      </c>
      <c r="F110" s="8">
        <v>12</v>
      </c>
      <c r="G110" s="8">
        <v>201</v>
      </c>
      <c r="H110" s="11">
        <f t="shared" si="2"/>
        <v>11.935400000000001</v>
      </c>
      <c r="I110" s="12">
        <f t="shared" si="3"/>
        <v>5.3833333333332218E-3</v>
      </c>
    </row>
    <row r="111" spans="1:9" ht="15">
      <c r="A111" s="8">
        <v>43.5</v>
      </c>
      <c r="B111" s="8">
        <v>750</v>
      </c>
      <c r="C111" s="9">
        <f t="shared" si="13"/>
        <v>44.160000000000004</v>
      </c>
      <c r="D111" s="10">
        <f t="shared" si="14"/>
        <v>-1.5172413793103533E-2</v>
      </c>
      <c r="F111" s="8">
        <v>13</v>
      </c>
      <c r="G111" s="8">
        <v>213</v>
      </c>
      <c r="H111" s="11">
        <f t="shared" si="2"/>
        <v>12.9482</v>
      </c>
      <c r="I111" s="12">
        <f t="shared" si="3"/>
        <v>3.9846153846153903E-3</v>
      </c>
    </row>
    <row r="112" spans="1:9" ht="15">
      <c r="A112" s="8">
        <v>44</v>
      </c>
      <c r="B112" s="8">
        <v>762</v>
      </c>
      <c r="C112" s="9">
        <f t="shared" si="13"/>
        <v>44.949600000000004</v>
      </c>
      <c r="D112" s="10">
        <f t="shared" si="14"/>
        <v>-2.1581818181818268E-2</v>
      </c>
      <c r="F112" s="8">
        <v>14</v>
      </c>
      <c r="G112" s="8">
        <v>222</v>
      </c>
      <c r="H112" s="11">
        <f t="shared" si="2"/>
        <v>13.707800000000002</v>
      </c>
      <c r="I112" s="12">
        <f t="shared" si="3"/>
        <v>2.0871428571428399E-2</v>
      </c>
    </row>
    <row r="113" spans="1:9" ht="15">
      <c r="A113" s="8">
        <v>44.5</v>
      </c>
      <c r="B113" s="11"/>
      <c r="C113" s="9"/>
      <c r="D113" s="10"/>
      <c r="F113" s="8">
        <v>15</v>
      </c>
      <c r="G113" s="8">
        <v>235</v>
      </c>
      <c r="H113" s="11">
        <f t="shared" si="2"/>
        <v>14.805</v>
      </c>
      <c r="I113" s="12">
        <f t="shared" si="3"/>
        <v>1.3000000000000018E-2</v>
      </c>
    </row>
    <row r="114" spans="1:9" ht="15">
      <c r="A114" s="8">
        <v>45</v>
      </c>
      <c r="B114" s="11"/>
      <c r="C114" s="9"/>
      <c r="D114" s="10"/>
      <c r="F114" s="8">
        <v>16</v>
      </c>
      <c r="G114" s="8">
        <v>251</v>
      </c>
      <c r="H114" s="11">
        <f t="shared" si="2"/>
        <v>16.1554</v>
      </c>
      <c r="I114" s="12">
        <f t="shared" si="3"/>
        <v>-9.7125000000000128E-3</v>
      </c>
    </row>
    <row r="115" spans="1:9" ht="15">
      <c r="A115" s="8">
        <v>45.5</v>
      </c>
      <c r="B115" s="11"/>
      <c r="C115" s="9"/>
      <c r="D115" s="10"/>
      <c r="F115" s="8">
        <v>17</v>
      </c>
      <c r="G115" s="8">
        <v>259</v>
      </c>
      <c r="H115" s="11">
        <f t="shared" si="2"/>
        <v>16.8306</v>
      </c>
      <c r="I115" s="12">
        <f t="shared" si="3"/>
        <v>9.9647058823529155E-3</v>
      </c>
    </row>
    <row r="116" spans="1:9" ht="15">
      <c r="A116" s="8">
        <v>46</v>
      </c>
      <c r="B116" s="11"/>
      <c r="C116" s="9"/>
      <c r="D116" s="10"/>
      <c r="F116" s="8">
        <v>18</v>
      </c>
      <c r="G116" s="8">
        <v>272</v>
      </c>
      <c r="H116" s="11">
        <f t="shared" si="2"/>
        <v>17.927800000000001</v>
      </c>
      <c r="I116" s="12">
        <f t="shared" si="3"/>
        <v>4.0111111111110391E-3</v>
      </c>
    </row>
    <row r="117" spans="1:9" ht="15">
      <c r="A117" s="8">
        <v>46.5</v>
      </c>
      <c r="B117" s="11"/>
      <c r="C117" s="9"/>
      <c r="D117" s="10"/>
      <c r="F117" s="8">
        <v>19</v>
      </c>
      <c r="G117" s="8">
        <v>281</v>
      </c>
      <c r="H117" s="11">
        <f t="shared" si="2"/>
        <v>18.6874</v>
      </c>
      <c r="I117" s="12">
        <f t="shared" si="3"/>
        <v>1.6452631578947358E-2</v>
      </c>
    </row>
    <row r="118" spans="1:9" ht="15">
      <c r="A118" s="8">
        <v>47</v>
      </c>
      <c r="B118" s="11"/>
      <c r="C118" s="9"/>
      <c r="D118" s="10"/>
      <c r="F118" s="8">
        <v>20</v>
      </c>
      <c r="G118" s="8">
        <v>292</v>
      </c>
      <c r="H118" s="11">
        <f t="shared" si="2"/>
        <v>19.6158</v>
      </c>
      <c r="I118" s="12">
        <f t="shared" si="3"/>
        <v>1.9209999999999994E-2</v>
      </c>
    </row>
    <row r="119" spans="1:9" ht="15">
      <c r="A119" s="8">
        <v>47.5</v>
      </c>
      <c r="B119" s="11"/>
      <c r="C119" s="9"/>
      <c r="D119" s="10"/>
      <c r="F119" s="8">
        <v>30</v>
      </c>
      <c r="G119" s="8">
        <v>416</v>
      </c>
      <c r="H119" s="11">
        <f t="shared" si="2"/>
        <v>30.081399999999999</v>
      </c>
      <c r="I119" s="12">
        <f t="shared" si="3"/>
        <v>-2.713333333333286E-3</v>
      </c>
    </row>
    <row r="120" spans="1:9" ht="15">
      <c r="A120" s="8">
        <v>48</v>
      </c>
      <c r="B120" s="11"/>
      <c r="C120" s="9"/>
      <c r="D120" s="10"/>
      <c r="F120" s="8">
        <v>40</v>
      </c>
      <c r="G120" s="8">
        <v>529</v>
      </c>
      <c r="H120" s="11">
        <f t="shared" si="2"/>
        <v>39.618600000000001</v>
      </c>
      <c r="I120" s="12">
        <f t="shared" si="3"/>
        <v>9.5349999999999827E-3</v>
      </c>
    </row>
    <row r="121" spans="1:9" ht="15">
      <c r="A121" s="8">
        <v>48.5</v>
      </c>
      <c r="B121" s="11"/>
      <c r="C121" s="9"/>
      <c r="D121" s="10"/>
      <c r="F121" s="8">
        <v>50</v>
      </c>
      <c r="G121" s="8">
        <v>660</v>
      </c>
      <c r="H121" s="11">
        <f t="shared" si="2"/>
        <v>50.674999999999997</v>
      </c>
      <c r="I121" s="12">
        <f t="shared" si="3"/>
        <v>-1.3499999999999943E-2</v>
      </c>
    </row>
    <row r="122" spans="1:9" ht="15">
      <c r="A122" s="8">
        <v>49</v>
      </c>
      <c r="B122" s="11"/>
      <c r="C122" s="9"/>
      <c r="D122" s="10"/>
      <c r="H122" s="13" t="s">
        <v>14</v>
      </c>
      <c r="I122" s="14">
        <f>AVERAGE(I9:I118)</f>
        <v>-1.2353964843929427E-2</v>
      </c>
    </row>
    <row r="123" spans="1:9" ht="15">
      <c r="A123" s="8">
        <v>49.5</v>
      </c>
      <c r="B123" s="11"/>
      <c r="C123" s="9"/>
      <c r="D123" s="10"/>
      <c r="I123" s="15"/>
    </row>
    <row r="124" spans="1:9" ht="15">
      <c r="A124" s="8">
        <v>50</v>
      </c>
      <c r="B124" s="8">
        <v>846</v>
      </c>
      <c r="C124" s="9">
        <f t="shared" ref="C124:C125" si="15">0.0658*B124-5.19</f>
        <v>50.476799999999997</v>
      </c>
      <c r="D124" s="10">
        <f t="shared" ref="D124:D125" si="16">(A124-C124)/A124</f>
        <v>-9.5359999999999438E-3</v>
      </c>
    </row>
    <row r="125" spans="1:9" ht="15">
      <c r="A125" s="8">
        <v>50.5</v>
      </c>
      <c r="B125" s="8">
        <v>859</v>
      </c>
      <c r="C125" s="9">
        <f t="shared" si="15"/>
        <v>51.3322</v>
      </c>
      <c r="D125" s="10">
        <f t="shared" si="16"/>
        <v>-1.6479207920792084E-2</v>
      </c>
    </row>
    <row r="126" spans="1:9" ht="15">
      <c r="A126" s="8">
        <v>51</v>
      </c>
      <c r="B126" s="11"/>
      <c r="C126" s="9"/>
      <c r="D126" s="10"/>
    </row>
    <row r="127" spans="1:9" ht="15">
      <c r="A127" s="8">
        <v>51.5</v>
      </c>
      <c r="B127" s="11"/>
      <c r="C127" s="9"/>
      <c r="D127" s="10"/>
    </row>
    <row r="128" spans="1:9" ht="15">
      <c r="A128" s="8">
        <v>52</v>
      </c>
      <c r="B128" s="11"/>
      <c r="C128" s="9"/>
      <c r="D128" s="10"/>
    </row>
    <row r="129" spans="1:8" ht="15">
      <c r="A129" s="8">
        <v>52.5</v>
      </c>
      <c r="B129" s="11"/>
      <c r="C129" s="9"/>
      <c r="D129" s="10"/>
    </row>
    <row r="130" spans="1:8" ht="15">
      <c r="A130" s="8">
        <v>53</v>
      </c>
      <c r="B130" s="11"/>
      <c r="C130" s="9"/>
      <c r="D130" s="10"/>
    </row>
    <row r="131" spans="1:8" ht="15">
      <c r="A131" s="8">
        <v>53.5</v>
      </c>
      <c r="B131" s="8">
        <v>893</v>
      </c>
      <c r="C131" s="9">
        <f t="shared" ref="C131:C133" si="17">0.0658*B131-5.19</f>
        <v>53.569400000000002</v>
      </c>
      <c r="D131" s="10">
        <f t="shared" ref="D131:D133" si="18">(A131-C131)/A131</f>
        <v>-1.2971962616822744E-3</v>
      </c>
    </row>
    <row r="132" spans="1:8" ht="15">
      <c r="A132" s="8">
        <v>54</v>
      </c>
      <c r="B132" s="8">
        <v>909</v>
      </c>
      <c r="C132" s="9">
        <f t="shared" si="17"/>
        <v>54.622199999999999</v>
      </c>
      <c r="D132" s="10">
        <f t="shared" si="18"/>
        <v>-1.1522222222222211E-2</v>
      </c>
    </row>
    <row r="133" spans="1:8" ht="15">
      <c r="A133" s="8">
        <v>54.5</v>
      </c>
      <c r="B133" s="8">
        <v>923</v>
      </c>
      <c r="C133" s="9">
        <f t="shared" si="17"/>
        <v>55.543399999999998</v>
      </c>
      <c r="D133" s="10">
        <f t="shared" si="18"/>
        <v>-1.9144954128440337E-2</v>
      </c>
    </row>
    <row r="134" spans="1:8" ht="15">
      <c r="A134" s="8">
        <v>55</v>
      </c>
      <c r="B134" s="11"/>
      <c r="C134" s="9"/>
      <c r="D134" s="10"/>
    </row>
    <row r="135" spans="1:8" ht="15">
      <c r="A135" s="8">
        <v>55.5</v>
      </c>
      <c r="B135" s="8">
        <v>930</v>
      </c>
      <c r="C135" s="9">
        <f t="shared" ref="C135:C142" si="19">0.0658*B135-5.19</f>
        <v>56.003999999999998</v>
      </c>
      <c r="D135" s="10">
        <f t="shared" ref="D135:D139" si="20">(A135-C135)/A135</f>
        <v>-9.0810810810810407E-3</v>
      </c>
    </row>
    <row r="136" spans="1:8" ht="15">
      <c r="A136" s="8">
        <v>56</v>
      </c>
      <c r="B136" s="8">
        <v>938</v>
      </c>
      <c r="C136" s="9">
        <f t="shared" si="19"/>
        <v>56.5304</v>
      </c>
      <c r="D136" s="10">
        <f t="shared" si="20"/>
        <v>-9.4714285714285751E-3</v>
      </c>
    </row>
    <row r="137" spans="1:8" ht="15">
      <c r="A137" s="8">
        <v>56.5</v>
      </c>
      <c r="B137" s="8">
        <v>946</v>
      </c>
      <c r="C137" s="9">
        <f t="shared" si="19"/>
        <v>57.056800000000003</v>
      </c>
      <c r="D137" s="10">
        <f t="shared" si="20"/>
        <v>-9.8548672566372147E-3</v>
      </c>
    </row>
    <row r="138" spans="1:8" ht="15">
      <c r="A138" s="8">
        <v>60</v>
      </c>
      <c r="B138" s="8">
        <v>998</v>
      </c>
      <c r="C138" s="9">
        <f t="shared" si="19"/>
        <v>60.478399999999993</v>
      </c>
      <c r="D138" s="10">
        <f t="shared" si="20"/>
        <v>-7.9733333333332247E-3</v>
      </c>
    </row>
    <row r="139" spans="1:8" ht="15">
      <c r="A139" s="8">
        <v>65</v>
      </c>
      <c r="B139" s="8">
        <v>1016</v>
      </c>
      <c r="C139" s="9">
        <f t="shared" si="19"/>
        <v>61.662800000000004</v>
      </c>
      <c r="D139" s="10">
        <f t="shared" si="20"/>
        <v>5.1341538461538397E-2</v>
      </c>
    </row>
    <row r="140" spans="1:8" ht="15">
      <c r="A140" s="8">
        <v>70</v>
      </c>
      <c r="B140" s="8">
        <v>1016</v>
      </c>
      <c r="C140" s="9">
        <f t="shared" si="19"/>
        <v>61.662800000000004</v>
      </c>
      <c r="D140" s="10"/>
    </row>
    <row r="141" spans="1:8" ht="15">
      <c r="A141" s="8">
        <v>90</v>
      </c>
      <c r="B141" s="8">
        <v>1016</v>
      </c>
      <c r="C141" s="9">
        <f t="shared" si="19"/>
        <v>61.662800000000004</v>
      </c>
      <c r="D141" s="10"/>
      <c r="H141" s="15"/>
    </row>
    <row r="142" spans="1:8" ht="15">
      <c r="A142" s="8">
        <v>100</v>
      </c>
      <c r="B142" s="8">
        <v>1016</v>
      </c>
      <c r="C142" s="9">
        <f t="shared" si="19"/>
        <v>61.662800000000004</v>
      </c>
      <c r="D142" s="16">
        <f>AVERAGE(D8:D141)</f>
        <v>-2.1868365528630085E-2</v>
      </c>
      <c r="H142" s="15"/>
    </row>
    <row r="143" spans="1:8" ht="13">
      <c r="H143" s="15"/>
    </row>
    <row r="144" spans="1:8" ht="13">
      <c r="H144" s="15"/>
    </row>
    <row r="146" spans="5:5" ht="13">
      <c r="E146" s="17" t="s">
        <v>15</v>
      </c>
    </row>
  </sheetData>
  <mergeCells count="1">
    <mergeCell ref="C6:D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Gráficas</vt:lpstr>
      <vt:lpstr>Cálculos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Nahmias, Marvin {LALA}</cp:lastModifiedBy>
  <dcterms:created xsi:type="dcterms:W3CDTF">2020-06-27T18:01:53Z</dcterms:created>
  <dcterms:modified xsi:type="dcterms:W3CDTF">2020-06-27T19:30:53Z</dcterms:modified>
</cp:coreProperties>
</file>