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3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Sheet1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<sst xmlns="http://schemas.openxmlformats.org/spreadsheetml/2006/main" count="24" uniqueCount="18">
  <si>
    <t>Voltage (kV)</t>
  </si>
  <si>
    <t>Voltage Error(kV)</t>
  </si>
  <si>
    <t>Theta (rad)</t>
  </si>
  <si>
    <t>Error Theta (rad)</t>
  </si>
  <si>
    <t>Lambda (nm)</t>
  </si>
  <si>
    <t>Lambda Error</t>
  </si>
  <si>
    <t>Bragg edquation</t>
  </si>
  <si>
    <t>lambda = 2dsin(Theta)</t>
  </si>
  <si>
    <t>lambda error = lambda * abs((Error Theta/ Theta)*cos(Theta))</t>
  </si>
  <si>
    <t>d</t>
  </si>
  <si>
    <t>de Broglie</t>
  </si>
  <si>
    <t>Bragg</t>
  </si>
  <si>
    <t>Lambda (m)</t>
  </si>
  <si>
    <t>de Broglie edquation</t>
  </si>
  <si>
    <t>lambda = h / (sqrt(2*e*m*U))</t>
  </si>
  <si>
    <t>lambda error = lambda * 1/2 * Voltage Error / Voltage</t>
  </si>
  <si>
    <t>standard deviations away</t>
  </si>
  <si>
    <t>significantly different?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</si>
</sst>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3"/>
      <name val="Arial"/>
      <family val="2"/>
    </font>
    <font>
      <sz val="10"/>
      <name val="Arial"/>
      <family val="2"/>
    </font>
    <font>
      <b val="true"/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300">
                <a:latin typeface="Arial"/>
              </a:rPr>
              <a:t>Wavelength in Bragg's and de Broglie Equations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Sheet1!$A$10</c:f>
              <c:strCache>
                <c:ptCount val="1"/>
                <c:pt idx="0">
                  <c:v>Bragg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ize val="6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Sheet1!$A$2:$A$6</c:f>
              <c:strCach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strCache>
            </c:strRef>
          </c:cat>
          <c:val>
            <c:numRef>
              <c:f>Sheet1!$E$2:$E$6</c:f>
              <c:numCache>
                <c:formatCode>General</c:formatCode>
                <c:ptCount val="5"/>
                <c:pt idx="0">
                  <c:v>0.0251194206287709</c:v>
                </c:pt>
                <c:pt idx="1">
                  <c:v>0.0204401488725045</c:v>
                </c:pt>
                <c:pt idx="2">
                  <c:v>0.0174611070202731</c:v>
                </c:pt>
                <c:pt idx="3">
                  <c:v>0.015758403883163</c:v>
                </c:pt>
                <c:pt idx="4">
                  <c:v>0.014055448611927</c:v>
                </c:pt>
              </c:numCache>
            </c:numRef>
          </c:val>
        </c:ser>
        <c:ser>
          <c:idx val="1"/>
          <c:order val="1"/>
          <c:tx>
            <c:strRef>
              <c:f>Sheet1!$A$9</c:f>
              <c:strCache>
                <c:ptCount val="1"/>
                <c:pt idx="0">
                  <c:v>de Broglie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ize val="6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Sheet1!$A$2:$A$6</c:f>
              <c:strCach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strCache>
            </c:strRef>
          </c:cat>
          <c:val>
            <c:numRef>
              <c:f>Sheet1!$E$12:$E$16</c:f>
              <c:numCache>
                <c:formatCode>General</c:formatCode>
                <c:ptCount val="5"/>
                <c:pt idx="0">
                  <c:v>0.027456220146358</c:v>
                </c:pt>
                <c:pt idx="1">
                  <c:v>0.0224179098747003</c:v>
                </c:pt>
                <c:pt idx="2">
                  <c:v>0.0194144794512404</c:v>
                </c:pt>
                <c:pt idx="3">
                  <c:v>0.0173648383202986</c:v>
                </c:pt>
                <c:pt idx="4">
                  <c:v>0.0158518560924294</c:v>
                </c:pt>
              </c:numCache>
            </c:numRef>
          </c:val>
        </c:ser>
        <c:marker val="1"/>
        <c:axId val="48295265"/>
        <c:axId val="70600739"/>
      </c:lineChart>
      <c:catAx>
        <c:axId val="482952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latin typeface="Arial"/>
                  </a:rPr>
                  <a:t>Voltage (kV)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70600739"/>
        <c:crosses val="autoZero"/>
        <c:auto val="1"/>
        <c:lblAlgn val="ctr"/>
        <c:lblOffset val="100"/>
      </c:catAx>
      <c:valAx>
        <c:axId val="7060073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latin typeface="Arial"/>
                  </a:rPr>
                  <a:t>Wavelength (nm)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48295265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234360</xdr:colOff>
      <xdr:row>19</xdr:row>
      <xdr:rowOff>109080</xdr:rowOff>
    </xdr:from>
    <xdr:to>
      <xdr:col>9</xdr:col>
      <xdr:colOff>437400</xdr:colOff>
      <xdr:row>36</xdr:row>
      <xdr:rowOff>109800</xdr:rowOff>
    </xdr:to>
    <xdr:graphicFrame>
      <xdr:nvGraphicFramePr>
        <xdr:cNvPr id="0" name=""/>
        <xdr:cNvGraphicFramePr/>
      </xdr:nvGraphicFramePr>
      <xdr:xfrm>
        <a:off x="5758560" y="3713040"/>
        <a:ext cx="575928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4"/>
  <sheetViews>
    <sheetView windowProtection="false" showFormulas="false" showGridLines="true" showRowColHeaders="true" showZeros="true" rightToLeft="false" tabSelected="true" showOutlineSymbols="true" defaultGridColor="true" view="normal" topLeftCell="B16" colorId="64" zoomScale="140" zoomScaleNormal="140" zoomScalePageLayoutView="100" workbookViewId="0">
      <selection pane="topLeft" activeCell="C32" activeCellId="0" sqref="C32"/>
    </sheetView>
  </sheetViews>
  <sheetFormatPr defaultRowHeight="15"/>
  <cols>
    <col collapsed="false" hidden="false" max="1" min="1" style="0" width="11.9959514170041"/>
    <col collapsed="false" hidden="false" max="2" min="2" style="0" width="23.8502024291498"/>
    <col collapsed="false" hidden="false" max="3" min="3" style="0" width="10.7125506072875"/>
    <col collapsed="false" hidden="false" max="4" min="4" style="0" width="15.5668016194332"/>
    <col collapsed="false" hidden="false" max="5" min="5" style="0" width="11.9959514170041"/>
    <col collapsed="false" hidden="false" max="6" min="6" style="0" width="12.5668016194332"/>
    <col collapsed="false" hidden="false" max="7" min="7" style="0" width="20.8542510121457"/>
    <col collapsed="false" hidden="false" max="1025" min="8" style="0" width="8.53441295546559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</row>
    <row r="2" customFormat="false" ht="15" hidden="false" customHeight="false" outlineLevel="0" collapsed="false">
      <c r="A2" s="0" t="n">
        <v>2</v>
      </c>
      <c r="B2" s="0" t="n">
        <v>0.1</v>
      </c>
      <c r="C2" s="0" t="n">
        <v>0.059</v>
      </c>
      <c r="D2" s="0" t="n">
        <v>0.008</v>
      </c>
      <c r="E2" s="0" t="n">
        <f aca="false">2*$G$5*SIN(C2)</f>
        <v>0.0251194206287709</v>
      </c>
      <c r="F2" s="0" t="n">
        <f aca="false">E2*ABS((D2/C2)*COS(C2))</f>
        <v>0.00340009667230378</v>
      </c>
      <c r="G2" s="0" t="s">
        <v>7</v>
      </c>
    </row>
    <row r="3" customFormat="false" ht="15" hidden="false" customHeight="false" outlineLevel="0" collapsed="false">
      <c r="A3" s="0" t="n">
        <v>3</v>
      </c>
      <c r="B3" s="0" t="n">
        <v>0.1</v>
      </c>
      <c r="C3" s="0" t="n">
        <v>0.048</v>
      </c>
      <c r="D3" s="0" t="n">
        <v>0.007</v>
      </c>
      <c r="E3" s="0" t="n">
        <f aca="false">2*$G$5*SIN(C3)</f>
        <v>0.0204401488725045</v>
      </c>
      <c r="F3" s="0" t="n">
        <f aca="false">E3*ABS((D3/C3)*COS(C3))</f>
        <v>0.00297742175816313</v>
      </c>
      <c r="G3" s="0" t="s">
        <v>8</v>
      </c>
    </row>
    <row r="4" customFormat="false" ht="15" hidden="false" customHeight="false" outlineLevel="0" collapsed="false">
      <c r="A4" s="0" t="n">
        <v>4</v>
      </c>
      <c r="B4" s="0" t="n">
        <v>0.1</v>
      </c>
      <c r="C4" s="0" t="n">
        <v>0.041</v>
      </c>
      <c r="D4" s="0" t="n">
        <v>0.007</v>
      </c>
      <c r="E4" s="0" t="n">
        <f aca="false">2*$G$5*SIN(C4)</f>
        <v>0.0174611070202731</v>
      </c>
      <c r="F4" s="0" t="n">
        <f aca="false">E4*ABS((D4/C4)*COS(C4))</f>
        <v>0.00297865929534272</v>
      </c>
      <c r="G4" s="0" t="s">
        <v>9</v>
      </c>
    </row>
    <row r="5" customFormat="false" ht="15" hidden="false" customHeight="false" outlineLevel="0" collapsed="false">
      <c r="A5" s="0" t="n">
        <v>5</v>
      </c>
      <c r="B5" s="0" t="n">
        <v>0.1</v>
      </c>
      <c r="C5" s="0" t="n">
        <v>0.037</v>
      </c>
      <c r="D5" s="0" t="n">
        <v>0.007</v>
      </c>
      <c r="E5" s="0" t="n">
        <f aca="false">2*$G$5*SIN(C5)</f>
        <v>0.015758403883163</v>
      </c>
      <c r="F5" s="0" t="n">
        <f aca="false">E5*ABS((D5/C5)*COS(C5))</f>
        <v>0.00297927917306927</v>
      </c>
      <c r="G5" s="0" t="n">
        <v>0.213</v>
      </c>
    </row>
    <row r="6" customFormat="false" ht="15" hidden="false" customHeight="false" outlineLevel="0" collapsed="false">
      <c r="A6" s="0" t="n">
        <v>6</v>
      </c>
      <c r="B6" s="0" t="n">
        <v>0.1</v>
      </c>
      <c r="C6" s="0" t="n">
        <v>0.033</v>
      </c>
      <c r="D6" s="0" t="n">
        <v>0.007</v>
      </c>
      <c r="E6" s="0" t="n">
        <f aca="false">2*$G$5*SIN(C6)</f>
        <v>0.014055448611927</v>
      </c>
      <c r="F6" s="0" t="n">
        <f aca="false">E6*ABS((D6/C6)*COS(C6))</f>
        <v>0.00297983553947329</v>
      </c>
    </row>
    <row r="9" customFormat="false" ht="13.8" hidden="false" customHeight="false" outlineLevel="0" collapsed="false">
      <c r="A9" s="0" t="s">
        <v>10</v>
      </c>
    </row>
    <row r="10" customFormat="false" ht="15" hidden="false" customHeight="false" outlineLevel="0" collapsed="false">
      <c r="A10" s="0" t="s">
        <v>11</v>
      </c>
    </row>
    <row r="11" customFormat="false" ht="15" hidden="false" customHeight="false" outlineLevel="0" collapsed="false">
      <c r="A11" s="0" t="s">
        <v>0</v>
      </c>
      <c r="B11" s="0" t="s">
        <v>1</v>
      </c>
      <c r="C11" s="0" t="s">
        <v>2</v>
      </c>
      <c r="D11" s="0" t="s">
        <v>3</v>
      </c>
      <c r="E11" s="0" t="s">
        <v>12</v>
      </c>
      <c r="F11" s="0" t="s">
        <v>5</v>
      </c>
      <c r="G11" s="0" t="s">
        <v>13</v>
      </c>
    </row>
    <row r="12" customFormat="false" ht="15" hidden="false" customHeight="false" outlineLevel="0" collapsed="false">
      <c r="A12" s="0" t="n">
        <v>2</v>
      </c>
      <c r="B12" s="0" t="n">
        <v>0.1</v>
      </c>
      <c r="C12" s="0" t="n">
        <v>0.059</v>
      </c>
      <c r="D12" s="0" t="n">
        <v>0.008</v>
      </c>
      <c r="E12" s="0" t="n">
        <f aca="false">(6.626*10^-34 )/ (SQRT(2 * 1.6*(10^(-19))*9.1*(10^(-31))*A12*1000))*10^9</f>
        <v>0.027456220146358</v>
      </c>
      <c r="F12" s="0" t="n">
        <f aca="false">E12*(1/2)*(B12/A12)</f>
        <v>0.00068640550365895</v>
      </c>
      <c r="G12" s="0" t="s">
        <v>14</v>
      </c>
    </row>
    <row r="13" customFormat="false" ht="15" hidden="false" customHeight="false" outlineLevel="0" collapsed="false">
      <c r="A13" s="0" t="n">
        <v>3</v>
      </c>
      <c r="B13" s="0" t="n">
        <v>0.1</v>
      </c>
      <c r="C13" s="0" t="n">
        <v>0.048</v>
      </c>
      <c r="D13" s="0" t="n">
        <v>0.007</v>
      </c>
      <c r="E13" s="0" t="n">
        <f aca="false">(6.626*10^-34 )/ (SQRT(2 * 1.6*(10^(-19))*9.1*(10^(-31))*A13*1000))*10^9</f>
        <v>0.0224179098747003</v>
      </c>
      <c r="F13" s="0" t="n">
        <f aca="false">E13*(1/2)*(B13/A13)</f>
        <v>0.000373631831245004</v>
      </c>
      <c r="G13" s="0" t="s">
        <v>15</v>
      </c>
    </row>
    <row r="14" customFormat="false" ht="15" hidden="false" customHeight="false" outlineLevel="0" collapsed="false">
      <c r="A14" s="0" t="n">
        <v>4</v>
      </c>
      <c r="B14" s="0" t="n">
        <v>0.1</v>
      </c>
      <c r="C14" s="0" t="n">
        <v>0.041</v>
      </c>
      <c r="D14" s="0" t="n">
        <v>0.007</v>
      </c>
      <c r="E14" s="0" t="n">
        <f aca="false">(6.626*10^-34 )/ (SQRT(2 * 1.6*(10^(-19))*9.1*(10^(-31))*A14*1000))*10^9</f>
        <v>0.0194144794512404</v>
      </c>
      <c r="F14" s="0" t="n">
        <f aca="false">E14*(1/2)*(B14/A14)</f>
        <v>0.000242680993140505</v>
      </c>
      <c r="G14" s="0" t="s">
        <v>9</v>
      </c>
    </row>
    <row r="15" customFormat="false" ht="15" hidden="false" customHeight="false" outlineLevel="0" collapsed="false">
      <c r="A15" s="0" t="n">
        <v>5</v>
      </c>
      <c r="B15" s="0" t="n">
        <v>0.1</v>
      </c>
      <c r="C15" s="0" t="n">
        <v>0.037</v>
      </c>
      <c r="D15" s="0" t="n">
        <v>0.007</v>
      </c>
      <c r="E15" s="0" t="n">
        <f aca="false">(6.626*10^-34 )/ (SQRT(2 * 1.6*(10^(-19))*9.1*(10^(-31))*A15*1000))*10^9</f>
        <v>0.0173648383202986</v>
      </c>
      <c r="F15" s="0" t="n">
        <f aca="false">E15*(1/2)*(B15/A15)</f>
        <v>0.000173648383202986</v>
      </c>
      <c r="G15" s="0" t="n">
        <v>0.213</v>
      </c>
    </row>
    <row r="16" customFormat="false" ht="15" hidden="false" customHeight="false" outlineLevel="0" collapsed="false">
      <c r="A16" s="0" t="n">
        <v>6</v>
      </c>
      <c r="B16" s="0" t="n">
        <v>0.1</v>
      </c>
      <c r="C16" s="0" t="n">
        <v>0.033</v>
      </c>
      <c r="D16" s="0" t="n">
        <v>0.007</v>
      </c>
      <c r="E16" s="0" t="n">
        <f aca="false">(6.626*10^-34 )/ (SQRT(2 * 1.6*(10^(-19))*9.1*(10^(-31))*A16*1000))*10^9</f>
        <v>0.0158518560924294</v>
      </c>
      <c r="F16" s="0" t="n">
        <f aca="false">E16*(1/2)*(B16/A16)</f>
        <v>0.000132098800770245</v>
      </c>
    </row>
    <row r="19" customFormat="false" ht="15" hidden="false" customHeight="false" outlineLevel="0" collapsed="false">
      <c r="B19" s="0" t="s">
        <v>16</v>
      </c>
      <c r="C19" s="0" t="s">
        <v>17</v>
      </c>
    </row>
    <row r="20" customFormat="false" ht="15" hidden="false" customHeight="false" outlineLevel="0" collapsed="false">
      <c r="A20" s="0" t="n">
        <f aca="false">A12</f>
        <v>2</v>
      </c>
      <c r="B20" s="0" t="n">
        <f aca="false">ABS(E12-E2)/ABS(F12+F2)</f>
        <v>0.571833665312208</v>
      </c>
      <c r="C20" s="0" t="str">
        <f aca="false">IF(B20&lt;3,"No","Yes")</f>
        <v>No</v>
      </c>
    </row>
    <row r="21" customFormat="false" ht="15" hidden="false" customHeight="false" outlineLevel="0" collapsed="false">
      <c r="A21" s="0" t="n">
        <f aca="false">A13</f>
        <v>3</v>
      </c>
      <c r="B21" s="0" t="n">
        <f aca="false">ABS(E13-E3)/ABS(F13+F3)</f>
        <v>0.590190801020612</v>
      </c>
      <c r="C21" s="0" t="str">
        <f aca="false">IF(B21&lt;3,"No","Yes")</f>
        <v>No</v>
      </c>
    </row>
    <row r="22" customFormat="false" ht="15" hidden="false" customHeight="false" outlineLevel="0" collapsed="false">
      <c r="A22" s="0" t="n">
        <f aca="false">A14</f>
        <v>4</v>
      </c>
      <c r="B22" s="0" t="n">
        <f aca="false">ABS(E14-E4)/ABS(F14+F4)</f>
        <v>0.606385000042056</v>
      </c>
      <c r="C22" s="0" t="str">
        <f aca="false">IF(B22&lt;3,"No","Yes")</f>
        <v>No</v>
      </c>
    </row>
    <row r="23" customFormat="false" ht="15" hidden="false" customHeight="false" outlineLevel="0" collapsed="false">
      <c r="A23" s="0" t="n">
        <f aca="false">A15</f>
        <v>5</v>
      </c>
      <c r="B23" s="0" t="n">
        <f aca="false">ABS(E15-E5)/ABS(F15+F5)</f>
        <v>0.509505660521696</v>
      </c>
      <c r="C23" s="0" t="str">
        <f aca="false">IF(B23&lt;3,"No","Yes")</f>
        <v>No</v>
      </c>
    </row>
    <row r="24" customFormat="false" ht="15" hidden="false" customHeight="false" outlineLevel="0" collapsed="false">
      <c r="A24" s="0" t="n">
        <f aca="false">A16</f>
        <v>6</v>
      </c>
      <c r="B24" s="0" t="n">
        <f aca="false">ABS(E16-E6)/ABS(F16+F6)</f>
        <v>0.577263940717267</v>
      </c>
      <c r="C24" s="0" t="str">
        <f aca="false">IF(B24&lt;3,"No","Yes")</f>
        <v>No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2016-10-24T20:46:44Z</dcterms:created>
  <dc:creator>comptech</dc:creator>
  <dc:language>en-US</dc:language>
  <cp:lastModifiedBy>comptech</cp:lastModifiedBy>
  <dcterms:modified xsi:type="dcterms:W3CDTF">2016-10-26T20:16:36Z</dcterms:modified>
  <cp:revision>0</cp:revision>
</cp:coreProperties>
</file>