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ezis/Dropbox/Development/Deliveroo/guidelines/images/posts/optimising-membership-queries/"/>
    </mc:Choice>
  </mc:AlternateContent>
  <bookViews>
    <workbookView xWindow="0" yWindow="0" windowWidth="38400" windowHeight="21520" tabRatio="500"/>
  </bookViews>
  <sheets>
    <sheet name="bench" sheetId="1" r:id="rId1"/>
  </sheets>
  <calcPr calcId="150001" concurrentCalc="0"/>
  <pivotCaches>
    <pivotCache cacheId="5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1" l="1"/>
  <c r="F109" i="1"/>
  <c r="F110" i="1"/>
  <c r="F111" i="1"/>
  <c r="F112" i="1"/>
  <c r="F113" i="1"/>
  <c r="F114" i="1"/>
  <c r="F115" i="1"/>
  <c r="F116" i="1"/>
  <c r="F117" i="1"/>
  <c r="F118" i="1"/>
  <c r="F119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X70" i="1"/>
  <c r="Y70" i="1"/>
  <c r="Z70" i="1"/>
  <c r="W70" i="1"/>
  <c r="X67" i="1"/>
  <c r="Y67" i="1"/>
  <c r="Z67" i="1"/>
  <c r="W67" i="1"/>
  <c r="Z71" i="1"/>
  <c r="Y71" i="1"/>
  <c r="X71" i="1"/>
  <c r="Z68" i="1"/>
  <c r="Y68" i="1"/>
  <c r="X68" i="1"/>
  <c r="Z35" i="1"/>
  <c r="W35" i="1"/>
  <c r="Z36" i="1"/>
  <c r="Y35" i="1"/>
  <c r="Y36" i="1"/>
  <c r="X35" i="1"/>
  <c r="X36" i="1"/>
  <c r="X38" i="1"/>
  <c r="Y38" i="1"/>
  <c r="Z38" i="1"/>
  <c r="W38" i="1"/>
  <c r="Z39" i="1"/>
  <c r="Y39" i="1"/>
  <c r="X39" i="1"/>
  <c r="F100" i="1"/>
  <c r="F101" i="1"/>
  <c r="F102" i="1"/>
  <c r="F103" i="1"/>
  <c r="F104" i="1"/>
  <c r="F105" i="1"/>
  <c r="F106" i="1"/>
  <c r="F107" i="1"/>
  <c r="G100" i="1"/>
  <c r="G101" i="1"/>
  <c r="G102" i="1"/>
  <c r="G103" i="1"/>
  <c r="G104" i="1"/>
  <c r="G105" i="1"/>
  <c r="G106" i="1"/>
  <c r="G10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</calcChain>
</file>

<file path=xl/sharedStrings.xml><?xml version="1.0" encoding="utf-8"?>
<sst xmlns="http://schemas.openxmlformats.org/spreadsheetml/2006/main" count="153" uniqueCount="19">
  <si>
    <t>type</t>
  </si>
  <si>
    <t>shards</t>
  </si>
  <si>
    <t>memory</t>
  </si>
  <si>
    <t>set</t>
  </si>
  <si>
    <t>hash</t>
  </si>
  <si>
    <t>zset</t>
  </si>
  <si>
    <t>flat</t>
  </si>
  <si>
    <t>Column Labels</t>
  </si>
  <si>
    <t>Row Labels</t>
  </si>
  <si>
    <t>items/shard</t>
  </si>
  <si>
    <t>overhead/item</t>
  </si>
  <si>
    <t>Sum of overhead/item</t>
  </si>
  <si>
    <t>reads/s</t>
  </si>
  <si>
    <t>writes/s</t>
  </si>
  <si>
    <t>Sum of writes/s</t>
  </si>
  <si>
    <t>Sum of reads/s</t>
  </si>
  <si>
    <t>Sum of memory</t>
  </si>
  <si>
    <t>items</t>
  </si>
  <si>
    <t>shards (fmt)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</si>
</sst>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pivotButton="1" applyNumberFormat="1"/>
    <xf numFmtId="49" fontId="0" fillId="0" borderId="0" xfId="0" applyNumberForma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9">
    <dxf>
      <numFmt numFmtId="1" formatCode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400" b="0" i="0" baseline="0">
                <a:effectLst/>
              </a:rPr>
              <a:t>Overhead of storing 10</a:t>
            </a:r>
            <a:r>
              <a:rPr lang="en-US" sz="1400" b="0" i="0" baseline="30000">
                <a:effectLst/>
              </a:rPr>
              <a:t>7</a:t>
            </a:r>
            <a:r>
              <a:rPr lang="en-US" sz="1400" b="0" i="0" baseline="0">
                <a:effectLst/>
              </a:rPr>
              <a:t> 32-byte strings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5545462910625"/>
          <c:y val="0.100369913686806"/>
          <c:w val="0.870944618984397"/>
          <c:h val="0.806514364496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bench!$K$4</c:f>
              <c:strCache>
                <c:ptCount val="1"/>
                <c:pt idx="0">
                  <c:v>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bench!$J$5:$J$33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bench!$K$5:$K$33</c:f>
              <c:numCache>
                <c:formatCode>General</c:formatCode>
                <c:ptCount val="29"/>
                <c:pt idx="0">
                  <c:v>77.5028488</c:v>
                </c:pt>
                <c:pt idx="1">
                  <c:v>77.5026896</c:v>
                </c:pt>
                <c:pt idx="2">
                  <c:v>77.5022264</c:v>
                </c:pt>
                <c:pt idx="3">
                  <c:v>77.5013872</c:v>
                </c:pt>
                <c:pt idx="4">
                  <c:v>77.4994576</c:v>
                </c:pt>
                <c:pt idx="5">
                  <c:v>77.4993128</c:v>
                </c:pt>
                <c:pt idx="6">
                  <c:v>77.4988864</c:v>
                </c:pt>
                <c:pt idx="7">
                  <c:v>77.4979416</c:v>
                </c:pt>
                <c:pt idx="8">
                  <c:v>77.49600239999999</c:v>
                </c:pt>
                <c:pt idx="9">
                  <c:v>77.49579679999999</c:v>
                </c:pt>
                <c:pt idx="10">
                  <c:v>77.4953864</c:v>
                </c:pt>
                <c:pt idx="11">
                  <c:v>77.4944344</c:v>
                </c:pt>
                <c:pt idx="12">
                  <c:v>77.4925496</c:v>
                </c:pt>
                <c:pt idx="13">
                  <c:v>77.4924376</c:v>
                </c:pt>
                <c:pt idx="14">
                  <c:v>77.4918112</c:v>
                </c:pt>
                <c:pt idx="15">
                  <c:v>77.4909008</c:v>
                </c:pt>
                <c:pt idx="16">
                  <c:v>77.4891104</c:v>
                </c:pt>
                <c:pt idx="17">
                  <c:v>77.490944</c:v>
                </c:pt>
                <c:pt idx="18">
                  <c:v>77.4913744</c:v>
                </c:pt>
                <c:pt idx="19">
                  <c:v>77.4910528</c:v>
                </c:pt>
                <c:pt idx="20">
                  <c:v>77.4894168</c:v>
                </c:pt>
                <c:pt idx="21">
                  <c:v>77.4912304</c:v>
                </c:pt>
                <c:pt idx="22">
                  <c:v>77.4919112</c:v>
                </c:pt>
                <c:pt idx="23">
                  <c:v>77.4913056</c:v>
                </c:pt>
                <c:pt idx="24">
                  <c:v>77.48949039999999</c:v>
                </c:pt>
                <c:pt idx="25">
                  <c:v>77.4913648</c:v>
                </c:pt>
                <c:pt idx="26">
                  <c:v>77.4919344</c:v>
                </c:pt>
                <c:pt idx="27">
                  <c:v>77.4914432</c:v>
                </c:pt>
                <c:pt idx="28">
                  <c:v>77.4896448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bench!$L$4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bench!$J$5:$J$33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bench!$L$5:$L$33</c:f>
              <c:numCache>
                <c:formatCode>General</c:formatCode>
                <c:ptCount val="29"/>
                <c:pt idx="0">
                  <c:v>84.213744</c:v>
                </c:pt>
                <c:pt idx="1">
                  <c:v>84.2136024</c:v>
                </c:pt>
                <c:pt idx="2">
                  <c:v>84.2131744</c:v>
                </c:pt>
                <c:pt idx="3">
                  <c:v>84.21240880000001</c:v>
                </c:pt>
                <c:pt idx="4">
                  <c:v>84.2106264</c:v>
                </c:pt>
                <c:pt idx="5">
                  <c:v>84.207136</c:v>
                </c:pt>
                <c:pt idx="6">
                  <c:v>84.199964</c:v>
                </c:pt>
                <c:pt idx="7">
                  <c:v>84.1854592</c:v>
                </c:pt>
                <c:pt idx="8">
                  <c:v>84.1568048</c:v>
                </c:pt>
                <c:pt idx="9">
                  <c:v>84.0988488</c:v>
                </c:pt>
                <c:pt idx="10">
                  <c:v>83.983584</c:v>
                </c:pt>
                <c:pt idx="11">
                  <c:v>83.7529392</c:v>
                </c:pt>
                <c:pt idx="12">
                  <c:v>83.2469376</c:v>
                </c:pt>
                <c:pt idx="13">
                  <c:v>82.3650016</c:v>
                </c:pt>
                <c:pt idx="14">
                  <c:v>79.075484</c:v>
                </c:pt>
                <c:pt idx="15">
                  <c:v>8.626795999999998</c:v>
                </c:pt>
                <c:pt idx="16">
                  <c:v>21.8096664</c:v>
                </c:pt>
                <c:pt idx="17">
                  <c:v>4.5963</c:v>
                </c:pt>
                <c:pt idx="18">
                  <c:v>5.689264799999996</c:v>
                </c:pt>
                <c:pt idx="19">
                  <c:v>7.928344799999998</c:v>
                </c:pt>
                <c:pt idx="20">
                  <c:v>12.6459552</c:v>
                </c:pt>
                <c:pt idx="21">
                  <c:v>24.308284</c:v>
                </c:pt>
                <c:pt idx="22">
                  <c:v>41.437752</c:v>
                </c:pt>
                <c:pt idx="23">
                  <c:v>63.2983512</c:v>
                </c:pt>
                <c:pt idx="24">
                  <c:v>79.1971936</c:v>
                </c:pt>
                <c:pt idx="25">
                  <c:v>103.2597392</c:v>
                </c:pt>
                <c:pt idx="26">
                  <c:v>109.408448</c:v>
                </c:pt>
                <c:pt idx="27">
                  <c:v>112.7308528</c:v>
                </c:pt>
                <c:pt idx="28">
                  <c:v>114.4538336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bench!$M$4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bench!$J$5:$J$33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bench!$M$5:$M$33</c:f>
              <c:numCache>
                <c:formatCode>General</c:formatCode>
                <c:ptCount val="29"/>
                <c:pt idx="0">
                  <c:v>84.21373199999999</c:v>
                </c:pt>
                <c:pt idx="1">
                  <c:v>84.2135904</c:v>
                </c:pt>
                <c:pt idx="2">
                  <c:v>84.2131624</c:v>
                </c:pt>
                <c:pt idx="3">
                  <c:v>84.21239679999999</c:v>
                </c:pt>
                <c:pt idx="4">
                  <c:v>84.2106144</c:v>
                </c:pt>
                <c:pt idx="5">
                  <c:v>84.207124</c:v>
                </c:pt>
                <c:pt idx="6">
                  <c:v>84.199952</c:v>
                </c:pt>
                <c:pt idx="7">
                  <c:v>84.1854472</c:v>
                </c:pt>
                <c:pt idx="8">
                  <c:v>84.15679280000001</c:v>
                </c:pt>
                <c:pt idx="9">
                  <c:v>84.0988368</c:v>
                </c:pt>
                <c:pt idx="10">
                  <c:v>83.983572</c:v>
                </c:pt>
                <c:pt idx="11">
                  <c:v>83.7529272</c:v>
                </c:pt>
                <c:pt idx="12">
                  <c:v>83.2911624</c:v>
                </c:pt>
                <c:pt idx="13">
                  <c:v>82.0668008</c:v>
                </c:pt>
                <c:pt idx="14">
                  <c:v>80.4781632</c:v>
                </c:pt>
                <c:pt idx="15">
                  <c:v>76.327088</c:v>
                </c:pt>
                <c:pt idx="16">
                  <c:v>68.4969376</c:v>
                </c:pt>
                <c:pt idx="17">
                  <c:v>68.9332608</c:v>
                </c:pt>
                <c:pt idx="18">
                  <c:v>69.9374128</c:v>
                </c:pt>
                <c:pt idx="19">
                  <c:v>73.6766672</c:v>
                </c:pt>
                <c:pt idx="20">
                  <c:v>82.82003039999999</c:v>
                </c:pt>
                <c:pt idx="21">
                  <c:v>100.656668</c:v>
                </c:pt>
                <c:pt idx="22">
                  <c:v>133.1375872</c:v>
                </c:pt>
                <c:pt idx="23">
                  <c:v>176.6839</c:v>
                </c:pt>
                <c:pt idx="24">
                  <c:v>211.5340096</c:v>
                </c:pt>
                <c:pt idx="25">
                  <c:v>248.1204528</c:v>
                </c:pt>
                <c:pt idx="26">
                  <c:v>261.4640112</c:v>
                </c:pt>
                <c:pt idx="27">
                  <c:v>268.6656096</c:v>
                </c:pt>
                <c:pt idx="28">
                  <c:v>272.3988848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bench!$N$4</c:f>
              <c:strCache>
                <c:ptCount val="1"/>
                <c:pt idx="0">
                  <c:v>zset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bench!$J$5:$J$33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bench!$N$5:$N$33</c:f>
              <c:numCache>
                <c:formatCode>General</c:formatCode>
                <c:ptCount val="29"/>
                <c:pt idx="0">
                  <c:v>137.55178</c:v>
                </c:pt>
                <c:pt idx="1">
                  <c:v>137.551248</c:v>
                </c:pt>
                <c:pt idx="2">
                  <c:v>137.5530904</c:v>
                </c:pt>
                <c:pt idx="3">
                  <c:v>137.5449408</c:v>
                </c:pt>
                <c:pt idx="4">
                  <c:v>137.5465816</c:v>
                </c:pt>
                <c:pt idx="5">
                  <c:v>137.5489736</c:v>
                </c:pt>
                <c:pt idx="6">
                  <c:v>137.535864</c:v>
                </c:pt>
                <c:pt idx="7">
                  <c:v>137.5347608</c:v>
                </c:pt>
                <c:pt idx="8">
                  <c:v>137.2968016</c:v>
                </c:pt>
                <c:pt idx="9">
                  <c:v>131.8874208</c:v>
                </c:pt>
                <c:pt idx="10">
                  <c:v>133.3802488</c:v>
                </c:pt>
                <c:pt idx="11">
                  <c:v>136.6898032</c:v>
                </c:pt>
                <c:pt idx="12">
                  <c:v>133.7318512</c:v>
                </c:pt>
                <c:pt idx="13">
                  <c:v>135.2448576</c:v>
                </c:pt>
                <c:pt idx="14">
                  <c:v>135.4541728</c:v>
                </c:pt>
                <c:pt idx="15">
                  <c:v>134.9787448</c:v>
                </c:pt>
                <c:pt idx="16">
                  <c:v>125.9669704</c:v>
                </c:pt>
                <c:pt idx="17">
                  <c:v>4.596276000000003</c:v>
                </c:pt>
                <c:pt idx="18">
                  <c:v>5.6892408</c:v>
                </c:pt>
                <c:pt idx="19">
                  <c:v>7.928320800000002</c:v>
                </c:pt>
                <c:pt idx="20">
                  <c:v>12.6459192</c:v>
                </c:pt>
                <c:pt idx="21">
                  <c:v>24.308248</c:v>
                </c:pt>
                <c:pt idx="22">
                  <c:v>41.437716</c:v>
                </c:pt>
                <c:pt idx="23">
                  <c:v>70.0092016</c:v>
                </c:pt>
                <c:pt idx="24">
                  <c:v>79.1971576</c:v>
                </c:pt>
                <c:pt idx="25">
                  <c:v>103.2596912</c:v>
                </c:pt>
                <c:pt idx="26">
                  <c:v>109.408448</c:v>
                </c:pt>
                <c:pt idx="27">
                  <c:v>112.7308528</c:v>
                </c:pt>
                <c:pt idx="28">
                  <c:v>114.4538336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88272"/>
        <c:axId val="1802058048"/>
      </c:scatterChart>
      <c:valAx>
        <c:axId val="-2076488272"/>
        <c:scaling>
          <c:logBase val="2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Items</a:t>
                </a:r>
                <a:r>
                  <a:rPr lang="en-US" baseline="0"/>
                  <a:t> per shard (average)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210936502219"/>
              <c:y val="0.95855211067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02058048"/>
        <c:crossesAt val="-50.0"/>
        <c:crossBetween val="midCat"/>
      </c:valAx>
      <c:valAx>
        <c:axId val="18020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Overhead</a:t>
                </a:r>
                <a:r>
                  <a:rPr lang="en-US" baseline="0"/>
                  <a:t> / item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7648827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7202423987"/>
          <c:y val="0.123600104857423"/>
          <c:w val="0.310785971063492"/>
          <c:h val="0.04418862455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CAS </a:t>
            </a:r>
            <a:r>
              <a:rPr lang="en-US" baseline="0"/>
              <a:t>hit throughput vs. data structure &amp; sharding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65600147227"/>
          <c:y val="0.100369913686806"/>
          <c:w val="0.854233565128232"/>
          <c:h val="0.804048273250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bench!$K$4</c:f>
              <c:strCache>
                <c:ptCount val="1"/>
                <c:pt idx="0">
                  <c:v>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bench!$J$36:$J$64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bench!$K$36:$K$64</c:f>
              <c:numCache>
                <c:formatCode>General</c:formatCode>
                <c:ptCount val="29"/>
                <c:pt idx="0">
                  <c:v>27603.5555395016</c:v>
                </c:pt>
                <c:pt idx="1">
                  <c:v>26660.2589217943</c:v>
                </c:pt>
                <c:pt idx="2">
                  <c:v>27524.1300547076</c:v>
                </c:pt>
                <c:pt idx="3">
                  <c:v>27966.2376295785</c:v>
                </c:pt>
                <c:pt idx="4">
                  <c:v>27885.6219074979</c:v>
                </c:pt>
                <c:pt idx="5">
                  <c:v>28127.9714669571</c:v>
                </c:pt>
                <c:pt idx="6">
                  <c:v>27418.948485451</c:v>
                </c:pt>
                <c:pt idx="7">
                  <c:v>27657.4279018773</c:v>
                </c:pt>
                <c:pt idx="8">
                  <c:v>28537.4145521055</c:v>
                </c:pt>
                <c:pt idx="9">
                  <c:v>28049.9129092182</c:v>
                </c:pt>
                <c:pt idx="10">
                  <c:v>27846.9978078918</c:v>
                </c:pt>
                <c:pt idx="11">
                  <c:v>27815.6039262564</c:v>
                </c:pt>
                <c:pt idx="12">
                  <c:v>28551.4410198837</c:v>
                </c:pt>
                <c:pt idx="13">
                  <c:v>27940.5799923241</c:v>
                </c:pt>
                <c:pt idx="14">
                  <c:v>28157.4222975254</c:v>
                </c:pt>
                <c:pt idx="15">
                  <c:v>28563.2148358231</c:v>
                </c:pt>
                <c:pt idx="16">
                  <c:v>27200.2637439691</c:v>
                </c:pt>
                <c:pt idx="17">
                  <c:v>27769.662123067</c:v>
                </c:pt>
                <c:pt idx="18">
                  <c:v>27921.1871179678</c:v>
                </c:pt>
                <c:pt idx="19">
                  <c:v>27886.5348576717</c:v>
                </c:pt>
                <c:pt idx="20">
                  <c:v>28225.2158165177</c:v>
                </c:pt>
                <c:pt idx="21">
                  <c:v>27920.2909799186</c:v>
                </c:pt>
                <c:pt idx="22">
                  <c:v>28100.5470972355</c:v>
                </c:pt>
                <c:pt idx="23">
                  <c:v>28582.9336015211</c:v>
                </c:pt>
                <c:pt idx="24">
                  <c:v>28141.1690471822</c:v>
                </c:pt>
                <c:pt idx="25">
                  <c:v>26747.7397869339</c:v>
                </c:pt>
                <c:pt idx="26">
                  <c:v>27268.5753097314</c:v>
                </c:pt>
                <c:pt idx="27">
                  <c:v>27869.5537175624</c:v>
                </c:pt>
                <c:pt idx="28">
                  <c:v>27886.0362106312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bench!$L$4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bench!$J$36:$J$64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bench!$L$36:$L$64</c:f>
              <c:numCache>
                <c:formatCode>General</c:formatCode>
                <c:ptCount val="29"/>
                <c:pt idx="0">
                  <c:v>26389.9229640298</c:v>
                </c:pt>
                <c:pt idx="1">
                  <c:v>21666.2773016024</c:v>
                </c:pt>
                <c:pt idx="2">
                  <c:v>26207.0711729153</c:v>
                </c:pt>
                <c:pt idx="3">
                  <c:v>24745.660066399</c:v>
                </c:pt>
                <c:pt idx="4">
                  <c:v>23444.9781487297</c:v>
                </c:pt>
                <c:pt idx="5">
                  <c:v>24966.1847927803</c:v>
                </c:pt>
                <c:pt idx="6">
                  <c:v>26498.4052261756</c:v>
                </c:pt>
                <c:pt idx="7">
                  <c:v>26317.1503974082</c:v>
                </c:pt>
                <c:pt idx="8">
                  <c:v>25892.5638504161</c:v>
                </c:pt>
                <c:pt idx="9">
                  <c:v>22129.8552287331</c:v>
                </c:pt>
                <c:pt idx="10">
                  <c:v>25535.7798965476</c:v>
                </c:pt>
                <c:pt idx="11">
                  <c:v>25249.1915594852</c:v>
                </c:pt>
                <c:pt idx="12">
                  <c:v>26067.2167398822</c:v>
                </c:pt>
                <c:pt idx="13">
                  <c:v>26023.3544248034</c:v>
                </c:pt>
                <c:pt idx="14">
                  <c:v>26502.5651463415</c:v>
                </c:pt>
                <c:pt idx="15">
                  <c:v>24078.5170166822</c:v>
                </c:pt>
                <c:pt idx="16">
                  <c:v>25993.705229278</c:v>
                </c:pt>
                <c:pt idx="17">
                  <c:v>23836.0710316404</c:v>
                </c:pt>
                <c:pt idx="18">
                  <c:v>24597.7922135385</c:v>
                </c:pt>
                <c:pt idx="19">
                  <c:v>25288.8727087358</c:v>
                </c:pt>
                <c:pt idx="20">
                  <c:v>26015.2791255252</c:v>
                </c:pt>
                <c:pt idx="21">
                  <c:v>25789.6307380734</c:v>
                </c:pt>
                <c:pt idx="22">
                  <c:v>23225.8800228736</c:v>
                </c:pt>
                <c:pt idx="23">
                  <c:v>24446.2136688705</c:v>
                </c:pt>
                <c:pt idx="24">
                  <c:v>26878.5047815471</c:v>
                </c:pt>
                <c:pt idx="25">
                  <c:v>25561.1300114728</c:v>
                </c:pt>
                <c:pt idx="26">
                  <c:v>25231.2946731966</c:v>
                </c:pt>
                <c:pt idx="27">
                  <c:v>24410.6576874961</c:v>
                </c:pt>
                <c:pt idx="28">
                  <c:v>24452.2646679202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bench!$M$4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bench!$J$36:$J$64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bench!$M$36:$M$64</c:f>
              <c:numCache>
                <c:formatCode>General</c:formatCode>
                <c:ptCount val="29"/>
                <c:pt idx="0">
                  <c:v>25574.1619851431</c:v>
                </c:pt>
                <c:pt idx="1">
                  <c:v>26884.4079574778</c:v>
                </c:pt>
                <c:pt idx="2">
                  <c:v>26624.1267671675</c:v>
                </c:pt>
                <c:pt idx="3">
                  <c:v>26377.408619638</c:v>
                </c:pt>
                <c:pt idx="4">
                  <c:v>26886.1979281688</c:v>
                </c:pt>
                <c:pt idx="5">
                  <c:v>27013.8002019854</c:v>
                </c:pt>
                <c:pt idx="6">
                  <c:v>27353.6973247443</c:v>
                </c:pt>
                <c:pt idx="7">
                  <c:v>25040.6896492827</c:v>
                </c:pt>
                <c:pt idx="8">
                  <c:v>26782.4804906453</c:v>
                </c:pt>
                <c:pt idx="9">
                  <c:v>27085.5532654182</c:v>
                </c:pt>
                <c:pt idx="10">
                  <c:v>26953.2142419608</c:v>
                </c:pt>
                <c:pt idx="11">
                  <c:v>26208.674199046</c:v>
                </c:pt>
                <c:pt idx="12">
                  <c:v>27405.9377540233</c:v>
                </c:pt>
                <c:pt idx="13">
                  <c:v>26874.0846840089</c:v>
                </c:pt>
                <c:pt idx="14">
                  <c:v>26778.5695782209</c:v>
                </c:pt>
                <c:pt idx="15">
                  <c:v>25884.0689979905</c:v>
                </c:pt>
                <c:pt idx="16">
                  <c:v>26872.8940177686</c:v>
                </c:pt>
                <c:pt idx="17">
                  <c:v>27072.8420239101</c:v>
                </c:pt>
                <c:pt idx="18">
                  <c:v>26757.2208714712</c:v>
                </c:pt>
                <c:pt idx="19">
                  <c:v>26646.3738155068</c:v>
                </c:pt>
                <c:pt idx="20">
                  <c:v>24675.2118335718</c:v>
                </c:pt>
                <c:pt idx="21">
                  <c:v>27292.9915372282</c:v>
                </c:pt>
                <c:pt idx="22">
                  <c:v>26736.0425940559</c:v>
                </c:pt>
                <c:pt idx="23">
                  <c:v>25331.298407466</c:v>
                </c:pt>
                <c:pt idx="24">
                  <c:v>24312.3711030365</c:v>
                </c:pt>
                <c:pt idx="25">
                  <c:v>24372.2481710413</c:v>
                </c:pt>
                <c:pt idx="26">
                  <c:v>25887.8646010584</c:v>
                </c:pt>
                <c:pt idx="27">
                  <c:v>23351.0611447296</c:v>
                </c:pt>
                <c:pt idx="28">
                  <c:v>26669.38468223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bench!$N$4</c:f>
              <c:strCache>
                <c:ptCount val="1"/>
                <c:pt idx="0">
                  <c:v>zset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bench!$J$36:$J$64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bench!$N$36:$N$64</c:f>
              <c:numCache>
                <c:formatCode>General</c:formatCode>
                <c:ptCount val="29"/>
                <c:pt idx="0">
                  <c:v>19278.3987828879</c:v>
                </c:pt>
                <c:pt idx="1">
                  <c:v>21930.7891249146</c:v>
                </c:pt>
                <c:pt idx="2">
                  <c:v>22418.6914315247</c:v>
                </c:pt>
                <c:pt idx="3">
                  <c:v>23124.5328499838</c:v>
                </c:pt>
                <c:pt idx="4">
                  <c:v>20083.0674198075</c:v>
                </c:pt>
                <c:pt idx="5">
                  <c:v>22193.4822967857</c:v>
                </c:pt>
                <c:pt idx="6">
                  <c:v>23483.4133310455</c:v>
                </c:pt>
                <c:pt idx="7">
                  <c:v>25602.5132577261</c:v>
                </c:pt>
                <c:pt idx="8">
                  <c:v>19992.6413066599</c:v>
                </c:pt>
                <c:pt idx="9">
                  <c:v>26257.3991720751</c:v>
                </c:pt>
                <c:pt idx="10">
                  <c:v>25345.4123462262</c:v>
                </c:pt>
                <c:pt idx="11">
                  <c:v>26127.3287951757</c:v>
                </c:pt>
                <c:pt idx="12">
                  <c:v>25963.0446034411</c:v>
                </c:pt>
                <c:pt idx="13">
                  <c:v>26010.5290986873</c:v>
                </c:pt>
                <c:pt idx="14">
                  <c:v>25944.4287992499</c:v>
                </c:pt>
                <c:pt idx="15">
                  <c:v>25836.3415152916</c:v>
                </c:pt>
                <c:pt idx="16">
                  <c:v>24495.0809061787</c:v>
                </c:pt>
                <c:pt idx="17">
                  <c:v>25835.5563619611</c:v>
                </c:pt>
                <c:pt idx="18">
                  <c:v>25988.7155221298</c:v>
                </c:pt>
                <c:pt idx="19">
                  <c:v>26177.5701216639</c:v>
                </c:pt>
                <c:pt idx="20">
                  <c:v>25824.1162887969</c:v>
                </c:pt>
                <c:pt idx="21">
                  <c:v>26086.0135885376</c:v>
                </c:pt>
                <c:pt idx="22">
                  <c:v>26319.0833364477</c:v>
                </c:pt>
                <c:pt idx="23">
                  <c:v>22254.6908318902</c:v>
                </c:pt>
                <c:pt idx="24">
                  <c:v>25956.1440413534</c:v>
                </c:pt>
                <c:pt idx="25">
                  <c:v>21851.8291409665</c:v>
                </c:pt>
                <c:pt idx="26">
                  <c:v>24009.3284618225</c:v>
                </c:pt>
                <c:pt idx="27">
                  <c:v>22777.6946042922</c:v>
                </c:pt>
                <c:pt idx="28">
                  <c:v>23128.5725125521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07888"/>
        <c:axId val="-2021262240"/>
      </c:scatterChart>
      <c:valAx>
        <c:axId val="-2068707888"/>
        <c:scaling>
          <c:logBase val="2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Items per shard (average)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21262240"/>
        <c:crosses val="autoZero"/>
        <c:crossBetween val="midCat"/>
      </c:valAx>
      <c:valAx>
        <c:axId val="-2021262240"/>
        <c:scaling>
          <c:orientation val="minMax"/>
          <c:max val="30000.0"/>
          <c:min val="1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Operations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8707888"/>
        <c:crosses val="max"/>
        <c:crossBetween val="midCat"/>
        <c:majorUnit val="250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362241677759"/>
          <c:y val="0.831190908807359"/>
          <c:w val="0.313202055919972"/>
          <c:h val="0.045327145450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CAS miss</a:t>
            </a:r>
            <a:r>
              <a:rPr lang="en-US" baseline="0"/>
              <a:t> throughput vs. data structure &amp; sharding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65600147227"/>
          <c:y val="0.100369913686806"/>
          <c:w val="0.854233565128232"/>
          <c:h val="0.804048273250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bench!$K$4</c:f>
              <c:strCache>
                <c:ptCount val="1"/>
                <c:pt idx="0">
                  <c:v>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bench!$J$67:$J$95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bench!$K$67:$K$95</c:f>
              <c:numCache>
                <c:formatCode>General</c:formatCode>
                <c:ptCount val="29"/>
                <c:pt idx="0">
                  <c:v>22448.177853112</c:v>
                </c:pt>
                <c:pt idx="1">
                  <c:v>24015.1848556558</c:v>
                </c:pt>
                <c:pt idx="2">
                  <c:v>23910.1837845747</c:v>
                </c:pt>
                <c:pt idx="3">
                  <c:v>24030.3918610857</c:v>
                </c:pt>
                <c:pt idx="4">
                  <c:v>22878.2776158395</c:v>
                </c:pt>
                <c:pt idx="5">
                  <c:v>24102.9347005014</c:v>
                </c:pt>
                <c:pt idx="6">
                  <c:v>23870.3682588275</c:v>
                </c:pt>
                <c:pt idx="7">
                  <c:v>23985.0995155926</c:v>
                </c:pt>
                <c:pt idx="8">
                  <c:v>21453.8471506899</c:v>
                </c:pt>
                <c:pt idx="9">
                  <c:v>24040.6827555022</c:v>
                </c:pt>
                <c:pt idx="10">
                  <c:v>24076.5398122361</c:v>
                </c:pt>
                <c:pt idx="11">
                  <c:v>23722.6882156972</c:v>
                </c:pt>
                <c:pt idx="12">
                  <c:v>22846.4511381848</c:v>
                </c:pt>
                <c:pt idx="13">
                  <c:v>23946.3132277043</c:v>
                </c:pt>
                <c:pt idx="14">
                  <c:v>23693.7629332384</c:v>
                </c:pt>
                <c:pt idx="15">
                  <c:v>24484.6801144294</c:v>
                </c:pt>
                <c:pt idx="16">
                  <c:v>19132.7568164216</c:v>
                </c:pt>
                <c:pt idx="17">
                  <c:v>23955.4451252527</c:v>
                </c:pt>
                <c:pt idx="18">
                  <c:v>24221.6117163701</c:v>
                </c:pt>
                <c:pt idx="19">
                  <c:v>23807.7905098586</c:v>
                </c:pt>
                <c:pt idx="20">
                  <c:v>24416.1037568399</c:v>
                </c:pt>
                <c:pt idx="21">
                  <c:v>23901.910805633</c:v>
                </c:pt>
                <c:pt idx="22">
                  <c:v>24337.9044154345</c:v>
                </c:pt>
                <c:pt idx="23">
                  <c:v>22876.293801449</c:v>
                </c:pt>
                <c:pt idx="24">
                  <c:v>24140.5277583904</c:v>
                </c:pt>
                <c:pt idx="25">
                  <c:v>23012.9693272284</c:v>
                </c:pt>
                <c:pt idx="26">
                  <c:v>23015.8486211291</c:v>
                </c:pt>
                <c:pt idx="27">
                  <c:v>23950.8554882832</c:v>
                </c:pt>
                <c:pt idx="28">
                  <c:v>23166.5033640373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bench!$L$4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bench!$J$67:$J$95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bench!$L$67:$L$95</c:f>
              <c:numCache>
                <c:formatCode>General</c:formatCode>
                <c:ptCount val="29"/>
                <c:pt idx="0">
                  <c:v>23518.2718681852</c:v>
                </c:pt>
                <c:pt idx="1">
                  <c:v>23468.2135553129</c:v>
                </c:pt>
                <c:pt idx="2">
                  <c:v>23455.0593036178</c:v>
                </c:pt>
                <c:pt idx="3">
                  <c:v>23823.0647556893</c:v>
                </c:pt>
                <c:pt idx="4">
                  <c:v>23046.2709508319</c:v>
                </c:pt>
                <c:pt idx="5">
                  <c:v>23305.4792478024</c:v>
                </c:pt>
                <c:pt idx="6">
                  <c:v>23580.988596641</c:v>
                </c:pt>
                <c:pt idx="7">
                  <c:v>23512.5074394445</c:v>
                </c:pt>
                <c:pt idx="8">
                  <c:v>23725.810839933</c:v>
                </c:pt>
                <c:pt idx="9">
                  <c:v>23371.4496392916</c:v>
                </c:pt>
                <c:pt idx="10">
                  <c:v>23323.5108845021</c:v>
                </c:pt>
                <c:pt idx="11">
                  <c:v>22973.5287863282</c:v>
                </c:pt>
                <c:pt idx="12">
                  <c:v>23189.6417039796</c:v>
                </c:pt>
                <c:pt idx="13">
                  <c:v>23368.545876889</c:v>
                </c:pt>
                <c:pt idx="14">
                  <c:v>19840.9078628896</c:v>
                </c:pt>
                <c:pt idx="15">
                  <c:v>20274.2384561483</c:v>
                </c:pt>
                <c:pt idx="16">
                  <c:v>22138.5883639684</c:v>
                </c:pt>
                <c:pt idx="17">
                  <c:v>22541.5449096104</c:v>
                </c:pt>
                <c:pt idx="18">
                  <c:v>22455.0649527212</c:v>
                </c:pt>
                <c:pt idx="19">
                  <c:v>22969.6938976589</c:v>
                </c:pt>
                <c:pt idx="20">
                  <c:v>22983.910506577</c:v>
                </c:pt>
                <c:pt idx="21">
                  <c:v>23321.2071155545</c:v>
                </c:pt>
                <c:pt idx="22">
                  <c:v>23330.4149292306</c:v>
                </c:pt>
                <c:pt idx="23">
                  <c:v>23303.6686917896</c:v>
                </c:pt>
                <c:pt idx="24">
                  <c:v>23396.9871823941</c:v>
                </c:pt>
                <c:pt idx="25">
                  <c:v>22433.0941574874</c:v>
                </c:pt>
                <c:pt idx="26">
                  <c:v>21755.3987607156</c:v>
                </c:pt>
                <c:pt idx="27">
                  <c:v>23008.7336761844</c:v>
                </c:pt>
                <c:pt idx="28">
                  <c:v>23118.9318640247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bench!$M$4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bench!$J$67:$J$95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bench!$M$67:$M$95</c:f>
              <c:numCache>
                <c:formatCode>General</c:formatCode>
                <c:ptCount val="29"/>
                <c:pt idx="0">
                  <c:v>23518.7237982082</c:v>
                </c:pt>
                <c:pt idx="1">
                  <c:v>22622.4795187135</c:v>
                </c:pt>
                <c:pt idx="2">
                  <c:v>23269.6429052273</c:v>
                </c:pt>
                <c:pt idx="3">
                  <c:v>23566.1873175619</c:v>
                </c:pt>
                <c:pt idx="4">
                  <c:v>23350.938182359</c:v>
                </c:pt>
                <c:pt idx="5">
                  <c:v>23620.438908969</c:v>
                </c:pt>
                <c:pt idx="6">
                  <c:v>23598.4004985886</c:v>
                </c:pt>
                <c:pt idx="7">
                  <c:v>23418.4867478969</c:v>
                </c:pt>
                <c:pt idx="8">
                  <c:v>23321.0901209929</c:v>
                </c:pt>
                <c:pt idx="9">
                  <c:v>23176.201486131</c:v>
                </c:pt>
                <c:pt idx="10">
                  <c:v>23366.1343271439</c:v>
                </c:pt>
                <c:pt idx="11">
                  <c:v>23250.0820111539</c:v>
                </c:pt>
                <c:pt idx="12">
                  <c:v>23387.7916383862</c:v>
                </c:pt>
                <c:pt idx="13">
                  <c:v>21000.8335470631</c:v>
                </c:pt>
                <c:pt idx="14">
                  <c:v>23193.2124768175</c:v>
                </c:pt>
                <c:pt idx="15">
                  <c:v>23017.9248854028</c:v>
                </c:pt>
                <c:pt idx="16">
                  <c:v>23471.9145115512</c:v>
                </c:pt>
                <c:pt idx="17">
                  <c:v>23668.243424043</c:v>
                </c:pt>
                <c:pt idx="18">
                  <c:v>19242.9103601282</c:v>
                </c:pt>
                <c:pt idx="19">
                  <c:v>23031.0387076209</c:v>
                </c:pt>
                <c:pt idx="20">
                  <c:v>23292.7064492178</c:v>
                </c:pt>
                <c:pt idx="21">
                  <c:v>23689.6010331533</c:v>
                </c:pt>
                <c:pt idx="22">
                  <c:v>23566.218590848</c:v>
                </c:pt>
                <c:pt idx="23">
                  <c:v>23654.4268752462</c:v>
                </c:pt>
                <c:pt idx="24">
                  <c:v>23267.0142881569</c:v>
                </c:pt>
                <c:pt idx="25">
                  <c:v>22543.4406815143</c:v>
                </c:pt>
                <c:pt idx="26">
                  <c:v>23061.3277768243</c:v>
                </c:pt>
                <c:pt idx="27">
                  <c:v>21874.5776374669</c:v>
                </c:pt>
                <c:pt idx="28">
                  <c:v>23758.9068731143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bench!$N$4</c:f>
              <c:strCache>
                <c:ptCount val="1"/>
                <c:pt idx="0">
                  <c:v>zset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bench!$J$67:$J$95</c:f>
              <c:numCache>
                <c:formatCode>General</c:formatCode>
                <c:ptCount val="29"/>
                <c:pt idx="0">
                  <c:v>1.0E7</c:v>
                </c:pt>
                <c:pt idx="1">
                  <c:v>5.0E6</c:v>
                </c:pt>
                <c:pt idx="2">
                  <c:v>2.5E6</c:v>
                </c:pt>
                <c:pt idx="3">
                  <c:v>1.25E6</c:v>
                </c:pt>
                <c:pt idx="4">
                  <c:v>625000.0</c:v>
                </c:pt>
                <c:pt idx="5">
                  <c:v>312500.0</c:v>
                </c:pt>
                <c:pt idx="6">
                  <c:v>156250.0</c:v>
                </c:pt>
                <c:pt idx="7">
                  <c:v>78125.0</c:v>
                </c:pt>
                <c:pt idx="8">
                  <c:v>39062.5</c:v>
                </c:pt>
                <c:pt idx="9">
                  <c:v>19531.25</c:v>
                </c:pt>
                <c:pt idx="10">
                  <c:v>9765.625</c:v>
                </c:pt>
                <c:pt idx="11">
                  <c:v>4882.8125</c:v>
                </c:pt>
                <c:pt idx="12">
                  <c:v>2441.40625</c:v>
                </c:pt>
                <c:pt idx="13">
                  <c:v>1220.703125</c:v>
                </c:pt>
                <c:pt idx="14">
                  <c:v>610.3515625</c:v>
                </c:pt>
                <c:pt idx="15">
                  <c:v>305.17578125</c:v>
                </c:pt>
                <c:pt idx="16">
                  <c:v>152.587890625</c:v>
                </c:pt>
                <c:pt idx="17">
                  <c:v>76.2939453125</c:v>
                </c:pt>
                <c:pt idx="18">
                  <c:v>38.14697265625</c:v>
                </c:pt>
                <c:pt idx="19">
                  <c:v>19.073486328125</c:v>
                </c:pt>
                <c:pt idx="20">
                  <c:v>9.5367431640625</c:v>
                </c:pt>
                <c:pt idx="21">
                  <c:v>4.76837158203125</c:v>
                </c:pt>
                <c:pt idx="22">
                  <c:v>2.384185791015625</c:v>
                </c:pt>
                <c:pt idx="23">
                  <c:v>1.192092895507812</c:v>
                </c:pt>
                <c:pt idx="24">
                  <c:v>0.596046447753906</c:v>
                </c:pt>
                <c:pt idx="25">
                  <c:v>0.298023223876953</c:v>
                </c:pt>
                <c:pt idx="26">
                  <c:v>0.149011611938477</c:v>
                </c:pt>
                <c:pt idx="27">
                  <c:v>0.0745058059692383</c:v>
                </c:pt>
                <c:pt idx="28">
                  <c:v>0.0372529029846191</c:v>
                </c:pt>
              </c:numCache>
            </c:numRef>
          </c:xVal>
          <c:yVal>
            <c:numRef>
              <c:f>bench!$N$67:$N$95</c:f>
              <c:numCache>
                <c:formatCode>General</c:formatCode>
                <c:ptCount val="29"/>
                <c:pt idx="0">
                  <c:v>18761.572608603</c:v>
                </c:pt>
                <c:pt idx="1">
                  <c:v>18701.123416519</c:v>
                </c:pt>
                <c:pt idx="2">
                  <c:v>18703.3029368192</c:v>
                </c:pt>
                <c:pt idx="3">
                  <c:v>18834.9418009166</c:v>
                </c:pt>
                <c:pt idx="4">
                  <c:v>19048.2288302869</c:v>
                </c:pt>
                <c:pt idx="5">
                  <c:v>19006.9817251048</c:v>
                </c:pt>
                <c:pt idx="6">
                  <c:v>19013.7576889594</c:v>
                </c:pt>
                <c:pt idx="7">
                  <c:v>18953.8216674438</c:v>
                </c:pt>
                <c:pt idx="8">
                  <c:v>18535.3037078187</c:v>
                </c:pt>
                <c:pt idx="9">
                  <c:v>19538.9957032679</c:v>
                </c:pt>
                <c:pt idx="10">
                  <c:v>18729.9329423583</c:v>
                </c:pt>
                <c:pt idx="11">
                  <c:v>19290.1126259246</c:v>
                </c:pt>
                <c:pt idx="12">
                  <c:v>19881.6357220795</c:v>
                </c:pt>
                <c:pt idx="13">
                  <c:v>19467.833427699</c:v>
                </c:pt>
                <c:pt idx="14">
                  <c:v>20214.6287080379</c:v>
                </c:pt>
                <c:pt idx="15">
                  <c:v>20452.6242760729</c:v>
                </c:pt>
                <c:pt idx="16">
                  <c:v>21085.3077961549</c:v>
                </c:pt>
                <c:pt idx="17">
                  <c:v>20247.5093051965</c:v>
                </c:pt>
                <c:pt idx="18">
                  <c:v>20539.3417666901</c:v>
                </c:pt>
                <c:pt idx="19">
                  <c:v>21671.7570616031</c:v>
                </c:pt>
                <c:pt idx="20">
                  <c:v>20886.5799979317</c:v>
                </c:pt>
                <c:pt idx="21">
                  <c:v>20531.773953221</c:v>
                </c:pt>
                <c:pt idx="22">
                  <c:v>22080.6704878667</c:v>
                </c:pt>
                <c:pt idx="23">
                  <c:v>22324.7879334084</c:v>
                </c:pt>
                <c:pt idx="24">
                  <c:v>22185.0726380739</c:v>
                </c:pt>
                <c:pt idx="25">
                  <c:v>21595.3022512162</c:v>
                </c:pt>
                <c:pt idx="26">
                  <c:v>21888.9267428459</c:v>
                </c:pt>
                <c:pt idx="27">
                  <c:v>22216.4827060316</c:v>
                </c:pt>
                <c:pt idx="28">
                  <c:v>22418.9167202557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77616"/>
        <c:axId val="1802381072"/>
      </c:scatterChart>
      <c:valAx>
        <c:axId val="1800077616"/>
        <c:scaling>
          <c:logBase val="2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Items per shard (average)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02381072"/>
        <c:crosses val="autoZero"/>
        <c:crossBetween val="midCat"/>
      </c:valAx>
      <c:valAx>
        <c:axId val="1802381072"/>
        <c:scaling>
          <c:orientation val="minMax"/>
          <c:max val="30000.0"/>
          <c:min val="1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Operations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00077616"/>
        <c:crosses val="max"/>
        <c:crossBetween val="midCat"/>
        <c:majorUnit val="250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055425365937"/>
          <c:y val="0.828730380996514"/>
          <c:w val="0.313202055919972"/>
          <c:h val="0.045327145450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400" b="0" i="0" baseline="0">
                <a:effectLst/>
              </a:rPr>
              <a:t>Memory for storage of 10</a:t>
            </a:r>
            <a:r>
              <a:rPr lang="en-US" sz="1400" b="0" i="0" baseline="30000">
                <a:effectLst/>
              </a:rPr>
              <a:t>7</a:t>
            </a:r>
            <a:r>
              <a:rPr lang="en-US" sz="1400" b="0" i="0" baseline="0">
                <a:effectLst/>
              </a:rPr>
              <a:t> 32-byte strings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02902499432"/>
          <c:y val="0.100369913686806"/>
          <c:w val="0.851103695510437"/>
          <c:h val="0.806514364496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bench!$K$4</c:f>
              <c:strCache>
                <c:ptCount val="1"/>
                <c:pt idx="0">
                  <c:v>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bench!$J$98:$J$126</c:f>
              <c:numCache>
                <c:formatCode>0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1.6777216E7</c:v>
                </c:pt>
                <c:pt idx="25">
                  <c:v>3.3554432E7</c:v>
                </c:pt>
                <c:pt idx="26">
                  <c:v>6.7108864E7</c:v>
                </c:pt>
                <c:pt idx="27">
                  <c:v>1.34217728E8</c:v>
                </c:pt>
                <c:pt idx="28">
                  <c:v>2.68435456E8</c:v>
                </c:pt>
              </c:numCache>
            </c:numRef>
          </c:xVal>
          <c:yVal>
            <c:numRef>
              <c:f>bench!$K$98:$K$126</c:f>
              <c:numCache>
                <c:formatCode>General</c:formatCode>
                <c:ptCount val="29"/>
                <c:pt idx="0">
                  <c:v>1.095028488E9</c:v>
                </c:pt>
                <c:pt idx="1">
                  <c:v>1.095026896E9</c:v>
                </c:pt>
                <c:pt idx="2">
                  <c:v>1.095022264E9</c:v>
                </c:pt>
                <c:pt idx="3">
                  <c:v>1.095013872E9</c:v>
                </c:pt>
                <c:pt idx="4">
                  <c:v>1.094994576E9</c:v>
                </c:pt>
                <c:pt idx="5">
                  <c:v>1.094993128E9</c:v>
                </c:pt>
                <c:pt idx="6">
                  <c:v>1.094988864E9</c:v>
                </c:pt>
                <c:pt idx="7">
                  <c:v>1.094979416E9</c:v>
                </c:pt>
                <c:pt idx="8">
                  <c:v>1.094960024E9</c:v>
                </c:pt>
                <c:pt idx="9">
                  <c:v>1.094957968E9</c:v>
                </c:pt>
                <c:pt idx="10">
                  <c:v>1.094953864E9</c:v>
                </c:pt>
                <c:pt idx="11">
                  <c:v>1.094944344E9</c:v>
                </c:pt>
                <c:pt idx="12">
                  <c:v>1.094925496E9</c:v>
                </c:pt>
                <c:pt idx="13">
                  <c:v>1.094924376E9</c:v>
                </c:pt>
                <c:pt idx="14">
                  <c:v>1.094918112E9</c:v>
                </c:pt>
                <c:pt idx="15">
                  <c:v>1.094909008E9</c:v>
                </c:pt>
                <c:pt idx="16">
                  <c:v>1.094891104E9</c:v>
                </c:pt>
                <c:pt idx="17">
                  <c:v>1.09490944E9</c:v>
                </c:pt>
                <c:pt idx="18">
                  <c:v>1.094913744E9</c:v>
                </c:pt>
                <c:pt idx="19">
                  <c:v>1.094910528E9</c:v>
                </c:pt>
                <c:pt idx="20">
                  <c:v>1.094894168E9</c:v>
                </c:pt>
                <c:pt idx="21">
                  <c:v>1.094912304E9</c:v>
                </c:pt>
                <c:pt idx="22">
                  <c:v>1.094919112E9</c:v>
                </c:pt>
                <c:pt idx="23">
                  <c:v>1.094913056E9</c:v>
                </c:pt>
                <c:pt idx="24">
                  <c:v>1.094894904E9</c:v>
                </c:pt>
                <c:pt idx="25">
                  <c:v>1.094913648E9</c:v>
                </c:pt>
                <c:pt idx="26">
                  <c:v>1.094919344E9</c:v>
                </c:pt>
                <c:pt idx="27">
                  <c:v>1.094914432E9</c:v>
                </c:pt>
                <c:pt idx="28">
                  <c:v>1.094896448E9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bench!$L$4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bench!$J$98:$J$126</c:f>
              <c:numCache>
                <c:formatCode>0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1.6777216E7</c:v>
                </c:pt>
                <c:pt idx="25">
                  <c:v>3.3554432E7</c:v>
                </c:pt>
                <c:pt idx="26">
                  <c:v>6.7108864E7</c:v>
                </c:pt>
                <c:pt idx="27">
                  <c:v>1.34217728E8</c:v>
                </c:pt>
                <c:pt idx="28">
                  <c:v>2.68435456E8</c:v>
                </c:pt>
              </c:numCache>
            </c:numRef>
          </c:xVal>
          <c:yVal>
            <c:numRef>
              <c:f>bench!$L$98:$L$126</c:f>
              <c:numCache>
                <c:formatCode>General</c:formatCode>
                <c:ptCount val="29"/>
                <c:pt idx="0">
                  <c:v>1.16213744E9</c:v>
                </c:pt>
                <c:pt idx="1">
                  <c:v>1.162136024E9</c:v>
                </c:pt>
                <c:pt idx="2">
                  <c:v>1.162131744E9</c:v>
                </c:pt>
                <c:pt idx="3">
                  <c:v>1.162124088E9</c:v>
                </c:pt>
                <c:pt idx="4">
                  <c:v>1.162106264E9</c:v>
                </c:pt>
                <c:pt idx="5">
                  <c:v>1.16207136E9</c:v>
                </c:pt>
                <c:pt idx="6">
                  <c:v>1.16199964E9</c:v>
                </c:pt>
                <c:pt idx="7">
                  <c:v>1.161854592E9</c:v>
                </c:pt>
                <c:pt idx="8">
                  <c:v>1.161568048E9</c:v>
                </c:pt>
                <c:pt idx="9">
                  <c:v>1.160988488E9</c:v>
                </c:pt>
                <c:pt idx="10">
                  <c:v>1.15983584E9</c:v>
                </c:pt>
                <c:pt idx="11">
                  <c:v>1.157529392E9</c:v>
                </c:pt>
                <c:pt idx="12">
                  <c:v>1.152469376E9</c:v>
                </c:pt>
                <c:pt idx="13">
                  <c:v>1.143650016E9</c:v>
                </c:pt>
                <c:pt idx="14">
                  <c:v>1.11075484E9</c:v>
                </c:pt>
                <c:pt idx="15">
                  <c:v>4.0626796E8</c:v>
                </c:pt>
                <c:pt idx="16">
                  <c:v>5.38096664E8</c:v>
                </c:pt>
                <c:pt idx="17">
                  <c:v>3.65963E8</c:v>
                </c:pt>
                <c:pt idx="18">
                  <c:v>3.76892648E8</c:v>
                </c:pt>
                <c:pt idx="19">
                  <c:v>3.99283448E8</c:v>
                </c:pt>
                <c:pt idx="20">
                  <c:v>4.46459552E8</c:v>
                </c:pt>
                <c:pt idx="21">
                  <c:v>5.6308284E8</c:v>
                </c:pt>
                <c:pt idx="22">
                  <c:v>7.3437752E8</c:v>
                </c:pt>
                <c:pt idx="23">
                  <c:v>9.52983512E8</c:v>
                </c:pt>
                <c:pt idx="24">
                  <c:v>1.111971936E9</c:v>
                </c:pt>
                <c:pt idx="25">
                  <c:v>1.352597392E9</c:v>
                </c:pt>
                <c:pt idx="26">
                  <c:v>1.41408448E9</c:v>
                </c:pt>
                <c:pt idx="27">
                  <c:v>1.447308528E9</c:v>
                </c:pt>
                <c:pt idx="28">
                  <c:v>1.464538336E9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bench!$M$4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bench!$J$98:$J$126</c:f>
              <c:numCache>
                <c:formatCode>0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1.6777216E7</c:v>
                </c:pt>
                <c:pt idx="25">
                  <c:v>3.3554432E7</c:v>
                </c:pt>
                <c:pt idx="26">
                  <c:v>6.7108864E7</c:v>
                </c:pt>
                <c:pt idx="27">
                  <c:v>1.34217728E8</c:v>
                </c:pt>
                <c:pt idx="28">
                  <c:v>2.68435456E8</c:v>
                </c:pt>
              </c:numCache>
            </c:numRef>
          </c:xVal>
          <c:yVal>
            <c:numRef>
              <c:f>bench!$M$98:$M$126</c:f>
              <c:numCache>
                <c:formatCode>General</c:formatCode>
                <c:ptCount val="29"/>
                <c:pt idx="0">
                  <c:v>1.16213732E9</c:v>
                </c:pt>
                <c:pt idx="1">
                  <c:v>1.162135904E9</c:v>
                </c:pt>
                <c:pt idx="2">
                  <c:v>1.162131624E9</c:v>
                </c:pt>
                <c:pt idx="3">
                  <c:v>1.162123968E9</c:v>
                </c:pt>
                <c:pt idx="4">
                  <c:v>1.162106144E9</c:v>
                </c:pt>
                <c:pt idx="5">
                  <c:v>1.16207124E9</c:v>
                </c:pt>
                <c:pt idx="6">
                  <c:v>1.16199952E9</c:v>
                </c:pt>
                <c:pt idx="7">
                  <c:v>1.161854472E9</c:v>
                </c:pt>
                <c:pt idx="8">
                  <c:v>1.161567928E9</c:v>
                </c:pt>
                <c:pt idx="9">
                  <c:v>1.160988368E9</c:v>
                </c:pt>
                <c:pt idx="10">
                  <c:v>1.15983572E9</c:v>
                </c:pt>
                <c:pt idx="11">
                  <c:v>1.157529272E9</c:v>
                </c:pt>
                <c:pt idx="12">
                  <c:v>1.152911624E9</c:v>
                </c:pt>
                <c:pt idx="13">
                  <c:v>1.140668008E9</c:v>
                </c:pt>
                <c:pt idx="14">
                  <c:v>1.124781632E9</c:v>
                </c:pt>
                <c:pt idx="15">
                  <c:v>1.08327088E9</c:v>
                </c:pt>
                <c:pt idx="16">
                  <c:v>1.004969376E9</c:v>
                </c:pt>
                <c:pt idx="17">
                  <c:v>1.009332608E9</c:v>
                </c:pt>
                <c:pt idx="18">
                  <c:v>1.019374128E9</c:v>
                </c:pt>
                <c:pt idx="19">
                  <c:v>1.056766672E9</c:v>
                </c:pt>
                <c:pt idx="20">
                  <c:v>1.148200304E9</c:v>
                </c:pt>
                <c:pt idx="21">
                  <c:v>1.32656668E9</c:v>
                </c:pt>
                <c:pt idx="22">
                  <c:v>1.651375872E9</c:v>
                </c:pt>
                <c:pt idx="23">
                  <c:v>2.086839E9</c:v>
                </c:pt>
                <c:pt idx="24">
                  <c:v>2.435340096E9</c:v>
                </c:pt>
                <c:pt idx="25">
                  <c:v>2.801204528E9</c:v>
                </c:pt>
                <c:pt idx="26">
                  <c:v>2.934640112E9</c:v>
                </c:pt>
                <c:pt idx="27">
                  <c:v>3.006656096E9</c:v>
                </c:pt>
                <c:pt idx="28">
                  <c:v>3.043988848E9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bench!$N$4</c:f>
              <c:strCache>
                <c:ptCount val="1"/>
                <c:pt idx="0">
                  <c:v>zset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bench!$J$98:$J$126</c:f>
              <c:numCache>
                <c:formatCode>0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1.6777216E7</c:v>
                </c:pt>
                <c:pt idx="25">
                  <c:v>3.3554432E7</c:v>
                </c:pt>
                <c:pt idx="26">
                  <c:v>6.7108864E7</c:v>
                </c:pt>
                <c:pt idx="27">
                  <c:v>1.34217728E8</c:v>
                </c:pt>
                <c:pt idx="28">
                  <c:v>2.68435456E8</c:v>
                </c:pt>
              </c:numCache>
            </c:numRef>
          </c:xVal>
          <c:yVal>
            <c:numRef>
              <c:f>bench!$N$98:$N$126</c:f>
              <c:numCache>
                <c:formatCode>General</c:formatCode>
                <c:ptCount val="29"/>
                <c:pt idx="0">
                  <c:v>1.6955178E9</c:v>
                </c:pt>
                <c:pt idx="1">
                  <c:v>1.69551248E9</c:v>
                </c:pt>
                <c:pt idx="2">
                  <c:v>1.695530904E9</c:v>
                </c:pt>
                <c:pt idx="3">
                  <c:v>1.695449408E9</c:v>
                </c:pt>
                <c:pt idx="4">
                  <c:v>1.695465816E9</c:v>
                </c:pt>
                <c:pt idx="5">
                  <c:v>1.695489736E9</c:v>
                </c:pt>
                <c:pt idx="6">
                  <c:v>1.69535864E9</c:v>
                </c:pt>
                <c:pt idx="7">
                  <c:v>1.695347608E9</c:v>
                </c:pt>
                <c:pt idx="8">
                  <c:v>1.692968016E9</c:v>
                </c:pt>
                <c:pt idx="9">
                  <c:v>1.638874208E9</c:v>
                </c:pt>
                <c:pt idx="10">
                  <c:v>1.653802488E9</c:v>
                </c:pt>
                <c:pt idx="11">
                  <c:v>1.686898032E9</c:v>
                </c:pt>
                <c:pt idx="12">
                  <c:v>1.657318512E9</c:v>
                </c:pt>
                <c:pt idx="13">
                  <c:v>1.672448576E9</c:v>
                </c:pt>
                <c:pt idx="14">
                  <c:v>1.674541728E9</c:v>
                </c:pt>
                <c:pt idx="15">
                  <c:v>1.669787448E9</c:v>
                </c:pt>
                <c:pt idx="16">
                  <c:v>1.579669704E9</c:v>
                </c:pt>
                <c:pt idx="17">
                  <c:v>3.6596276E8</c:v>
                </c:pt>
                <c:pt idx="18">
                  <c:v>3.76892408E8</c:v>
                </c:pt>
                <c:pt idx="19">
                  <c:v>3.99283208E8</c:v>
                </c:pt>
                <c:pt idx="20">
                  <c:v>4.46459192E8</c:v>
                </c:pt>
                <c:pt idx="21">
                  <c:v>5.6308248E8</c:v>
                </c:pt>
                <c:pt idx="22">
                  <c:v>7.3437716E8</c:v>
                </c:pt>
                <c:pt idx="23">
                  <c:v>1.020092016E9</c:v>
                </c:pt>
                <c:pt idx="24">
                  <c:v>1.111971576E9</c:v>
                </c:pt>
                <c:pt idx="25">
                  <c:v>1.352596912E9</c:v>
                </c:pt>
                <c:pt idx="26">
                  <c:v>1.41408448E9</c:v>
                </c:pt>
                <c:pt idx="27">
                  <c:v>1.447308528E9</c:v>
                </c:pt>
                <c:pt idx="28">
                  <c:v>1.464538336E9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10880"/>
        <c:axId val="1798007440"/>
      </c:scatterChart>
      <c:valAx>
        <c:axId val="179361088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Number of shards</a:t>
                </a:r>
              </a:p>
            </c:rich>
          </c:tx>
          <c:layout>
            <c:manualLayout>
              <c:xMode val="edge"/>
              <c:yMode val="edge"/>
              <c:x val="0.425210936502219"/>
              <c:y val="0.95855211067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98007440"/>
        <c:crossesAt val="-50.0"/>
        <c:crossBetween val="midCat"/>
      </c:valAx>
      <c:valAx>
        <c:axId val="17980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Total memory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9361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7202423987"/>
          <c:y val="0.123600104857423"/>
          <c:w val="0.313616952270536"/>
          <c:h val="0.0452219377193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2</xdr:row>
      <xdr:rowOff>82550</xdr:rowOff>
    </xdr:from>
    <xdr:to>
      <xdr:col>20</xdr:col>
      <xdr:colOff>546100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31</xdr:row>
      <xdr:rowOff>120650</xdr:rowOff>
    </xdr:from>
    <xdr:to>
      <xdr:col>20</xdr:col>
      <xdr:colOff>660400</xdr:colOff>
      <xdr:row>56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299768</xdr:colOff>
      <xdr:row>59</xdr:row>
      <xdr:rowOff>84707</xdr:rowOff>
    </xdr:from>
    <xdr:to>
      <xdr:col>20</xdr:col>
      <xdr:colOff>744268</xdr:colOff>
      <xdr:row>84</xdr:row>
      <xdr:rowOff>154557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377166</xdr:colOff>
      <xdr:row>87</xdr:row>
      <xdr:rowOff>130475</xdr:rowOff>
    </xdr:from>
    <xdr:to>
      <xdr:col>20</xdr:col>
      <xdr:colOff>821666</xdr:colOff>
      <xdr:row>112</xdr:row>
      <xdr:rowOff>200325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7.599891435188" createdVersion="4" refreshedVersion="4" minRefreshableVersion="3" recordCount="116">
  <cacheSource type="worksheet">
    <worksheetSource name="Table1"/>
  </cacheSource>
  <cacheFields count="8">
    <cacheField name="type" numFmtId="0">
      <sharedItems count="4">
        <s v="zset"/>
        <s v="set"/>
        <s v="hash"/>
        <s v="flat"/>
      </sharedItems>
    </cacheField>
    <cacheField name="shards" numFmtId="0">
      <sharedItems containsSemiMixedTypes="0" containsString="0" containsNumber="1" containsInteger="1" minValue="1" maxValue="268435456" count="29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  <n v="16777216"/>
        <n v="33554432"/>
        <n v="67108864"/>
        <n v="134217728"/>
        <n v="268435456"/>
      </sharedItems>
    </cacheField>
    <cacheField name="memory" numFmtId="0">
      <sharedItems containsSemiMixedTypes="0" containsString="0" containsNumber="1" containsInteger="1" minValue="365962760" maxValue="3043988848"/>
    </cacheField>
    <cacheField name="reads/s" numFmtId="0">
      <sharedItems containsSemiMixedTypes="0" containsString="0" containsNumber="1" minValue="19278.3987828879" maxValue="28582.933601521101"/>
    </cacheField>
    <cacheField name="writes/s" numFmtId="0">
      <sharedItems containsSemiMixedTypes="0" containsString="0" containsNumber="1" minValue="18535.303707818701" maxValue="24484.6801144294"/>
    </cacheField>
    <cacheField name="items/shard" numFmtId="0">
      <sharedItems containsSemiMixedTypes="0" containsString="0" containsNumber="1" minValue="3.7252902984619141E-2" maxValue="10000000" count="54">
        <n v="10000000"/>
        <n v="5000000"/>
        <n v="2500000"/>
        <n v="1250000"/>
        <n v="625000"/>
        <n v="312500"/>
        <n v="156250"/>
        <n v="78125"/>
        <n v="39062.5"/>
        <n v="19531.25"/>
        <n v="9765.625"/>
        <n v="4882.8125"/>
        <n v="2441.40625"/>
        <n v="1220.703125"/>
        <n v="610.3515625"/>
        <n v="305.17578125"/>
        <n v="152.587890625"/>
        <n v="76.2939453125"/>
        <n v="38.14697265625"/>
        <n v="19.073486328125"/>
        <n v="9.5367431640625"/>
        <n v="4.76837158203125"/>
        <n v="2.384185791015625"/>
        <n v="1.1920928955078125"/>
        <n v="0.59604644775390625"/>
        <n v="0.29802322387695312"/>
        <n v="0.14901161193847656"/>
        <n v="7.4505805969238281E-2"/>
        <n v="3.7252902984619141E-2"/>
        <n v="125000" u="1"/>
        <n v="3906.25" u="1"/>
        <n v="122.0703125" u="1"/>
        <n v="3.814697265625" u="1"/>
        <n v="0.11920928955078125" u="1"/>
        <n v="250000" u="1"/>
        <n v="7812.5" u="1"/>
        <n v="244.140625" u="1"/>
        <n v="7.62939453125" u="1"/>
        <n v="0.2384185791015625" u="1"/>
        <n v="500000" u="1"/>
        <n v="15625" u="1"/>
        <n v="488.28125" u="1"/>
        <n v="15.2587890625" u="1"/>
        <n v="0.476837158203125" u="1"/>
        <n v="1000000" u="1"/>
        <n v="31250" u="1"/>
        <n v="976.5625" u="1"/>
        <n v="30.517578125" u="1"/>
        <n v="0.95367431640625" u="1"/>
        <n v="2000000" u="1"/>
        <n v="62500" u="1"/>
        <n v="1953.125" u="1"/>
        <n v="61.03515625" u="1"/>
        <n v="1.9073486328125" u="1"/>
      </sharedItems>
    </cacheField>
    <cacheField name="overhead/item" numFmtId="0">
      <sharedItems containsSemiMixedTypes="0" containsString="0" containsNumber="1" minValue="4.5962760000000031" maxValue="272.39888480000002"/>
    </cacheField>
    <cacheField name="shards (fmt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0"/>
    <n v="1695517800"/>
    <n v="19278.3987828879"/>
    <n v="18761.572608603001"/>
    <x v="0"/>
    <n v="137.55178000000001"/>
    <m/>
  </r>
  <r>
    <x v="1"/>
    <x v="0"/>
    <n v="1162137320"/>
    <n v="25574.161985143099"/>
    <n v="23518.723798208201"/>
    <x v="0"/>
    <n v="84.213731999999993"/>
    <m/>
  </r>
  <r>
    <x v="2"/>
    <x v="0"/>
    <n v="1162137440"/>
    <n v="26389.9229640298"/>
    <n v="23518.271868185198"/>
    <x v="0"/>
    <n v="84.213744000000005"/>
    <m/>
  </r>
  <r>
    <x v="3"/>
    <x v="0"/>
    <n v="1095028488"/>
    <n v="27603.555539501602"/>
    <n v="22448.177853112"/>
    <x v="0"/>
    <n v="77.502848799999995"/>
    <m/>
  </r>
  <r>
    <x v="0"/>
    <x v="1"/>
    <n v="1695512480"/>
    <n v="21930.789124914601"/>
    <n v="18701.123416519"/>
    <x v="1"/>
    <n v="137.55124799999999"/>
    <m/>
  </r>
  <r>
    <x v="1"/>
    <x v="1"/>
    <n v="1162135904"/>
    <n v="26884.407957477801"/>
    <n v="22622.479518713499"/>
    <x v="1"/>
    <n v="84.213590400000001"/>
    <m/>
  </r>
  <r>
    <x v="2"/>
    <x v="1"/>
    <n v="1162136024"/>
    <n v="21666.2773016024"/>
    <n v="23468.213555312901"/>
    <x v="1"/>
    <n v="84.213602399999999"/>
    <m/>
  </r>
  <r>
    <x v="3"/>
    <x v="1"/>
    <n v="1095026896"/>
    <n v="26660.258921794299"/>
    <n v="24015.1848556558"/>
    <x v="1"/>
    <n v="77.502689599999997"/>
    <m/>
  </r>
  <r>
    <x v="0"/>
    <x v="2"/>
    <n v="1695530904"/>
    <n v="22418.691431524701"/>
    <n v="18703.3029368192"/>
    <x v="2"/>
    <n v="137.5530904"/>
    <m/>
  </r>
  <r>
    <x v="1"/>
    <x v="2"/>
    <n v="1162131624"/>
    <n v="26624.126767167501"/>
    <n v="23269.642905227302"/>
    <x v="2"/>
    <n v="84.213162400000002"/>
    <m/>
  </r>
  <r>
    <x v="2"/>
    <x v="2"/>
    <n v="1162131744"/>
    <n v="26207.071172915301"/>
    <n v="23455.0593036178"/>
    <x v="2"/>
    <n v="84.2131744"/>
    <m/>
  </r>
  <r>
    <x v="3"/>
    <x v="2"/>
    <n v="1095022264"/>
    <n v="27524.130054707599"/>
    <n v="23910.1837845747"/>
    <x v="2"/>
    <n v="77.502226399999998"/>
    <m/>
  </r>
  <r>
    <x v="0"/>
    <x v="3"/>
    <n v="1695449408"/>
    <n v="23124.5328499838"/>
    <n v="18834.9418009166"/>
    <x v="3"/>
    <n v="137.54494080000001"/>
    <m/>
  </r>
  <r>
    <x v="1"/>
    <x v="3"/>
    <n v="1162123968"/>
    <n v="26377.408619638001"/>
    <n v="23566.1873175619"/>
    <x v="3"/>
    <n v="84.212396799999993"/>
    <m/>
  </r>
  <r>
    <x v="2"/>
    <x v="3"/>
    <n v="1162124088"/>
    <n v="24745.660066398999"/>
    <n v="23823.064755689302"/>
    <x v="3"/>
    <n v="84.212408800000006"/>
    <m/>
  </r>
  <r>
    <x v="3"/>
    <x v="3"/>
    <n v="1095013872"/>
    <n v="27966.2376295785"/>
    <n v="24030.3918610857"/>
    <x v="3"/>
    <n v="77.501387199999996"/>
    <m/>
  </r>
  <r>
    <x v="0"/>
    <x v="4"/>
    <n v="1695465816"/>
    <n v="20083.067419807499"/>
    <n v="19048.228830286898"/>
    <x v="4"/>
    <n v="137.5465816"/>
    <m/>
  </r>
  <r>
    <x v="1"/>
    <x v="4"/>
    <n v="1162106144"/>
    <n v="26886.1979281688"/>
    <n v="23350.938182359001"/>
    <x v="4"/>
    <n v="84.210614399999997"/>
    <m/>
  </r>
  <r>
    <x v="2"/>
    <x v="4"/>
    <n v="1162106264"/>
    <n v="23444.9781487297"/>
    <n v="23046.270950831899"/>
    <x v="4"/>
    <n v="84.210626399999995"/>
    <m/>
  </r>
  <r>
    <x v="3"/>
    <x v="4"/>
    <n v="1094994576"/>
    <n v="27885.621907497902"/>
    <n v="22878.277615839499"/>
    <x v="4"/>
    <n v="77.4994576"/>
    <m/>
  </r>
  <r>
    <x v="0"/>
    <x v="5"/>
    <n v="1695489736"/>
    <n v="22193.4822967857"/>
    <n v="19006.981725104801"/>
    <x v="5"/>
    <n v="137.54897360000001"/>
    <m/>
  </r>
  <r>
    <x v="1"/>
    <x v="5"/>
    <n v="1162071240"/>
    <n v="27013.800201985399"/>
    <n v="23620.438908969001"/>
    <x v="5"/>
    <n v="84.207123999999993"/>
    <m/>
  </r>
  <r>
    <x v="2"/>
    <x v="5"/>
    <n v="1162071360"/>
    <n v="24966.184792780299"/>
    <n v="23305.479247802399"/>
    <x v="5"/>
    <n v="84.207136000000006"/>
    <m/>
  </r>
  <r>
    <x v="3"/>
    <x v="5"/>
    <n v="1094993128"/>
    <n v="28127.9714669571"/>
    <n v="24102.934700501399"/>
    <x v="5"/>
    <n v="77.499312799999998"/>
    <m/>
  </r>
  <r>
    <x v="0"/>
    <x v="6"/>
    <n v="1695358640"/>
    <n v="23483.4133310455"/>
    <n v="19013.757688959398"/>
    <x v="6"/>
    <n v="137.535864"/>
    <m/>
  </r>
  <r>
    <x v="1"/>
    <x v="6"/>
    <n v="1161999520"/>
    <n v="27353.697324744298"/>
    <n v="23598.400498588599"/>
    <x v="6"/>
    <n v="84.199951999999996"/>
    <m/>
  </r>
  <r>
    <x v="2"/>
    <x v="6"/>
    <n v="1161999640"/>
    <n v="26498.405226175601"/>
    <n v="23580.988596641"/>
    <x v="6"/>
    <n v="84.199963999999994"/>
    <m/>
  </r>
  <r>
    <x v="3"/>
    <x v="6"/>
    <n v="1094988864"/>
    <n v="27418.948485451001"/>
    <n v="23870.368258827501"/>
    <x v="6"/>
    <n v="77.498886400000004"/>
    <m/>
  </r>
  <r>
    <x v="0"/>
    <x v="7"/>
    <n v="1695347608"/>
    <n v="25602.513257726099"/>
    <n v="18953.821667443801"/>
    <x v="7"/>
    <n v="137.53476079999999"/>
    <m/>
  </r>
  <r>
    <x v="1"/>
    <x v="7"/>
    <n v="1161854472"/>
    <n v="25040.6896492827"/>
    <n v="23418.486747896899"/>
    <x v="7"/>
    <n v="84.185447199999999"/>
    <m/>
  </r>
  <r>
    <x v="2"/>
    <x v="7"/>
    <n v="1161854592"/>
    <n v="26317.150397408201"/>
    <n v="23512.5074394445"/>
    <x v="7"/>
    <n v="84.185459199999997"/>
    <m/>
  </r>
  <r>
    <x v="3"/>
    <x v="7"/>
    <n v="1094979416"/>
    <n v="27657.427901877301"/>
    <n v="23985.099515592599"/>
    <x v="7"/>
    <n v="77.497941600000004"/>
    <m/>
  </r>
  <r>
    <x v="0"/>
    <x v="8"/>
    <n v="1692968016"/>
    <n v="19992.641306659902"/>
    <n v="18535.303707818701"/>
    <x v="8"/>
    <n v="137.29680160000001"/>
    <m/>
  </r>
  <r>
    <x v="1"/>
    <x v="8"/>
    <n v="1161567928"/>
    <n v="26782.480490645299"/>
    <n v="23321.0901209929"/>
    <x v="8"/>
    <n v="84.156792800000005"/>
    <m/>
  </r>
  <r>
    <x v="2"/>
    <x v="8"/>
    <n v="1161568048"/>
    <n v="25892.5638504161"/>
    <n v="23725.810839933001"/>
    <x v="8"/>
    <n v="84.156804800000003"/>
    <m/>
  </r>
  <r>
    <x v="3"/>
    <x v="8"/>
    <n v="1094960024"/>
    <n v="28537.4145521055"/>
    <n v="21453.8471506899"/>
    <x v="8"/>
    <n v="77.496002399999995"/>
    <m/>
  </r>
  <r>
    <x v="0"/>
    <x v="9"/>
    <n v="1638874208"/>
    <n v="26257.3991720751"/>
    <n v="19538.995703267901"/>
    <x v="9"/>
    <n v="131.8874208"/>
    <m/>
  </r>
  <r>
    <x v="1"/>
    <x v="9"/>
    <n v="1160988368"/>
    <n v="27085.553265418199"/>
    <n v="23176.201486131002"/>
    <x v="9"/>
    <n v="84.098836800000001"/>
    <m/>
  </r>
  <r>
    <x v="2"/>
    <x v="9"/>
    <n v="1160988488"/>
    <n v="22129.8552287331"/>
    <n v="23371.449639291601"/>
    <x v="9"/>
    <n v="84.098848799999999"/>
    <m/>
  </r>
  <r>
    <x v="3"/>
    <x v="9"/>
    <n v="1094957968"/>
    <n v="28049.912909218201"/>
    <n v="24040.682755502199"/>
    <x v="9"/>
    <n v="77.495796799999994"/>
    <m/>
  </r>
  <r>
    <x v="0"/>
    <x v="10"/>
    <n v="1653802488"/>
    <n v="25345.4123462262"/>
    <n v="18729.9329423583"/>
    <x v="10"/>
    <n v="133.3802488"/>
    <m/>
  </r>
  <r>
    <x v="1"/>
    <x v="10"/>
    <n v="1159835720"/>
    <n v="26953.214241960799"/>
    <n v="23366.1343271439"/>
    <x v="10"/>
    <n v="83.983571999999995"/>
    <m/>
  </r>
  <r>
    <x v="2"/>
    <x v="10"/>
    <n v="1159835840"/>
    <n v="25535.779896547599"/>
    <n v="23323.510884502099"/>
    <x v="10"/>
    <n v="83.983583999999993"/>
    <m/>
  </r>
  <r>
    <x v="3"/>
    <x v="10"/>
    <n v="1094953864"/>
    <n v="27846.997807891799"/>
    <n v="24076.5398122361"/>
    <x v="10"/>
    <n v="77.495386400000001"/>
    <m/>
  </r>
  <r>
    <x v="0"/>
    <x v="11"/>
    <n v="1686898032"/>
    <n v="26127.328795175701"/>
    <n v="19290.112625924601"/>
    <x v="11"/>
    <n v="136.6898032"/>
    <m/>
  </r>
  <r>
    <x v="1"/>
    <x v="11"/>
    <n v="1157529272"/>
    <n v="26208.674199046"/>
    <n v="23250.0820111539"/>
    <x v="11"/>
    <n v="83.752927200000002"/>
    <m/>
  </r>
  <r>
    <x v="2"/>
    <x v="11"/>
    <n v="1157529392"/>
    <n v="25249.1915594852"/>
    <n v="22973.528786328199"/>
    <x v="11"/>
    <n v="83.7529392"/>
    <m/>
  </r>
  <r>
    <x v="3"/>
    <x v="11"/>
    <n v="1094944344"/>
    <n v="27815.603926256401"/>
    <n v="23722.688215697199"/>
    <x v="11"/>
    <n v="77.494434400000003"/>
    <m/>
  </r>
  <r>
    <x v="0"/>
    <x v="12"/>
    <n v="1657318512"/>
    <n v="25963.0446034411"/>
    <n v="19881.6357220795"/>
    <x v="12"/>
    <n v="133.73185119999999"/>
    <m/>
  </r>
  <r>
    <x v="1"/>
    <x v="12"/>
    <n v="1152911624"/>
    <n v="27405.9377540233"/>
    <n v="23387.791638386199"/>
    <x v="12"/>
    <n v="83.291162400000005"/>
    <m/>
  </r>
  <r>
    <x v="2"/>
    <x v="12"/>
    <n v="1152469376"/>
    <n v="26067.216739882198"/>
    <n v="23189.6417039796"/>
    <x v="12"/>
    <n v="83.246937599999995"/>
    <m/>
  </r>
  <r>
    <x v="3"/>
    <x v="12"/>
    <n v="1094925496"/>
    <n v="28551.441019883699"/>
    <n v="22846.451138184799"/>
    <x v="12"/>
    <n v="77.492549600000004"/>
    <m/>
  </r>
  <r>
    <x v="0"/>
    <x v="13"/>
    <n v="1672448576"/>
    <n v="26010.529098687301"/>
    <n v="19467.833427698999"/>
    <x v="13"/>
    <n v="135.24485759999999"/>
    <m/>
  </r>
  <r>
    <x v="1"/>
    <x v="13"/>
    <n v="1140668008"/>
    <n v="26874.0846840089"/>
    <n v="21000.833547063099"/>
    <x v="13"/>
    <n v="82.066800799999996"/>
    <m/>
  </r>
  <r>
    <x v="2"/>
    <x v="13"/>
    <n v="1143650016"/>
    <n v="26023.354424803401"/>
    <n v="23368.545876888998"/>
    <x v="13"/>
    <n v="82.365001599999999"/>
    <m/>
  </r>
  <r>
    <x v="3"/>
    <x v="13"/>
    <n v="1094924376"/>
    <n v="27940.579992324099"/>
    <n v="23946.313227704301"/>
    <x v="13"/>
    <n v="77.492437600000002"/>
    <m/>
  </r>
  <r>
    <x v="0"/>
    <x v="14"/>
    <n v="1674541728"/>
    <n v="25944.428799249901"/>
    <n v="20214.628708037901"/>
    <x v="14"/>
    <n v="135.45417280000001"/>
    <m/>
  </r>
  <r>
    <x v="1"/>
    <x v="14"/>
    <n v="1124781632"/>
    <n v="26778.5695782209"/>
    <n v="23193.212476817502"/>
    <x v="14"/>
    <n v="80.478163199999997"/>
    <m/>
  </r>
  <r>
    <x v="2"/>
    <x v="14"/>
    <n v="1110754840"/>
    <n v="26502.565146341502"/>
    <n v="19840.907862889599"/>
    <x v="14"/>
    <n v="79.075484000000003"/>
    <m/>
  </r>
  <r>
    <x v="3"/>
    <x v="14"/>
    <n v="1094918112"/>
    <n v="28157.422297525402"/>
    <n v="23693.762933238399"/>
    <x v="14"/>
    <n v="77.491811200000001"/>
    <m/>
  </r>
  <r>
    <x v="0"/>
    <x v="15"/>
    <n v="1669787448"/>
    <n v="25836.341515291599"/>
    <n v="20452.6242760729"/>
    <x v="15"/>
    <n v="134.97874479999999"/>
    <m/>
  </r>
  <r>
    <x v="1"/>
    <x v="15"/>
    <n v="1083270880"/>
    <n v="25884.0689979905"/>
    <n v="23017.924885402801"/>
    <x v="15"/>
    <n v="76.327088000000003"/>
    <m/>
  </r>
  <r>
    <x v="2"/>
    <x v="15"/>
    <n v="406267960"/>
    <n v="24078.517016682199"/>
    <n v="20274.238456148301"/>
    <x v="15"/>
    <n v="8.6267959999999988"/>
    <m/>
  </r>
  <r>
    <x v="3"/>
    <x v="15"/>
    <n v="1094909008"/>
    <n v="28563.214835823099"/>
    <n v="24484.6801144294"/>
    <x v="15"/>
    <n v="77.490900800000006"/>
    <m/>
  </r>
  <r>
    <x v="0"/>
    <x v="16"/>
    <n v="1579669704"/>
    <n v="24495.0809061787"/>
    <n v="21085.307796154899"/>
    <x v="16"/>
    <n v="125.96697040000001"/>
    <m/>
  </r>
  <r>
    <x v="1"/>
    <x v="16"/>
    <n v="1004969376"/>
    <n v="26872.894017768602"/>
    <n v="23471.9145115512"/>
    <x v="16"/>
    <n v="68.496937599999995"/>
    <m/>
  </r>
  <r>
    <x v="2"/>
    <x v="16"/>
    <n v="538096664"/>
    <n v="25993.705229277999"/>
    <n v="22138.5883639684"/>
    <x v="16"/>
    <n v="21.809666399999998"/>
    <m/>
  </r>
  <r>
    <x v="3"/>
    <x v="16"/>
    <n v="1094891104"/>
    <n v="27200.263743969099"/>
    <n v="19132.756816421599"/>
    <x v="16"/>
    <n v="77.489110400000001"/>
    <m/>
  </r>
  <r>
    <x v="0"/>
    <x v="17"/>
    <n v="365962760"/>
    <n v="25835.556361961098"/>
    <n v="20247.509305196501"/>
    <x v="17"/>
    <n v="4.5962760000000031"/>
    <m/>
  </r>
  <r>
    <x v="1"/>
    <x v="17"/>
    <n v="1009332608"/>
    <n v="27072.8420239101"/>
    <n v="23668.243424043001"/>
    <x v="17"/>
    <n v="68.933260799999999"/>
    <m/>
  </r>
  <r>
    <x v="2"/>
    <x v="17"/>
    <n v="365963000"/>
    <n v="23836.0710316404"/>
    <n v="22541.544909610398"/>
    <x v="17"/>
    <n v="4.5962999999999994"/>
    <m/>
  </r>
  <r>
    <x v="3"/>
    <x v="17"/>
    <n v="1094909440"/>
    <n v="27769.662123066999"/>
    <n v="23955.4451252527"/>
    <x v="17"/>
    <n v="77.490943999999999"/>
    <m/>
  </r>
  <r>
    <x v="0"/>
    <x v="18"/>
    <n v="376892408"/>
    <n v="25988.715522129802"/>
    <n v="20539.3417666901"/>
    <x v="18"/>
    <n v="5.6892408000000003"/>
    <m/>
  </r>
  <r>
    <x v="1"/>
    <x v="18"/>
    <n v="1019374128"/>
    <n v="26757.2208714712"/>
    <n v="19242.9103601282"/>
    <x v="18"/>
    <n v="69.937412800000004"/>
    <m/>
  </r>
  <r>
    <x v="2"/>
    <x v="18"/>
    <n v="376892648"/>
    <n v="24597.792213538502"/>
    <n v="22455.064952721201"/>
    <x v="18"/>
    <n v="5.6892647999999966"/>
    <m/>
  </r>
  <r>
    <x v="3"/>
    <x v="18"/>
    <n v="1094913744"/>
    <n v="27921.187117967798"/>
    <n v="24221.611716370098"/>
    <x v="18"/>
    <n v="77.491374399999998"/>
    <m/>
  </r>
  <r>
    <x v="0"/>
    <x v="19"/>
    <n v="399283208"/>
    <n v="26177.570121663899"/>
    <n v="21671.757061603101"/>
    <x v="19"/>
    <n v="7.9283208000000016"/>
    <m/>
  </r>
  <r>
    <x v="1"/>
    <x v="19"/>
    <n v="1056766672"/>
    <n v="26646.373815506799"/>
    <n v="23031.038707620901"/>
    <x v="19"/>
    <n v="73.676667199999997"/>
    <m/>
  </r>
  <r>
    <x v="2"/>
    <x v="19"/>
    <n v="399283448"/>
    <n v="25288.872708735798"/>
    <n v="22969.693897658901"/>
    <x v="19"/>
    <n v="7.9283447999999979"/>
    <m/>
  </r>
  <r>
    <x v="3"/>
    <x v="19"/>
    <n v="1094910528"/>
    <n v="27886.534857671701"/>
    <n v="23807.790509858602"/>
    <x v="19"/>
    <n v="77.491052800000006"/>
    <m/>
  </r>
  <r>
    <x v="0"/>
    <x v="20"/>
    <n v="446459192"/>
    <n v="25824.1162887969"/>
    <n v="20886.579997931702"/>
    <x v="20"/>
    <n v="12.645919200000002"/>
    <m/>
  </r>
  <r>
    <x v="1"/>
    <x v="20"/>
    <n v="1148200304"/>
    <n v="24675.211833571801"/>
    <n v="23292.7064492178"/>
    <x v="20"/>
    <n v="82.820030399999993"/>
    <m/>
  </r>
  <r>
    <x v="2"/>
    <x v="20"/>
    <n v="446459552"/>
    <n v="26015.279125525201"/>
    <n v="22983.910506577002"/>
    <x v="20"/>
    <n v="12.645955200000003"/>
    <m/>
  </r>
  <r>
    <x v="3"/>
    <x v="20"/>
    <n v="1094894168"/>
    <n v="28225.215816517699"/>
    <n v="24416.103756839901"/>
    <x v="20"/>
    <n v="77.489416800000001"/>
    <m/>
  </r>
  <r>
    <x v="0"/>
    <x v="21"/>
    <n v="563082480"/>
    <n v="26086.0135885376"/>
    <n v="20531.773953221"/>
    <x v="21"/>
    <n v="24.308247999999999"/>
    <m/>
  </r>
  <r>
    <x v="1"/>
    <x v="21"/>
    <n v="1326566680"/>
    <n v="27292.991537228201"/>
    <n v="23689.6010331533"/>
    <x v="21"/>
    <n v="100.656668"/>
    <m/>
  </r>
  <r>
    <x v="2"/>
    <x v="21"/>
    <n v="563082840"/>
    <n v="25789.6307380734"/>
    <n v="23321.207115554502"/>
    <x v="21"/>
    <n v="24.308284"/>
    <m/>
  </r>
  <r>
    <x v="3"/>
    <x v="21"/>
    <n v="1094912304"/>
    <n v="27920.290979918602"/>
    <n v="23901.910805633001"/>
    <x v="21"/>
    <n v="77.491230400000006"/>
    <m/>
  </r>
  <r>
    <x v="0"/>
    <x v="22"/>
    <n v="734377160"/>
    <n v="26319.0833364477"/>
    <n v="22080.670487866701"/>
    <x v="22"/>
    <n v="41.437715999999995"/>
    <m/>
  </r>
  <r>
    <x v="1"/>
    <x v="22"/>
    <n v="1651375872"/>
    <n v="26736.0425940559"/>
    <n v="23566.218590847999"/>
    <x v="22"/>
    <n v="133.13758720000001"/>
    <m/>
  </r>
  <r>
    <x v="2"/>
    <x v="22"/>
    <n v="734377520"/>
    <n v="23225.8800228736"/>
    <n v="23330.414929230599"/>
    <x v="22"/>
    <n v="41.437752000000003"/>
    <m/>
  </r>
  <r>
    <x v="3"/>
    <x v="22"/>
    <n v="1094919112"/>
    <n v="28100.5470972355"/>
    <n v="24337.904415434499"/>
    <x v="22"/>
    <n v="77.491911200000004"/>
    <m/>
  </r>
  <r>
    <x v="0"/>
    <x v="23"/>
    <n v="1020092016"/>
    <n v="22254.690831890199"/>
    <n v="22324.787933408399"/>
    <x v="23"/>
    <n v="70.009201599999997"/>
    <m/>
  </r>
  <r>
    <x v="1"/>
    <x v="23"/>
    <n v="2086839000"/>
    <n v="25331.298407466002"/>
    <n v="23654.426875246201"/>
    <x v="23"/>
    <n v="176.68389999999999"/>
    <m/>
  </r>
  <r>
    <x v="2"/>
    <x v="23"/>
    <n v="952983512"/>
    <n v="24446.2136688705"/>
    <n v="23303.6686917896"/>
    <x v="23"/>
    <n v="63.298351199999999"/>
    <m/>
  </r>
  <r>
    <x v="3"/>
    <x v="23"/>
    <n v="1094913056"/>
    <n v="28582.933601521101"/>
    <n v="22876.293801448999"/>
    <x v="23"/>
    <n v="77.491305600000004"/>
    <m/>
  </r>
  <r>
    <x v="0"/>
    <x v="24"/>
    <n v="1111971576"/>
    <n v="25956.1440413534"/>
    <n v="22185.0726380739"/>
    <x v="24"/>
    <n v="79.197157599999997"/>
    <m/>
  </r>
  <r>
    <x v="1"/>
    <x v="24"/>
    <n v="2435340096"/>
    <n v="24312.371103036501"/>
    <n v="23267.014288156901"/>
    <x v="24"/>
    <n v="211.53400959999999"/>
    <m/>
  </r>
  <r>
    <x v="2"/>
    <x v="24"/>
    <n v="1111971936"/>
    <n v="26878.504781547101"/>
    <n v="23396.987182394099"/>
    <x v="24"/>
    <n v="79.197193600000006"/>
    <m/>
  </r>
  <r>
    <x v="3"/>
    <x v="24"/>
    <n v="1094894904"/>
    <n v="28141.1690471822"/>
    <n v="24140.527758390399"/>
    <x v="24"/>
    <n v="77.489490399999994"/>
    <m/>
  </r>
  <r>
    <x v="0"/>
    <x v="25"/>
    <n v="1352596912"/>
    <n v="21851.8291409665"/>
    <n v="21595.302251216199"/>
    <x v="25"/>
    <n v="103.25969119999999"/>
    <m/>
  </r>
  <r>
    <x v="1"/>
    <x v="25"/>
    <n v="2801204528"/>
    <n v="24372.248171041301"/>
    <n v="22543.440681514301"/>
    <x v="25"/>
    <n v="248.12045280000001"/>
    <m/>
  </r>
  <r>
    <x v="2"/>
    <x v="25"/>
    <n v="1352597392"/>
    <n v="25561.1300114728"/>
    <n v="22433.094157487401"/>
    <x v="25"/>
    <n v="103.25973920000001"/>
    <m/>
  </r>
  <r>
    <x v="3"/>
    <x v="25"/>
    <n v="1094913648"/>
    <n v="26747.7397869339"/>
    <n v="23012.969327228398"/>
    <x v="25"/>
    <n v="77.491364799999999"/>
    <m/>
  </r>
  <r>
    <x v="0"/>
    <x v="26"/>
    <n v="1414084480"/>
    <n v="24009.328461822501"/>
    <n v="21888.926742845899"/>
    <x v="26"/>
    <n v="109.40844799999999"/>
    <m/>
  </r>
  <r>
    <x v="1"/>
    <x v="26"/>
    <n v="2934640112"/>
    <n v="25887.864601058402"/>
    <n v="23061.327776824299"/>
    <x v="26"/>
    <n v="261.46401120000002"/>
    <m/>
  </r>
  <r>
    <x v="2"/>
    <x v="26"/>
    <n v="1414084480"/>
    <n v="25231.2946731966"/>
    <n v="21755.398760715601"/>
    <x v="26"/>
    <n v="109.40844799999999"/>
    <m/>
  </r>
  <r>
    <x v="3"/>
    <x v="26"/>
    <n v="1094919344"/>
    <n v="27268.575309731401"/>
    <n v="23015.848621129098"/>
    <x v="26"/>
    <n v="77.491934400000005"/>
    <m/>
  </r>
  <r>
    <x v="0"/>
    <x v="27"/>
    <n v="1447308528"/>
    <n v="22777.694604292199"/>
    <n v="22216.482706031598"/>
    <x v="27"/>
    <n v="112.73085280000001"/>
    <m/>
  </r>
  <r>
    <x v="1"/>
    <x v="27"/>
    <n v="3006656096"/>
    <n v="23351.0611447296"/>
    <n v="21874.5776374669"/>
    <x v="27"/>
    <n v="268.66560959999998"/>
    <m/>
  </r>
  <r>
    <x v="2"/>
    <x v="27"/>
    <n v="1447308528"/>
    <n v="24410.657687496099"/>
    <n v="23008.733676184402"/>
    <x v="27"/>
    <n v="112.73085280000001"/>
    <m/>
  </r>
  <r>
    <x v="3"/>
    <x v="27"/>
    <n v="1094914432"/>
    <n v="27869.553717562401"/>
    <n v="23950.8554882832"/>
    <x v="27"/>
    <n v="77.491443200000006"/>
    <m/>
  </r>
  <r>
    <x v="0"/>
    <x v="28"/>
    <n v="1464538336"/>
    <n v="23128.572512552098"/>
    <n v="22418.9167202557"/>
    <x v="28"/>
    <n v="114.4538336"/>
    <m/>
  </r>
  <r>
    <x v="1"/>
    <x v="28"/>
    <n v="3043988848"/>
    <n v="26669.38468223"/>
    <n v="23758.906873114302"/>
    <x v="28"/>
    <n v="272.39888480000002"/>
    <m/>
  </r>
  <r>
    <x v="2"/>
    <x v="28"/>
    <n v="1464538336"/>
    <n v="24452.264667920201"/>
    <n v="23118.9318640247"/>
    <x v="28"/>
    <n v="114.4538336"/>
    <m/>
  </r>
  <r>
    <x v="3"/>
    <x v="28"/>
    <n v="1094896448"/>
    <n v="27886.036210631199"/>
    <n v="23166.5033640373"/>
    <x v="28"/>
    <n v="77.48964479999999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:N33" firstHeaderRow="1" firstDataRow="2" firstDataCol="1"/>
  <pivotFields count="8">
    <pivotField axis="axisCol" showAll="0">
      <items count="5">
        <item x="3"/>
        <item x="2"/>
        <item x="1"/>
        <item x="0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 defaultSubtotal="0"/>
    <pivotField showAll="0" defaultSubtotal="0"/>
    <pivotField axis="axisRow" showAll="0" defaultSubtotal="0">
      <items count="54">
        <item m="1" x="38"/>
        <item m="1" x="43"/>
        <item m="1" x="48"/>
        <item m="1" x="53"/>
        <item m="1" x="32"/>
        <item m="1" x="37"/>
        <item m="1" x="42"/>
        <item m="1" x="47"/>
        <item m="1" x="52"/>
        <item m="1" x="31"/>
        <item m="1" x="36"/>
        <item m="1" x="41"/>
        <item m="1" x="46"/>
        <item m="1" x="51"/>
        <item m="1" x="30"/>
        <item m="1" x="35"/>
        <item m="1" x="40"/>
        <item m="1" x="45"/>
        <item m="1" x="50"/>
        <item m="1" x="29"/>
        <item m="1" x="34"/>
        <item m="1" x="39"/>
        <item m="1" x="44"/>
        <item m="1" x="33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howAll="0" defaultSubtotal="0"/>
    <pivotField showAll="0" defaultSubtotal="0"/>
  </pivotFields>
  <rowFields count="1">
    <field x="5"/>
  </rowFields>
  <rowItems count="29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overhead/item" fld="6" baseField="0" baseItem="0"/>
  </dataFields>
  <formats count="2">
    <format dxfId="7">
      <pivotArea type="origin" dataOnly="0" labelOnly="1" outline="0" fieldPosition="0"/>
    </format>
    <format dxfId="6">
      <pivotArea field="1" type="button" dataOnly="0" labelOnly="1" outline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4:N64" firstHeaderRow="1" firstDataRow="2" firstDataCol="1"/>
  <pivotFields count="8"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 defaultSubtotal="0"/>
    <pivotField showAll="0" defaultSubtotal="0"/>
    <pivotField axis="axisRow" showAll="0" defaultSubtotal="0">
      <items count="54">
        <item m="1" x="38"/>
        <item m="1" x="43"/>
        <item m="1" x="48"/>
        <item m="1" x="53"/>
        <item m="1" x="32"/>
        <item m="1" x="37"/>
        <item m="1" x="42"/>
        <item m="1" x="47"/>
        <item m="1" x="52"/>
        <item m="1" x="31"/>
        <item m="1" x="36"/>
        <item m="1" x="41"/>
        <item m="1" x="46"/>
        <item m="1" x="51"/>
        <item m="1" x="30"/>
        <item m="1" x="35"/>
        <item m="1" x="40"/>
        <item m="1" x="45"/>
        <item m="1" x="50"/>
        <item m="1" x="29"/>
        <item m="1" x="34"/>
        <item m="1" x="39"/>
        <item m="1" x="44"/>
        <item m="1" x="33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showAll="0" defaultSubtotal="0"/>
    <pivotField showAll="0" defaultSubtotal="0"/>
  </pivotFields>
  <rowFields count="1">
    <field x="5"/>
  </rowFields>
  <rowItems count="29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reads/s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65:N95" firstHeaderRow="1" firstDataRow="2" firstDataCol="1"/>
  <pivotFields count="8"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55">
        <item m="1" x="33"/>
        <item m="1" x="38"/>
        <item m="1" x="43"/>
        <item m="1" x="48"/>
        <item m="1" x="53"/>
        <item m="1" x="32"/>
        <item m="1" x="37"/>
        <item m="1" x="42"/>
        <item m="1" x="47"/>
        <item m="1" x="52"/>
        <item m="1" x="31"/>
        <item m="1" x="36"/>
        <item m="1" x="41"/>
        <item m="1" x="46"/>
        <item m="1" x="51"/>
        <item m="1" x="30"/>
        <item m="1" x="35"/>
        <item m="1" x="40"/>
        <item m="1" x="45"/>
        <item m="1" x="50"/>
        <item m="1" x="29"/>
        <item m="1" x="34"/>
        <item m="1" x="39"/>
        <item m="1" x="44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 defaultSubtotal="0"/>
  </pivotFields>
  <rowFields count="1">
    <field x="5"/>
  </rowFields>
  <rowItems count="29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writes/s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96:N126" firstHeaderRow="1" firstDataRow="2" firstDataCol="1"/>
  <pivotFields count="8"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memory" fld="2" baseField="0" baseItem="0"/>
  </dataFields>
  <formats count="1">
    <format dxfId="8">
      <pivotArea dataOnly="0" labelOnly="1" fieldPosition="0">
        <references count="1">
          <reference field="1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119" totalsRowShown="0">
  <autoFilter ref="A3:H119"/>
  <tableColumns count="8">
    <tableColumn id="1" name="type"/>
    <tableColumn id="2" name="shards"/>
    <tableColumn id="3" name="memory"/>
    <tableColumn id="4" name="reads/s"/>
    <tableColumn id="7" name="writes/s"/>
    <tableColumn id="5" name="items/shard" dataDxfId="5">
      <calculatedColumnFormula>$B$1/Table1[[#This Row],[shards]]</calculatedColumnFormula>
    </tableColumn>
    <tableColumn id="6" name="overhead/item" dataDxfId="4">
      <calculatedColumnFormula>Table1[[#This Row],[memory]]/$B$1 - 32</calculatedColumnFormula>
    </tableColumn>
    <tableColumn id="8" name="shards (fmt)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6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zoomScale="67" zoomScaleNormal="67" zoomScalePageLayoutView="67" workbookViewId="0">
      <selection activeCell="AB14" sqref="AB14"/>
    </sheetView>
  </sheetViews>
  <sheetFormatPr baseColWidth="10" defaultRowHeight="16" x14ac:dyDescent="0.2"/>
  <cols>
    <col min="10" max="10" width="14.33203125" style="5" customWidth="1"/>
    <col min="11" max="11" width="16.83203125" customWidth="1"/>
    <col min="12" max="14" width="11.1640625" customWidth="1"/>
    <col min="15" max="15" width="13.1640625" customWidth="1"/>
    <col min="16" max="16" width="12.1640625" customWidth="1"/>
    <col min="17" max="17" width="19.5" customWidth="1"/>
    <col min="18" max="18" width="12.1640625" customWidth="1"/>
    <col min="19" max="19" width="24" customWidth="1"/>
    <col min="20" max="20" width="14" customWidth="1"/>
  </cols>
  <sheetData>
    <row r="1" spans="1:14" x14ac:dyDescent="0.2">
      <c r="A1" t="s">
        <v>17</v>
      </c>
      <c r="B1" s="7">
        <v>10000000</v>
      </c>
    </row>
    <row r="3" spans="1:14" x14ac:dyDescent="0.2">
      <c r="A3" t="s">
        <v>0</v>
      </c>
      <c r="B3" t="s">
        <v>1</v>
      </c>
      <c r="C3" t="s">
        <v>2</v>
      </c>
      <c r="D3" t="s">
        <v>12</v>
      </c>
      <c r="E3" t="s">
        <v>13</v>
      </c>
      <c r="F3" t="s">
        <v>9</v>
      </c>
      <c r="G3" t="s">
        <v>10</v>
      </c>
      <c r="H3" t="s">
        <v>18</v>
      </c>
      <c r="J3" s="4" t="s">
        <v>11</v>
      </c>
      <c r="K3" s="1" t="s">
        <v>7</v>
      </c>
    </row>
    <row r="4" spans="1:14" x14ac:dyDescent="0.2">
      <c r="A4" t="s">
        <v>5</v>
      </c>
      <c r="B4">
        <v>1</v>
      </c>
      <c r="C4">
        <v>1695517800</v>
      </c>
      <c r="D4">
        <v>19278.3987828879</v>
      </c>
      <c r="E4">
        <v>18761.572608603001</v>
      </c>
      <c r="F4">
        <f>$B$1/Table1[[#This Row],[shards]]</f>
        <v>10000000</v>
      </c>
      <c r="G4">
        <f>Table1[[#This Row],[memory]]/$B$1 - 32</f>
        <v>137.55178000000001</v>
      </c>
      <c r="J4" s="1" t="s">
        <v>8</v>
      </c>
      <c r="K4" t="s">
        <v>6</v>
      </c>
      <c r="L4" t="s">
        <v>4</v>
      </c>
      <c r="M4" t="s">
        <v>3</v>
      </c>
      <c r="N4" t="s">
        <v>5</v>
      </c>
    </row>
    <row r="5" spans="1:14" x14ac:dyDescent="0.2">
      <c r="A5" t="s">
        <v>3</v>
      </c>
      <c r="B5">
        <v>1</v>
      </c>
      <c r="C5">
        <v>1162137320</v>
      </c>
      <c r="D5">
        <v>25574.161985143099</v>
      </c>
      <c r="E5">
        <v>23518.723798208201</v>
      </c>
      <c r="F5">
        <f>$B$1/Table1[[#This Row],[shards]]</f>
        <v>10000000</v>
      </c>
      <c r="G5">
        <f>Table1[[#This Row],[memory]]/$B$1 - 32</f>
        <v>84.213731999999993</v>
      </c>
      <c r="J5" s="2">
        <v>10000000</v>
      </c>
      <c r="K5" s="3">
        <v>77.502848799999995</v>
      </c>
      <c r="L5" s="3">
        <v>84.213744000000005</v>
      </c>
      <c r="M5" s="3">
        <v>84.213731999999993</v>
      </c>
      <c r="N5" s="3">
        <v>137.55178000000001</v>
      </c>
    </row>
    <row r="6" spans="1:14" x14ac:dyDescent="0.2">
      <c r="A6" t="s">
        <v>4</v>
      </c>
      <c r="B6">
        <v>1</v>
      </c>
      <c r="C6">
        <v>1162137440</v>
      </c>
      <c r="D6">
        <v>26389.9229640298</v>
      </c>
      <c r="E6">
        <v>23518.271868185198</v>
      </c>
      <c r="F6">
        <f>$B$1/Table1[[#This Row],[shards]]</f>
        <v>10000000</v>
      </c>
      <c r="G6">
        <f>Table1[[#This Row],[memory]]/$B$1 - 32</f>
        <v>84.213744000000005</v>
      </c>
      <c r="J6" s="2">
        <v>5000000</v>
      </c>
      <c r="K6" s="3">
        <v>77.502689599999997</v>
      </c>
      <c r="L6" s="3">
        <v>84.213602399999999</v>
      </c>
      <c r="M6" s="3">
        <v>84.213590400000001</v>
      </c>
      <c r="N6" s="3">
        <v>137.55124799999999</v>
      </c>
    </row>
    <row r="7" spans="1:14" x14ac:dyDescent="0.2">
      <c r="A7" t="s">
        <v>6</v>
      </c>
      <c r="B7">
        <v>1</v>
      </c>
      <c r="C7">
        <v>1095028488</v>
      </c>
      <c r="D7">
        <v>27603.555539501602</v>
      </c>
      <c r="E7">
        <v>22448.177853112</v>
      </c>
      <c r="F7">
        <f>$B$1/Table1[[#This Row],[shards]]</f>
        <v>10000000</v>
      </c>
      <c r="G7">
        <f>Table1[[#This Row],[memory]]/$B$1 - 32</f>
        <v>77.502848799999995</v>
      </c>
      <c r="J7" s="2">
        <v>2500000</v>
      </c>
      <c r="K7" s="3">
        <v>77.502226399999998</v>
      </c>
      <c r="L7" s="3">
        <v>84.2131744</v>
      </c>
      <c r="M7" s="3">
        <v>84.213162400000002</v>
      </c>
      <c r="N7" s="3">
        <v>137.5530904</v>
      </c>
    </row>
    <row r="8" spans="1:14" x14ac:dyDescent="0.2">
      <c r="A8" t="s">
        <v>5</v>
      </c>
      <c r="B8">
        <v>2</v>
      </c>
      <c r="C8">
        <v>1695512480</v>
      </c>
      <c r="D8">
        <v>21930.789124914601</v>
      </c>
      <c r="E8">
        <v>18701.123416519</v>
      </c>
      <c r="F8">
        <f>$B$1/Table1[[#This Row],[shards]]</f>
        <v>5000000</v>
      </c>
      <c r="G8">
        <f>Table1[[#This Row],[memory]]/$B$1 - 32</f>
        <v>137.55124799999999</v>
      </c>
      <c r="J8" s="2">
        <v>1250000</v>
      </c>
      <c r="K8" s="3">
        <v>77.501387199999996</v>
      </c>
      <c r="L8" s="3">
        <v>84.212408800000006</v>
      </c>
      <c r="M8" s="3">
        <v>84.212396799999993</v>
      </c>
      <c r="N8" s="3">
        <v>137.54494080000001</v>
      </c>
    </row>
    <row r="9" spans="1:14" x14ac:dyDescent="0.2">
      <c r="A9" t="s">
        <v>3</v>
      </c>
      <c r="B9">
        <v>2</v>
      </c>
      <c r="C9">
        <v>1162135904</v>
      </c>
      <c r="D9">
        <v>26884.407957477801</v>
      </c>
      <c r="E9">
        <v>22622.479518713499</v>
      </c>
      <c r="F9">
        <f>$B$1/Table1[[#This Row],[shards]]</f>
        <v>5000000</v>
      </c>
      <c r="G9">
        <f>Table1[[#This Row],[memory]]/$B$1 - 32</f>
        <v>84.213590400000001</v>
      </c>
      <c r="J9" s="2">
        <v>625000</v>
      </c>
      <c r="K9" s="3">
        <v>77.4994576</v>
      </c>
      <c r="L9" s="3">
        <v>84.210626399999995</v>
      </c>
      <c r="M9" s="3">
        <v>84.210614399999997</v>
      </c>
      <c r="N9" s="3">
        <v>137.5465816</v>
      </c>
    </row>
    <row r="10" spans="1:14" x14ac:dyDescent="0.2">
      <c r="A10" t="s">
        <v>4</v>
      </c>
      <c r="B10">
        <v>2</v>
      </c>
      <c r="C10">
        <v>1162136024</v>
      </c>
      <c r="D10">
        <v>21666.2773016024</v>
      </c>
      <c r="E10">
        <v>23468.213555312901</v>
      </c>
      <c r="F10">
        <f>$B$1/Table1[[#This Row],[shards]]</f>
        <v>5000000</v>
      </c>
      <c r="G10">
        <f>Table1[[#This Row],[memory]]/$B$1 - 32</f>
        <v>84.213602399999999</v>
      </c>
      <c r="J10" s="2">
        <v>312500</v>
      </c>
      <c r="K10" s="3">
        <v>77.499312799999998</v>
      </c>
      <c r="L10" s="3">
        <v>84.207136000000006</v>
      </c>
      <c r="M10" s="3">
        <v>84.207123999999993</v>
      </c>
      <c r="N10" s="3">
        <v>137.54897360000001</v>
      </c>
    </row>
    <row r="11" spans="1:14" x14ac:dyDescent="0.2">
      <c r="A11" t="s">
        <v>6</v>
      </c>
      <c r="B11">
        <v>2</v>
      </c>
      <c r="C11">
        <v>1095026896</v>
      </c>
      <c r="D11">
        <v>26660.258921794299</v>
      </c>
      <c r="E11">
        <v>24015.1848556558</v>
      </c>
      <c r="F11">
        <f>$B$1/Table1[[#This Row],[shards]]</f>
        <v>5000000</v>
      </c>
      <c r="G11">
        <f>Table1[[#This Row],[memory]]/$B$1 - 32</f>
        <v>77.502689599999997</v>
      </c>
      <c r="J11" s="2">
        <v>156250</v>
      </c>
      <c r="K11" s="3">
        <v>77.498886400000004</v>
      </c>
      <c r="L11" s="3">
        <v>84.199963999999994</v>
      </c>
      <c r="M11" s="3">
        <v>84.199951999999996</v>
      </c>
      <c r="N11" s="3">
        <v>137.535864</v>
      </c>
    </row>
    <row r="12" spans="1:14" x14ac:dyDescent="0.2">
      <c r="A12" t="s">
        <v>5</v>
      </c>
      <c r="B12">
        <v>4</v>
      </c>
      <c r="C12">
        <v>1695530904</v>
      </c>
      <c r="D12">
        <v>22418.691431524701</v>
      </c>
      <c r="E12">
        <v>18703.3029368192</v>
      </c>
      <c r="F12">
        <f>$B$1/Table1[[#This Row],[shards]]</f>
        <v>2500000</v>
      </c>
      <c r="G12">
        <f>Table1[[#This Row],[memory]]/$B$1 - 32</f>
        <v>137.5530904</v>
      </c>
      <c r="J12" s="2">
        <v>78125</v>
      </c>
      <c r="K12" s="3">
        <v>77.497941600000004</v>
      </c>
      <c r="L12" s="3">
        <v>84.185459199999997</v>
      </c>
      <c r="M12" s="3">
        <v>84.185447199999999</v>
      </c>
      <c r="N12" s="3">
        <v>137.53476079999999</v>
      </c>
    </row>
    <row r="13" spans="1:14" x14ac:dyDescent="0.2">
      <c r="A13" t="s">
        <v>3</v>
      </c>
      <c r="B13">
        <v>4</v>
      </c>
      <c r="C13">
        <v>1162131624</v>
      </c>
      <c r="D13">
        <v>26624.126767167501</v>
      </c>
      <c r="E13">
        <v>23269.642905227302</v>
      </c>
      <c r="F13">
        <f>$B$1/Table1[[#This Row],[shards]]</f>
        <v>2500000</v>
      </c>
      <c r="G13">
        <f>Table1[[#This Row],[memory]]/$B$1 - 32</f>
        <v>84.213162400000002</v>
      </c>
      <c r="J13" s="2">
        <v>39062.5</v>
      </c>
      <c r="K13" s="3">
        <v>77.496002399999995</v>
      </c>
      <c r="L13" s="3">
        <v>84.156804800000003</v>
      </c>
      <c r="M13" s="3">
        <v>84.156792800000005</v>
      </c>
      <c r="N13" s="3">
        <v>137.29680160000001</v>
      </c>
    </row>
    <row r="14" spans="1:14" x14ac:dyDescent="0.2">
      <c r="A14" t="s">
        <v>4</v>
      </c>
      <c r="B14">
        <v>4</v>
      </c>
      <c r="C14">
        <v>1162131744</v>
      </c>
      <c r="D14">
        <v>26207.071172915301</v>
      </c>
      <c r="E14">
        <v>23455.0593036178</v>
      </c>
      <c r="F14">
        <f>$B$1/Table1[[#This Row],[shards]]</f>
        <v>2500000</v>
      </c>
      <c r="G14">
        <f>Table1[[#This Row],[memory]]/$B$1 - 32</f>
        <v>84.2131744</v>
      </c>
      <c r="J14" s="2">
        <v>19531.25</v>
      </c>
      <c r="K14" s="3">
        <v>77.495796799999994</v>
      </c>
      <c r="L14" s="3">
        <v>84.098848799999999</v>
      </c>
      <c r="M14" s="3">
        <v>84.098836800000001</v>
      </c>
      <c r="N14" s="3">
        <v>131.8874208</v>
      </c>
    </row>
    <row r="15" spans="1:14" x14ac:dyDescent="0.2">
      <c r="A15" t="s">
        <v>6</v>
      </c>
      <c r="B15">
        <v>4</v>
      </c>
      <c r="C15">
        <v>1095022264</v>
      </c>
      <c r="D15">
        <v>27524.130054707599</v>
      </c>
      <c r="E15">
        <v>23910.1837845747</v>
      </c>
      <c r="F15">
        <f>$B$1/Table1[[#This Row],[shards]]</f>
        <v>2500000</v>
      </c>
      <c r="G15">
        <f>Table1[[#This Row],[memory]]/$B$1 - 32</f>
        <v>77.502226399999998</v>
      </c>
      <c r="J15" s="2">
        <v>9765.625</v>
      </c>
      <c r="K15" s="3">
        <v>77.495386400000001</v>
      </c>
      <c r="L15" s="3">
        <v>83.983583999999993</v>
      </c>
      <c r="M15" s="3">
        <v>83.983571999999995</v>
      </c>
      <c r="N15" s="3">
        <v>133.3802488</v>
      </c>
    </row>
    <row r="16" spans="1:14" x14ac:dyDescent="0.2">
      <c r="A16" t="s">
        <v>5</v>
      </c>
      <c r="B16">
        <v>8</v>
      </c>
      <c r="C16">
        <v>1695449408</v>
      </c>
      <c r="D16">
        <v>23124.5328499838</v>
      </c>
      <c r="E16">
        <v>18834.9418009166</v>
      </c>
      <c r="F16">
        <f>$B$1/Table1[[#This Row],[shards]]</f>
        <v>1250000</v>
      </c>
      <c r="G16">
        <f>Table1[[#This Row],[memory]]/$B$1 - 32</f>
        <v>137.54494080000001</v>
      </c>
      <c r="J16" s="2">
        <v>4882.8125</v>
      </c>
      <c r="K16" s="3">
        <v>77.494434400000003</v>
      </c>
      <c r="L16" s="3">
        <v>83.7529392</v>
      </c>
      <c r="M16" s="3">
        <v>83.752927200000002</v>
      </c>
      <c r="N16" s="3">
        <v>136.6898032</v>
      </c>
    </row>
    <row r="17" spans="1:14" x14ac:dyDescent="0.2">
      <c r="A17" t="s">
        <v>3</v>
      </c>
      <c r="B17">
        <v>8</v>
      </c>
      <c r="C17">
        <v>1162123968</v>
      </c>
      <c r="D17">
        <v>26377.408619638001</v>
      </c>
      <c r="E17">
        <v>23566.1873175619</v>
      </c>
      <c r="F17">
        <f>$B$1/Table1[[#This Row],[shards]]</f>
        <v>1250000</v>
      </c>
      <c r="G17">
        <f>Table1[[#This Row],[memory]]/$B$1 - 32</f>
        <v>84.212396799999993</v>
      </c>
      <c r="J17" s="2">
        <v>2441.40625</v>
      </c>
      <c r="K17" s="3">
        <v>77.492549600000004</v>
      </c>
      <c r="L17" s="3">
        <v>83.246937599999995</v>
      </c>
      <c r="M17" s="3">
        <v>83.291162400000005</v>
      </c>
      <c r="N17" s="3">
        <v>133.73185119999999</v>
      </c>
    </row>
    <row r="18" spans="1:14" x14ac:dyDescent="0.2">
      <c r="A18" t="s">
        <v>4</v>
      </c>
      <c r="B18">
        <v>8</v>
      </c>
      <c r="C18">
        <v>1162124088</v>
      </c>
      <c r="D18">
        <v>24745.660066398999</v>
      </c>
      <c r="E18">
        <v>23823.064755689302</v>
      </c>
      <c r="F18">
        <f>$B$1/Table1[[#This Row],[shards]]</f>
        <v>1250000</v>
      </c>
      <c r="G18">
        <f>Table1[[#This Row],[memory]]/$B$1 - 32</f>
        <v>84.212408800000006</v>
      </c>
      <c r="J18" s="2">
        <v>1220.703125</v>
      </c>
      <c r="K18" s="3">
        <v>77.492437600000002</v>
      </c>
      <c r="L18" s="3">
        <v>82.365001599999999</v>
      </c>
      <c r="M18" s="3">
        <v>82.066800799999996</v>
      </c>
      <c r="N18" s="3">
        <v>135.24485759999999</v>
      </c>
    </row>
    <row r="19" spans="1:14" x14ac:dyDescent="0.2">
      <c r="A19" t="s">
        <v>6</v>
      </c>
      <c r="B19">
        <v>8</v>
      </c>
      <c r="C19">
        <v>1095013872</v>
      </c>
      <c r="D19">
        <v>27966.2376295785</v>
      </c>
      <c r="E19">
        <v>24030.3918610857</v>
      </c>
      <c r="F19">
        <f>$B$1/Table1[[#This Row],[shards]]</f>
        <v>1250000</v>
      </c>
      <c r="G19">
        <f>Table1[[#This Row],[memory]]/$B$1 - 32</f>
        <v>77.501387199999996</v>
      </c>
      <c r="J19" s="2">
        <v>610.3515625</v>
      </c>
      <c r="K19" s="3">
        <v>77.491811200000001</v>
      </c>
      <c r="L19" s="3">
        <v>79.075484000000003</v>
      </c>
      <c r="M19" s="3">
        <v>80.478163199999997</v>
      </c>
      <c r="N19" s="3">
        <v>135.45417280000001</v>
      </c>
    </row>
    <row r="20" spans="1:14" x14ac:dyDescent="0.2">
      <c r="A20" t="s">
        <v>5</v>
      </c>
      <c r="B20">
        <v>16</v>
      </c>
      <c r="C20">
        <v>1695465816</v>
      </c>
      <c r="D20">
        <v>20083.067419807499</v>
      </c>
      <c r="E20">
        <v>19048.228830286898</v>
      </c>
      <c r="F20">
        <f>$B$1/Table1[[#This Row],[shards]]</f>
        <v>625000</v>
      </c>
      <c r="G20">
        <f>Table1[[#This Row],[memory]]/$B$1 - 32</f>
        <v>137.5465816</v>
      </c>
      <c r="J20" s="2">
        <v>305.17578125</v>
      </c>
      <c r="K20" s="3">
        <v>77.490900800000006</v>
      </c>
      <c r="L20" s="3">
        <v>8.6267959999999988</v>
      </c>
      <c r="M20" s="3">
        <v>76.327088000000003</v>
      </c>
      <c r="N20" s="3">
        <v>134.97874479999999</v>
      </c>
    </row>
    <row r="21" spans="1:14" x14ac:dyDescent="0.2">
      <c r="A21" t="s">
        <v>3</v>
      </c>
      <c r="B21">
        <v>16</v>
      </c>
      <c r="C21">
        <v>1162106144</v>
      </c>
      <c r="D21">
        <v>26886.1979281688</v>
      </c>
      <c r="E21">
        <v>23350.938182359001</v>
      </c>
      <c r="F21">
        <f>$B$1/Table1[[#This Row],[shards]]</f>
        <v>625000</v>
      </c>
      <c r="G21">
        <f>Table1[[#This Row],[memory]]/$B$1 - 32</f>
        <v>84.210614399999997</v>
      </c>
      <c r="J21" s="2">
        <v>152.587890625</v>
      </c>
      <c r="K21" s="3">
        <v>77.489110400000001</v>
      </c>
      <c r="L21" s="3">
        <v>21.809666399999998</v>
      </c>
      <c r="M21" s="3">
        <v>68.496937599999995</v>
      </c>
      <c r="N21" s="3">
        <v>125.96697040000001</v>
      </c>
    </row>
    <row r="22" spans="1:14" x14ac:dyDescent="0.2">
      <c r="A22" t="s">
        <v>4</v>
      </c>
      <c r="B22">
        <v>16</v>
      </c>
      <c r="C22">
        <v>1162106264</v>
      </c>
      <c r="D22">
        <v>23444.9781487297</v>
      </c>
      <c r="E22">
        <v>23046.270950831899</v>
      </c>
      <c r="F22">
        <f>$B$1/Table1[[#This Row],[shards]]</f>
        <v>625000</v>
      </c>
      <c r="G22">
        <f>Table1[[#This Row],[memory]]/$B$1 - 32</f>
        <v>84.210626399999995</v>
      </c>
      <c r="J22" s="2">
        <v>76.2939453125</v>
      </c>
      <c r="K22" s="3">
        <v>77.490943999999999</v>
      </c>
      <c r="L22" s="3">
        <v>4.5962999999999994</v>
      </c>
      <c r="M22" s="3">
        <v>68.933260799999999</v>
      </c>
      <c r="N22" s="3">
        <v>4.5962760000000031</v>
      </c>
    </row>
    <row r="23" spans="1:14" x14ac:dyDescent="0.2">
      <c r="A23" t="s">
        <v>6</v>
      </c>
      <c r="B23">
        <v>16</v>
      </c>
      <c r="C23">
        <v>1094994576</v>
      </c>
      <c r="D23">
        <v>27885.621907497902</v>
      </c>
      <c r="E23">
        <v>22878.277615839499</v>
      </c>
      <c r="F23">
        <f>$B$1/Table1[[#This Row],[shards]]</f>
        <v>625000</v>
      </c>
      <c r="G23">
        <f>Table1[[#This Row],[memory]]/$B$1 - 32</f>
        <v>77.4994576</v>
      </c>
      <c r="J23" s="2">
        <v>38.14697265625</v>
      </c>
      <c r="K23" s="3">
        <v>77.491374399999998</v>
      </c>
      <c r="L23" s="3">
        <v>5.6892647999999966</v>
      </c>
      <c r="M23" s="3">
        <v>69.937412800000004</v>
      </c>
      <c r="N23" s="3">
        <v>5.6892408000000003</v>
      </c>
    </row>
    <row r="24" spans="1:14" x14ac:dyDescent="0.2">
      <c r="A24" t="s">
        <v>5</v>
      </c>
      <c r="B24">
        <v>32</v>
      </c>
      <c r="C24">
        <v>1695489736</v>
      </c>
      <c r="D24">
        <v>22193.4822967857</v>
      </c>
      <c r="E24">
        <v>19006.981725104801</v>
      </c>
      <c r="F24">
        <f>$B$1/Table1[[#This Row],[shards]]</f>
        <v>312500</v>
      </c>
      <c r="G24">
        <f>Table1[[#This Row],[memory]]/$B$1 - 32</f>
        <v>137.54897360000001</v>
      </c>
      <c r="J24" s="2">
        <v>19.073486328125</v>
      </c>
      <c r="K24" s="3">
        <v>77.491052800000006</v>
      </c>
      <c r="L24" s="3">
        <v>7.9283447999999979</v>
      </c>
      <c r="M24" s="3">
        <v>73.676667199999997</v>
      </c>
      <c r="N24" s="3">
        <v>7.9283208000000016</v>
      </c>
    </row>
    <row r="25" spans="1:14" x14ac:dyDescent="0.2">
      <c r="A25" t="s">
        <v>3</v>
      </c>
      <c r="B25">
        <v>32</v>
      </c>
      <c r="C25">
        <v>1162071240</v>
      </c>
      <c r="D25">
        <v>27013.800201985399</v>
      </c>
      <c r="E25">
        <v>23620.438908969001</v>
      </c>
      <c r="F25">
        <f>$B$1/Table1[[#This Row],[shards]]</f>
        <v>312500</v>
      </c>
      <c r="G25">
        <f>Table1[[#This Row],[memory]]/$B$1 - 32</f>
        <v>84.207123999999993</v>
      </c>
      <c r="J25" s="2">
        <v>9.5367431640625</v>
      </c>
      <c r="K25" s="3">
        <v>77.489416800000001</v>
      </c>
      <c r="L25" s="3">
        <v>12.645955200000003</v>
      </c>
      <c r="M25" s="3">
        <v>82.820030399999993</v>
      </c>
      <c r="N25" s="3">
        <v>12.645919200000002</v>
      </c>
    </row>
    <row r="26" spans="1:14" x14ac:dyDescent="0.2">
      <c r="A26" t="s">
        <v>4</v>
      </c>
      <c r="B26">
        <v>32</v>
      </c>
      <c r="C26">
        <v>1162071360</v>
      </c>
      <c r="D26">
        <v>24966.184792780299</v>
      </c>
      <c r="E26">
        <v>23305.479247802399</v>
      </c>
      <c r="F26">
        <f>$B$1/Table1[[#This Row],[shards]]</f>
        <v>312500</v>
      </c>
      <c r="G26">
        <f>Table1[[#This Row],[memory]]/$B$1 - 32</f>
        <v>84.207136000000006</v>
      </c>
      <c r="J26" s="2">
        <v>4.76837158203125</v>
      </c>
      <c r="K26" s="3">
        <v>77.491230400000006</v>
      </c>
      <c r="L26" s="3">
        <v>24.308284</v>
      </c>
      <c r="M26" s="3">
        <v>100.656668</v>
      </c>
      <c r="N26" s="3">
        <v>24.308247999999999</v>
      </c>
    </row>
    <row r="27" spans="1:14" x14ac:dyDescent="0.2">
      <c r="A27" t="s">
        <v>6</v>
      </c>
      <c r="B27">
        <v>32</v>
      </c>
      <c r="C27">
        <v>1094993128</v>
      </c>
      <c r="D27">
        <v>28127.9714669571</v>
      </c>
      <c r="E27">
        <v>24102.934700501399</v>
      </c>
      <c r="F27">
        <f>$B$1/Table1[[#This Row],[shards]]</f>
        <v>312500</v>
      </c>
      <c r="G27">
        <f>Table1[[#This Row],[memory]]/$B$1 - 32</f>
        <v>77.499312799999998</v>
      </c>
      <c r="J27" s="2">
        <v>2.384185791015625</v>
      </c>
      <c r="K27" s="3">
        <v>77.491911200000004</v>
      </c>
      <c r="L27" s="3">
        <v>41.437752000000003</v>
      </c>
      <c r="M27" s="3">
        <v>133.13758720000001</v>
      </c>
      <c r="N27" s="3">
        <v>41.437715999999995</v>
      </c>
    </row>
    <row r="28" spans="1:14" x14ac:dyDescent="0.2">
      <c r="A28" t="s">
        <v>5</v>
      </c>
      <c r="B28">
        <v>64</v>
      </c>
      <c r="C28">
        <v>1695358640</v>
      </c>
      <c r="D28">
        <v>23483.4133310455</v>
      </c>
      <c r="E28">
        <v>19013.757688959398</v>
      </c>
      <c r="F28">
        <f>$B$1/Table1[[#This Row],[shards]]</f>
        <v>156250</v>
      </c>
      <c r="G28">
        <f>Table1[[#This Row],[memory]]/$B$1 - 32</f>
        <v>137.535864</v>
      </c>
      <c r="J28" s="2">
        <v>1.1920928955078125</v>
      </c>
      <c r="K28" s="3">
        <v>77.491305600000004</v>
      </c>
      <c r="L28" s="3">
        <v>63.298351199999999</v>
      </c>
      <c r="M28" s="3">
        <v>176.68389999999999</v>
      </c>
      <c r="N28" s="3">
        <v>70.009201599999997</v>
      </c>
    </row>
    <row r="29" spans="1:14" x14ac:dyDescent="0.2">
      <c r="A29" t="s">
        <v>3</v>
      </c>
      <c r="B29">
        <v>64</v>
      </c>
      <c r="C29">
        <v>1161999520</v>
      </c>
      <c r="D29">
        <v>27353.697324744298</v>
      </c>
      <c r="E29">
        <v>23598.400498588599</v>
      </c>
      <c r="F29">
        <f>$B$1/Table1[[#This Row],[shards]]</f>
        <v>156250</v>
      </c>
      <c r="G29">
        <f>Table1[[#This Row],[memory]]/$B$1 - 32</f>
        <v>84.199951999999996</v>
      </c>
      <c r="J29" s="2">
        <v>0.59604644775390625</v>
      </c>
      <c r="K29" s="3">
        <v>77.489490399999994</v>
      </c>
      <c r="L29" s="3">
        <v>79.197193600000006</v>
      </c>
      <c r="M29" s="3">
        <v>211.53400959999999</v>
      </c>
      <c r="N29" s="3">
        <v>79.197157599999997</v>
      </c>
    </row>
    <row r="30" spans="1:14" x14ac:dyDescent="0.2">
      <c r="A30" t="s">
        <v>4</v>
      </c>
      <c r="B30">
        <v>64</v>
      </c>
      <c r="C30">
        <v>1161999640</v>
      </c>
      <c r="D30">
        <v>26498.405226175601</v>
      </c>
      <c r="E30">
        <v>23580.988596641</v>
      </c>
      <c r="F30">
        <f>$B$1/Table1[[#This Row],[shards]]</f>
        <v>156250</v>
      </c>
      <c r="G30">
        <f>Table1[[#This Row],[memory]]/$B$1 - 32</f>
        <v>84.199963999999994</v>
      </c>
      <c r="J30" s="2">
        <v>0.29802322387695312</v>
      </c>
      <c r="K30" s="3">
        <v>77.491364799999999</v>
      </c>
      <c r="L30" s="3">
        <v>103.25973920000001</v>
      </c>
      <c r="M30" s="3">
        <v>248.12045280000001</v>
      </c>
      <c r="N30" s="3">
        <v>103.25969119999999</v>
      </c>
    </row>
    <row r="31" spans="1:14" x14ac:dyDescent="0.2">
      <c r="A31" t="s">
        <v>6</v>
      </c>
      <c r="B31">
        <v>64</v>
      </c>
      <c r="C31">
        <v>1094988864</v>
      </c>
      <c r="D31">
        <v>27418.948485451001</v>
      </c>
      <c r="E31">
        <v>23870.368258827501</v>
      </c>
      <c r="F31">
        <f>$B$1/Table1[[#This Row],[shards]]</f>
        <v>156250</v>
      </c>
      <c r="G31">
        <f>Table1[[#This Row],[memory]]/$B$1 - 32</f>
        <v>77.498886400000004</v>
      </c>
      <c r="J31" s="2">
        <v>0.14901161193847656</v>
      </c>
      <c r="K31" s="3">
        <v>77.491934400000005</v>
      </c>
      <c r="L31" s="3">
        <v>109.40844799999999</v>
      </c>
      <c r="M31" s="3">
        <v>261.46401120000002</v>
      </c>
      <c r="N31" s="3">
        <v>109.40844799999999</v>
      </c>
    </row>
    <row r="32" spans="1:14" x14ac:dyDescent="0.2">
      <c r="A32" t="s">
        <v>5</v>
      </c>
      <c r="B32">
        <v>128</v>
      </c>
      <c r="C32">
        <v>1695347608</v>
      </c>
      <c r="D32">
        <v>25602.513257726099</v>
      </c>
      <c r="E32">
        <v>18953.821667443801</v>
      </c>
      <c r="F32">
        <f>$B$1/Table1[[#This Row],[shards]]</f>
        <v>78125</v>
      </c>
      <c r="G32">
        <f>Table1[[#This Row],[memory]]/$B$1 - 32</f>
        <v>137.53476079999999</v>
      </c>
      <c r="J32" s="2">
        <v>7.4505805969238281E-2</v>
      </c>
      <c r="K32" s="3">
        <v>77.491443200000006</v>
      </c>
      <c r="L32" s="3">
        <v>112.73085280000001</v>
      </c>
      <c r="M32" s="3">
        <v>268.66560959999998</v>
      </c>
      <c r="N32" s="3">
        <v>112.73085280000001</v>
      </c>
    </row>
    <row r="33" spans="1:26" x14ac:dyDescent="0.2">
      <c r="A33" t="s">
        <v>3</v>
      </c>
      <c r="B33">
        <v>128</v>
      </c>
      <c r="C33">
        <v>1161854472</v>
      </c>
      <c r="D33">
        <v>25040.6896492827</v>
      </c>
      <c r="E33">
        <v>23418.486747896899</v>
      </c>
      <c r="F33">
        <f>$B$1/Table1[[#This Row],[shards]]</f>
        <v>78125</v>
      </c>
      <c r="G33">
        <f>Table1[[#This Row],[memory]]/$B$1 - 32</f>
        <v>84.185447199999999</v>
      </c>
      <c r="J33" s="2">
        <v>3.7252902984619141E-2</v>
      </c>
      <c r="K33" s="3">
        <v>77.489644799999994</v>
      </c>
      <c r="L33" s="3">
        <v>114.4538336</v>
      </c>
      <c r="M33" s="3">
        <v>272.39888480000002</v>
      </c>
      <c r="N33" s="3">
        <v>114.4538336</v>
      </c>
    </row>
    <row r="34" spans="1:26" x14ac:dyDescent="0.2">
      <c r="A34" t="s">
        <v>4</v>
      </c>
      <c r="B34">
        <v>128</v>
      </c>
      <c r="C34">
        <v>1161854592</v>
      </c>
      <c r="D34">
        <v>26317.150397408201</v>
      </c>
      <c r="E34">
        <v>23512.5074394445</v>
      </c>
      <c r="F34">
        <f>$B$1/Table1[[#This Row],[shards]]</f>
        <v>78125</v>
      </c>
      <c r="G34">
        <f>Table1[[#This Row],[memory]]/$B$1 - 32</f>
        <v>84.185459199999997</v>
      </c>
      <c r="J34" s="1" t="s">
        <v>15</v>
      </c>
      <c r="K34" s="1" t="s">
        <v>7</v>
      </c>
    </row>
    <row r="35" spans="1:26" x14ac:dyDescent="0.2">
      <c r="A35" t="s">
        <v>6</v>
      </c>
      <c r="B35">
        <v>128</v>
      </c>
      <c r="C35">
        <v>1094979416</v>
      </c>
      <c r="D35">
        <v>27657.427901877301</v>
      </c>
      <c r="E35">
        <v>23985.099515592599</v>
      </c>
      <c r="F35">
        <f>$B$1/Table1[[#This Row],[shards]]</f>
        <v>78125</v>
      </c>
      <c r="G35">
        <f>Table1[[#This Row],[memory]]/$B$1 - 32</f>
        <v>77.497941600000004</v>
      </c>
      <c r="J35" s="1" t="s">
        <v>8</v>
      </c>
      <c r="K35" t="s">
        <v>6</v>
      </c>
      <c r="L35" t="s">
        <v>4</v>
      </c>
      <c r="M35" t="s">
        <v>3</v>
      </c>
      <c r="N35" t="s">
        <v>5</v>
      </c>
      <c r="W35">
        <f>AVERAGE(K52:K61)</f>
        <v>27849.554417198458</v>
      </c>
      <c r="X35">
        <f t="shared" ref="X35:Z35" si="0">AVERAGE(L52:L61)</f>
        <v>25163.30795315553</v>
      </c>
      <c r="Y35">
        <f t="shared" si="0"/>
        <v>26006.949437505646</v>
      </c>
      <c r="Z35">
        <f t="shared" si="0"/>
        <v>25078.880013992581</v>
      </c>
    </row>
    <row r="36" spans="1:26" x14ac:dyDescent="0.2">
      <c r="A36" t="s">
        <v>5</v>
      </c>
      <c r="B36">
        <v>256</v>
      </c>
      <c r="C36">
        <v>1692968016</v>
      </c>
      <c r="D36">
        <v>19992.641306659902</v>
      </c>
      <c r="E36">
        <v>18535.303707818701</v>
      </c>
      <c r="F36">
        <f>$B$1/Table1[[#This Row],[shards]]</f>
        <v>39062.5</v>
      </c>
      <c r="G36">
        <f>Table1[[#This Row],[memory]]/$B$1 - 32</f>
        <v>137.29680160000001</v>
      </c>
      <c r="J36" s="2">
        <v>10000000</v>
      </c>
      <c r="K36" s="3">
        <v>27603.555539501602</v>
      </c>
      <c r="L36" s="3">
        <v>26389.9229640298</v>
      </c>
      <c r="M36" s="3">
        <v>25574.161985143099</v>
      </c>
      <c r="N36" s="3">
        <v>19278.3987828879</v>
      </c>
      <c r="X36">
        <f>X35/W35</f>
        <v>0.90354436470322697</v>
      </c>
      <c r="Y36">
        <f>Y35/W35</f>
        <v>0.93383718273945115</v>
      </c>
      <c r="Z36">
        <f>Z35/W35</f>
        <v>0.90051279235207971</v>
      </c>
    </row>
    <row r="37" spans="1:26" x14ac:dyDescent="0.2">
      <c r="A37" t="s">
        <v>3</v>
      </c>
      <c r="B37">
        <v>256</v>
      </c>
      <c r="C37">
        <v>1161567928</v>
      </c>
      <c r="D37">
        <v>26782.480490645299</v>
      </c>
      <c r="E37">
        <v>23321.0901209929</v>
      </c>
      <c r="F37">
        <f>$B$1/Table1[[#This Row],[shards]]</f>
        <v>39062.5</v>
      </c>
      <c r="G37">
        <f>Table1[[#This Row],[memory]]/$B$1 - 32</f>
        <v>84.156792800000005</v>
      </c>
      <c r="J37" s="2">
        <v>5000000</v>
      </c>
      <c r="K37" s="3">
        <v>26660.258921794299</v>
      </c>
      <c r="L37" s="3">
        <v>21666.2773016024</v>
      </c>
      <c r="M37" s="3">
        <v>26884.407957477801</v>
      </c>
      <c r="N37" s="3">
        <v>21930.789124914601</v>
      </c>
    </row>
    <row r="38" spans="1:26" x14ac:dyDescent="0.2">
      <c r="A38" t="s">
        <v>4</v>
      </c>
      <c r="B38">
        <v>256</v>
      </c>
      <c r="C38">
        <v>1161568048</v>
      </c>
      <c r="D38">
        <v>25892.5638504161</v>
      </c>
      <c r="E38">
        <v>23725.810839933001</v>
      </c>
      <c r="F38">
        <f>$B$1/Table1[[#This Row],[shards]]</f>
        <v>39062.5</v>
      </c>
      <c r="G38">
        <f>Table1[[#This Row],[memory]]/$B$1 - 32</f>
        <v>84.156804800000003</v>
      </c>
      <c r="J38" s="2">
        <v>2500000</v>
      </c>
      <c r="K38" s="3">
        <v>27524.130054707599</v>
      </c>
      <c r="L38" s="3">
        <v>26207.071172915301</v>
      </c>
      <c r="M38" s="3">
        <v>26624.126767167501</v>
      </c>
      <c r="N38" s="3">
        <v>22418.691431524701</v>
      </c>
      <c r="W38">
        <f>AVERAGE(K36:K45)</f>
        <v>27743.1479368689</v>
      </c>
      <c r="X38">
        <f t="shared" ref="X38:Z38" si="1">AVERAGE(L36:L45)</f>
        <v>24825.806914918947</v>
      </c>
      <c r="Y38">
        <f t="shared" si="1"/>
        <v>26562.252418967117</v>
      </c>
      <c r="Z38">
        <f t="shared" si="1"/>
        <v>22436.492897341079</v>
      </c>
    </row>
    <row r="39" spans="1:26" x14ac:dyDescent="0.2">
      <c r="A39" t="s">
        <v>6</v>
      </c>
      <c r="B39">
        <v>256</v>
      </c>
      <c r="C39">
        <v>1094960024</v>
      </c>
      <c r="D39">
        <v>28537.4145521055</v>
      </c>
      <c r="E39">
        <v>21453.8471506899</v>
      </c>
      <c r="F39">
        <f>$B$1/Table1[[#This Row],[shards]]</f>
        <v>39062.5</v>
      </c>
      <c r="G39">
        <f>Table1[[#This Row],[memory]]/$B$1 - 32</f>
        <v>77.496002399999995</v>
      </c>
      <c r="J39" s="2">
        <v>1250000</v>
      </c>
      <c r="K39" s="3">
        <v>27966.2376295785</v>
      </c>
      <c r="L39" s="3">
        <v>24745.660066398999</v>
      </c>
      <c r="M39" s="3">
        <v>26377.408619638001</v>
      </c>
      <c r="N39" s="3">
        <v>23124.5328499838</v>
      </c>
      <c r="X39">
        <f>X38/W38</f>
        <v>0.8948446287137809</v>
      </c>
      <c r="Y39">
        <f>Y38/W38</f>
        <v>0.9574346962864857</v>
      </c>
      <c r="Z39">
        <f>Z38/W38</f>
        <v>0.80872195716205619</v>
      </c>
    </row>
    <row r="40" spans="1:26" x14ac:dyDescent="0.2">
      <c r="A40" t="s">
        <v>5</v>
      </c>
      <c r="B40">
        <v>512</v>
      </c>
      <c r="C40">
        <v>1638874208</v>
      </c>
      <c r="D40">
        <v>26257.3991720751</v>
      </c>
      <c r="E40">
        <v>19538.995703267901</v>
      </c>
      <c r="F40">
        <f>$B$1/Table1[[#This Row],[shards]]</f>
        <v>19531.25</v>
      </c>
      <c r="G40">
        <f>Table1[[#This Row],[memory]]/$B$1 - 32</f>
        <v>131.8874208</v>
      </c>
      <c r="J40" s="2">
        <v>625000</v>
      </c>
      <c r="K40" s="3">
        <v>27885.621907497902</v>
      </c>
      <c r="L40" s="3">
        <v>23444.9781487297</v>
      </c>
      <c r="M40" s="3">
        <v>26886.1979281688</v>
      </c>
      <c r="N40" s="3">
        <v>20083.067419807499</v>
      </c>
    </row>
    <row r="41" spans="1:26" x14ac:dyDescent="0.2">
      <c r="A41" t="s">
        <v>3</v>
      </c>
      <c r="B41">
        <v>512</v>
      </c>
      <c r="C41">
        <v>1160988368</v>
      </c>
      <c r="D41">
        <v>27085.553265418199</v>
      </c>
      <c r="E41">
        <v>23176.201486131002</v>
      </c>
      <c r="F41">
        <f>$B$1/Table1[[#This Row],[shards]]</f>
        <v>19531.25</v>
      </c>
      <c r="G41">
        <f>Table1[[#This Row],[memory]]/$B$1 - 32</f>
        <v>84.098836800000001</v>
      </c>
      <c r="J41" s="2">
        <v>312500</v>
      </c>
      <c r="K41" s="3">
        <v>28127.9714669571</v>
      </c>
      <c r="L41" s="3">
        <v>24966.184792780299</v>
      </c>
      <c r="M41" s="3">
        <v>27013.800201985399</v>
      </c>
      <c r="N41" s="3">
        <v>22193.4822967857</v>
      </c>
    </row>
    <row r="42" spans="1:26" x14ac:dyDescent="0.2">
      <c r="A42" t="s">
        <v>4</v>
      </c>
      <c r="B42">
        <v>512</v>
      </c>
      <c r="C42">
        <v>1160988488</v>
      </c>
      <c r="D42">
        <v>22129.8552287331</v>
      </c>
      <c r="E42">
        <v>23371.449639291601</v>
      </c>
      <c r="F42">
        <f>$B$1/Table1[[#This Row],[shards]]</f>
        <v>19531.25</v>
      </c>
      <c r="G42">
        <f>Table1[[#This Row],[memory]]/$B$1 - 32</f>
        <v>84.098848799999999</v>
      </c>
      <c r="J42" s="2">
        <v>156250</v>
      </c>
      <c r="K42" s="3">
        <v>27418.948485451001</v>
      </c>
      <c r="L42" s="3">
        <v>26498.405226175601</v>
      </c>
      <c r="M42" s="3">
        <v>27353.697324744298</v>
      </c>
      <c r="N42" s="3">
        <v>23483.4133310455</v>
      </c>
    </row>
    <row r="43" spans="1:26" x14ac:dyDescent="0.2">
      <c r="A43" t="s">
        <v>6</v>
      </c>
      <c r="B43">
        <v>512</v>
      </c>
      <c r="C43">
        <v>1094957968</v>
      </c>
      <c r="D43">
        <v>28049.912909218201</v>
      </c>
      <c r="E43">
        <v>24040.682755502199</v>
      </c>
      <c r="F43">
        <f>$B$1/Table1[[#This Row],[shards]]</f>
        <v>19531.25</v>
      </c>
      <c r="G43">
        <f>Table1[[#This Row],[memory]]/$B$1 - 32</f>
        <v>77.495796799999994</v>
      </c>
      <c r="J43" s="2">
        <v>78125</v>
      </c>
      <c r="K43" s="3">
        <v>27657.427901877301</v>
      </c>
      <c r="L43" s="3">
        <v>26317.150397408201</v>
      </c>
      <c r="M43" s="3">
        <v>25040.6896492827</v>
      </c>
      <c r="N43" s="3">
        <v>25602.513257726099</v>
      </c>
    </row>
    <row r="44" spans="1:26" x14ac:dyDescent="0.2">
      <c r="A44" t="s">
        <v>5</v>
      </c>
      <c r="B44">
        <v>1024</v>
      </c>
      <c r="C44">
        <v>1653802488</v>
      </c>
      <c r="D44">
        <v>25345.4123462262</v>
      </c>
      <c r="E44">
        <v>18729.9329423583</v>
      </c>
      <c r="F44">
        <f>$B$1/Table1[[#This Row],[shards]]</f>
        <v>9765.625</v>
      </c>
      <c r="G44">
        <f>Table1[[#This Row],[memory]]/$B$1 - 32</f>
        <v>133.3802488</v>
      </c>
      <c r="J44" s="2">
        <v>39062.5</v>
      </c>
      <c r="K44" s="3">
        <v>28537.4145521055</v>
      </c>
      <c r="L44" s="3">
        <v>25892.5638504161</v>
      </c>
      <c r="M44" s="3">
        <v>26782.480490645299</v>
      </c>
      <c r="N44" s="3">
        <v>19992.641306659902</v>
      </c>
    </row>
    <row r="45" spans="1:26" x14ac:dyDescent="0.2">
      <c r="A45" t="s">
        <v>3</v>
      </c>
      <c r="B45">
        <v>1024</v>
      </c>
      <c r="C45">
        <v>1159835720</v>
      </c>
      <c r="D45">
        <v>26953.214241960799</v>
      </c>
      <c r="E45">
        <v>23366.1343271439</v>
      </c>
      <c r="F45">
        <f>$B$1/Table1[[#This Row],[shards]]</f>
        <v>9765.625</v>
      </c>
      <c r="G45">
        <f>Table1[[#This Row],[memory]]/$B$1 - 32</f>
        <v>83.983571999999995</v>
      </c>
      <c r="J45" s="2">
        <v>19531.25</v>
      </c>
      <c r="K45" s="3">
        <v>28049.912909218201</v>
      </c>
      <c r="L45" s="3">
        <v>22129.8552287331</v>
      </c>
      <c r="M45" s="3">
        <v>27085.553265418199</v>
      </c>
      <c r="N45" s="3">
        <v>26257.3991720751</v>
      </c>
    </row>
    <row r="46" spans="1:26" x14ac:dyDescent="0.2">
      <c r="A46" t="s">
        <v>4</v>
      </c>
      <c r="B46">
        <v>1024</v>
      </c>
      <c r="C46">
        <v>1159835840</v>
      </c>
      <c r="D46">
        <v>25535.779896547599</v>
      </c>
      <c r="E46">
        <v>23323.510884502099</v>
      </c>
      <c r="F46">
        <f>$B$1/Table1[[#This Row],[shards]]</f>
        <v>9765.625</v>
      </c>
      <c r="G46">
        <f>Table1[[#This Row],[memory]]/$B$1 - 32</f>
        <v>83.983583999999993</v>
      </c>
      <c r="J46" s="2">
        <v>9765.625</v>
      </c>
      <c r="K46" s="3">
        <v>27846.997807891799</v>
      </c>
      <c r="L46" s="3">
        <v>25535.779896547599</v>
      </c>
      <c r="M46" s="3">
        <v>26953.214241960799</v>
      </c>
      <c r="N46" s="3">
        <v>25345.4123462262</v>
      </c>
    </row>
    <row r="47" spans="1:26" x14ac:dyDescent="0.2">
      <c r="A47" t="s">
        <v>6</v>
      </c>
      <c r="B47">
        <v>1024</v>
      </c>
      <c r="C47">
        <v>1094953864</v>
      </c>
      <c r="D47">
        <v>27846.997807891799</v>
      </c>
      <c r="E47">
        <v>24076.5398122361</v>
      </c>
      <c r="F47">
        <f>$B$1/Table1[[#This Row],[shards]]</f>
        <v>9765.625</v>
      </c>
      <c r="G47">
        <f>Table1[[#This Row],[memory]]/$B$1 - 32</f>
        <v>77.495386400000001</v>
      </c>
      <c r="J47" s="2">
        <v>4882.8125</v>
      </c>
      <c r="K47" s="3">
        <v>27815.603926256401</v>
      </c>
      <c r="L47" s="3">
        <v>25249.1915594852</v>
      </c>
      <c r="M47" s="3">
        <v>26208.674199046</v>
      </c>
      <c r="N47" s="3">
        <v>26127.328795175701</v>
      </c>
    </row>
    <row r="48" spans="1:26" x14ac:dyDescent="0.2">
      <c r="A48" t="s">
        <v>5</v>
      </c>
      <c r="B48">
        <v>2048</v>
      </c>
      <c r="C48">
        <v>1686898032</v>
      </c>
      <c r="D48">
        <v>26127.328795175701</v>
      </c>
      <c r="E48">
        <v>19290.112625924601</v>
      </c>
      <c r="F48">
        <f>$B$1/Table1[[#This Row],[shards]]</f>
        <v>4882.8125</v>
      </c>
      <c r="G48">
        <f>Table1[[#This Row],[memory]]/$B$1 - 32</f>
        <v>136.6898032</v>
      </c>
      <c r="J48" s="2">
        <v>2441.40625</v>
      </c>
      <c r="K48" s="3">
        <v>28551.441019883699</v>
      </c>
      <c r="L48" s="3">
        <v>26067.216739882198</v>
      </c>
      <c r="M48" s="3">
        <v>27405.9377540233</v>
      </c>
      <c r="N48" s="3">
        <v>25963.0446034411</v>
      </c>
    </row>
    <row r="49" spans="1:14" x14ac:dyDescent="0.2">
      <c r="A49" t="s">
        <v>3</v>
      </c>
      <c r="B49">
        <v>2048</v>
      </c>
      <c r="C49">
        <v>1157529272</v>
      </c>
      <c r="D49">
        <v>26208.674199046</v>
      </c>
      <c r="E49">
        <v>23250.0820111539</v>
      </c>
      <c r="F49">
        <f>$B$1/Table1[[#This Row],[shards]]</f>
        <v>4882.8125</v>
      </c>
      <c r="G49">
        <f>Table1[[#This Row],[memory]]/$B$1 - 32</f>
        <v>83.752927200000002</v>
      </c>
      <c r="J49" s="2">
        <v>1220.703125</v>
      </c>
      <c r="K49" s="3">
        <v>27940.579992324099</v>
      </c>
      <c r="L49" s="3">
        <v>26023.354424803401</v>
      </c>
      <c r="M49" s="3">
        <v>26874.0846840089</v>
      </c>
      <c r="N49" s="3">
        <v>26010.529098687301</v>
      </c>
    </row>
    <row r="50" spans="1:14" x14ac:dyDescent="0.2">
      <c r="A50" t="s">
        <v>4</v>
      </c>
      <c r="B50">
        <v>2048</v>
      </c>
      <c r="C50">
        <v>1157529392</v>
      </c>
      <c r="D50">
        <v>25249.1915594852</v>
      </c>
      <c r="E50">
        <v>22973.528786328199</v>
      </c>
      <c r="F50">
        <f>$B$1/Table1[[#This Row],[shards]]</f>
        <v>4882.8125</v>
      </c>
      <c r="G50">
        <f>Table1[[#This Row],[memory]]/$B$1 - 32</f>
        <v>83.7529392</v>
      </c>
      <c r="J50" s="2">
        <v>610.3515625</v>
      </c>
      <c r="K50" s="3">
        <v>28157.422297525402</v>
      </c>
      <c r="L50" s="3">
        <v>26502.565146341502</v>
      </c>
      <c r="M50" s="3">
        <v>26778.5695782209</v>
      </c>
      <c r="N50" s="3">
        <v>25944.428799249901</v>
      </c>
    </row>
    <row r="51" spans="1:14" x14ac:dyDescent="0.2">
      <c r="A51" t="s">
        <v>6</v>
      </c>
      <c r="B51">
        <v>2048</v>
      </c>
      <c r="C51">
        <v>1094944344</v>
      </c>
      <c r="D51">
        <v>27815.603926256401</v>
      </c>
      <c r="E51">
        <v>23722.688215697199</v>
      </c>
      <c r="F51">
        <f>$B$1/Table1[[#This Row],[shards]]</f>
        <v>4882.8125</v>
      </c>
      <c r="G51">
        <f>Table1[[#This Row],[memory]]/$B$1 - 32</f>
        <v>77.494434400000003</v>
      </c>
      <c r="J51" s="2">
        <v>305.17578125</v>
      </c>
      <c r="K51" s="3">
        <v>28563.214835823099</v>
      </c>
      <c r="L51" s="3">
        <v>24078.517016682199</v>
      </c>
      <c r="M51" s="3">
        <v>25884.0689979905</v>
      </c>
      <c r="N51" s="3">
        <v>25836.341515291599</v>
      </c>
    </row>
    <row r="52" spans="1:14" x14ac:dyDescent="0.2">
      <c r="A52" t="s">
        <v>5</v>
      </c>
      <c r="B52">
        <v>4096</v>
      </c>
      <c r="C52">
        <v>1657318512</v>
      </c>
      <c r="D52">
        <v>25963.0446034411</v>
      </c>
      <c r="E52">
        <v>19881.6357220795</v>
      </c>
      <c r="F52">
        <f>$B$1/Table1[[#This Row],[shards]]</f>
        <v>2441.40625</v>
      </c>
      <c r="G52">
        <f>Table1[[#This Row],[memory]]/$B$1 - 32</f>
        <v>133.73185119999999</v>
      </c>
      <c r="J52" s="2">
        <v>152.587890625</v>
      </c>
      <c r="K52" s="3">
        <v>27200.263743969099</v>
      </c>
      <c r="L52" s="3">
        <v>25993.705229277999</v>
      </c>
      <c r="M52" s="3">
        <v>26872.894017768602</v>
      </c>
      <c r="N52" s="3">
        <v>24495.0809061787</v>
      </c>
    </row>
    <row r="53" spans="1:14" x14ac:dyDescent="0.2">
      <c r="A53" t="s">
        <v>3</v>
      </c>
      <c r="B53">
        <v>4096</v>
      </c>
      <c r="C53">
        <v>1152911624</v>
      </c>
      <c r="D53">
        <v>27405.9377540233</v>
      </c>
      <c r="E53">
        <v>23387.791638386199</v>
      </c>
      <c r="F53">
        <f>$B$1/Table1[[#This Row],[shards]]</f>
        <v>2441.40625</v>
      </c>
      <c r="G53">
        <f>Table1[[#This Row],[memory]]/$B$1 - 32</f>
        <v>83.291162400000005</v>
      </c>
      <c r="J53" s="2">
        <v>76.2939453125</v>
      </c>
      <c r="K53" s="3">
        <v>27769.662123066999</v>
      </c>
      <c r="L53" s="3">
        <v>23836.0710316404</v>
      </c>
      <c r="M53" s="3">
        <v>27072.8420239101</v>
      </c>
      <c r="N53" s="3">
        <v>25835.556361961098</v>
      </c>
    </row>
    <row r="54" spans="1:14" x14ac:dyDescent="0.2">
      <c r="A54" t="s">
        <v>4</v>
      </c>
      <c r="B54">
        <v>4096</v>
      </c>
      <c r="C54">
        <v>1152469376</v>
      </c>
      <c r="D54">
        <v>26067.216739882198</v>
      </c>
      <c r="E54">
        <v>23189.6417039796</v>
      </c>
      <c r="F54">
        <f>$B$1/Table1[[#This Row],[shards]]</f>
        <v>2441.40625</v>
      </c>
      <c r="G54">
        <f>Table1[[#This Row],[memory]]/$B$1 - 32</f>
        <v>83.246937599999995</v>
      </c>
      <c r="J54" s="2">
        <v>38.14697265625</v>
      </c>
      <c r="K54" s="3">
        <v>27921.187117967798</v>
      </c>
      <c r="L54" s="3">
        <v>24597.792213538502</v>
      </c>
      <c r="M54" s="3">
        <v>26757.2208714712</v>
      </c>
      <c r="N54" s="3">
        <v>25988.715522129802</v>
      </c>
    </row>
    <row r="55" spans="1:14" x14ac:dyDescent="0.2">
      <c r="A55" t="s">
        <v>6</v>
      </c>
      <c r="B55">
        <v>4096</v>
      </c>
      <c r="C55">
        <v>1094925496</v>
      </c>
      <c r="D55">
        <v>28551.441019883699</v>
      </c>
      <c r="E55">
        <v>22846.451138184799</v>
      </c>
      <c r="F55">
        <f>$B$1/Table1[[#This Row],[shards]]</f>
        <v>2441.40625</v>
      </c>
      <c r="G55">
        <f>Table1[[#This Row],[memory]]/$B$1 - 32</f>
        <v>77.492549600000004</v>
      </c>
      <c r="J55" s="2">
        <v>19.073486328125</v>
      </c>
      <c r="K55" s="3">
        <v>27886.534857671701</v>
      </c>
      <c r="L55" s="3">
        <v>25288.872708735798</v>
      </c>
      <c r="M55" s="3">
        <v>26646.373815506799</v>
      </c>
      <c r="N55" s="3">
        <v>26177.570121663899</v>
      </c>
    </row>
    <row r="56" spans="1:14" x14ac:dyDescent="0.2">
      <c r="A56" t="s">
        <v>5</v>
      </c>
      <c r="B56">
        <v>8192</v>
      </c>
      <c r="C56">
        <v>1672448576</v>
      </c>
      <c r="D56">
        <v>26010.529098687301</v>
      </c>
      <c r="E56">
        <v>19467.833427698999</v>
      </c>
      <c r="F56">
        <f>$B$1/Table1[[#This Row],[shards]]</f>
        <v>1220.703125</v>
      </c>
      <c r="G56">
        <f>Table1[[#This Row],[memory]]/$B$1 - 32</f>
        <v>135.24485759999999</v>
      </c>
      <c r="J56" s="2">
        <v>9.5367431640625</v>
      </c>
      <c r="K56" s="3">
        <v>28225.215816517699</v>
      </c>
      <c r="L56" s="3">
        <v>26015.279125525201</v>
      </c>
      <c r="M56" s="3">
        <v>24675.211833571801</v>
      </c>
      <c r="N56" s="3">
        <v>25824.1162887969</v>
      </c>
    </row>
    <row r="57" spans="1:14" x14ac:dyDescent="0.2">
      <c r="A57" t="s">
        <v>3</v>
      </c>
      <c r="B57">
        <v>8192</v>
      </c>
      <c r="C57">
        <v>1140668008</v>
      </c>
      <c r="D57">
        <v>26874.0846840089</v>
      </c>
      <c r="E57">
        <v>21000.833547063099</v>
      </c>
      <c r="F57">
        <f>$B$1/Table1[[#This Row],[shards]]</f>
        <v>1220.703125</v>
      </c>
      <c r="G57">
        <f>Table1[[#This Row],[memory]]/$B$1 - 32</f>
        <v>82.066800799999996</v>
      </c>
      <c r="J57" s="2">
        <v>4.76837158203125</v>
      </c>
      <c r="K57" s="3">
        <v>27920.290979918602</v>
      </c>
      <c r="L57" s="3">
        <v>25789.6307380734</v>
      </c>
      <c r="M57" s="3">
        <v>27292.991537228201</v>
      </c>
      <c r="N57" s="3">
        <v>26086.0135885376</v>
      </c>
    </row>
    <row r="58" spans="1:14" x14ac:dyDescent="0.2">
      <c r="A58" t="s">
        <v>4</v>
      </c>
      <c r="B58">
        <v>8192</v>
      </c>
      <c r="C58">
        <v>1143650016</v>
      </c>
      <c r="D58">
        <v>26023.354424803401</v>
      </c>
      <c r="E58">
        <v>23368.545876888998</v>
      </c>
      <c r="F58">
        <f>$B$1/Table1[[#This Row],[shards]]</f>
        <v>1220.703125</v>
      </c>
      <c r="G58">
        <f>Table1[[#This Row],[memory]]/$B$1 - 32</f>
        <v>82.365001599999999</v>
      </c>
      <c r="J58" s="2">
        <v>2.384185791015625</v>
      </c>
      <c r="K58" s="3">
        <v>28100.5470972355</v>
      </c>
      <c r="L58" s="3">
        <v>23225.8800228736</v>
      </c>
      <c r="M58" s="3">
        <v>26736.0425940559</v>
      </c>
      <c r="N58" s="3">
        <v>26319.0833364477</v>
      </c>
    </row>
    <row r="59" spans="1:14" x14ac:dyDescent="0.2">
      <c r="A59" t="s">
        <v>6</v>
      </c>
      <c r="B59">
        <v>8192</v>
      </c>
      <c r="C59">
        <v>1094924376</v>
      </c>
      <c r="D59">
        <v>27940.579992324099</v>
      </c>
      <c r="E59">
        <v>23946.313227704301</v>
      </c>
      <c r="F59">
        <f>$B$1/Table1[[#This Row],[shards]]</f>
        <v>1220.703125</v>
      </c>
      <c r="G59">
        <f>Table1[[#This Row],[memory]]/$B$1 - 32</f>
        <v>77.492437600000002</v>
      </c>
      <c r="J59" s="2">
        <v>1.1920928955078125</v>
      </c>
      <c r="K59" s="3">
        <v>28582.933601521101</v>
      </c>
      <c r="L59" s="3">
        <v>24446.2136688705</v>
      </c>
      <c r="M59" s="3">
        <v>25331.298407466002</v>
      </c>
      <c r="N59" s="3">
        <v>22254.690831890199</v>
      </c>
    </row>
    <row r="60" spans="1:14" x14ac:dyDescent="0.2">
      <c r="A60" t="s">
        <v>5</v>
      </c>
      <c r="B60">
        <v>16384</v>
      </c>
      <c r="C60">
        <v>1674541728</v>
      </c>
      <c r="D60">
        <v>25944.428799249901</v>
      </c>
      <c r="E60">
        <v>20214.628708037901</v>
      </c>
      <c r="F60">
        <f>$B$1/Table1[[#This Row],[shards]]</f>
        <v>610.3515625</v>
      </c>
      <c r="G60">
        <f>Table1[[#This Row],[memory]]/$B$1 - 32</f>
        <v>135.45417280000001</v>
      </c>
      <c r="J60" s="2">
        <v>0.59604644775390625</v>
      </c>
      <c r="K60" s="3">
        <v>28141.1690471822</v>
      </c>
      <c r="L60" s="3">
        <v>26878.504781547101</v>
      </c>
      <c r="M60" s="3">
        <v>24312.371103036501</v>
      </c>
      <c r="N60" s="3">
        <v>25956.1440413534</v>
      </c>
    </row>
    <row r="61" spans="1:14" x14ac:dyDescent="0.2">
      <c r="A61" t="s">
        <v>3</v>
      </c>
      <c r="B61">
        <v>16384</v>
      </c>
      <c r="C61">
        <v>1124781632</v>
      </c>
      <c r="D61">
        <v>26778.5695782209</v>
      </c>
      <c r="E61">
        <v>23193.212476817502</v>
      </c>
      <c r="F61">
        <f>$B$1/Table1[[#This Row],[shards]]</f>
        <v>610.3515625</v>
      </c>
      <c r="G61">
        <f>Table1[[#This Row],[memory]]/$B$1 - 32</f>
        <v>80.478163199999997</v>
      </c>
      <c r="J61" s="2">
        <v>0.29802322387695312</v>
      </c>
      <c r="K61" s="3">
        <v>26747.7397869339</v>
      </c>
      <c r="L61" s="3">
        <v>25561.1300114728</v>
      </c>
      <c r="M61" s="3">
        <v>24372.248171041301</v>
      </c>
      <c r="N61" s="3">
        <v>21851.8291409665</v>
      </c>
    </row>
    <row r="62" spans="1:14" x14ac:dyDescent="0.2">
      <c r="A62" t="s">
        <v>4</v>
      </c>
      <c r="B62">
        <v>16384</v>
      </c>
      <c r="C62">
        <v>1110754840</v>
      </c>
      <c r="D62">
        <v>26502.565146341502</v>
      </c>
      <c r="E62">
        <v>19840.907862889599</v>
      </c>
      <c r="F62">
        <f>$B$1/Table1[[#This Row],[shards]]</f>
        <v>610.3515625</v>
      </c>
      <c r="G62">
        <f>Table1[[#This Row],[memory]]/$B$1 - 32</f>
        <v>79.075484000000003</v>
      </c>
      <c r="J62" s="2">
        <v>0.14901161193847656</v>
      </c>
      <c r="K62" s="3">
        <v>27268.575309731401</v>
      </c>
      <c r="L62" s="3">
        <v>25231.2946731966</v>
      </c>
      <c r="M62" s="3">
        <v>25887.864601058402</v>
      </c>
      <c r="N62" s="3">
        <v>24009.328461822501</v>
      </c>
    </row>
    <row r="63" spans="1:14" x14ac:dyDescent="0.2">
      <c r="A63" t="s">
        <v>6</v>
      </c>
      <c r="B63">
        <v>16384</v>
      </c>
      <c r="C63">
        <v>1094918112</v>
      </c>
      <c r="D63">
        <v>28157.422297525402</v>
      </c>
      <c r="E63">
        <v>23693.762933238399</v>
      </c>
      <c r="F63">
        <f>$B$1/Table1[[#This Row],[shards]]</f>
        <v>610.3515625</v>
      </c>
      <c r="G63">
        <f>Table1[[#This Row],[memory]]/$B$1 - 32</f>
        <v>77.491811200000001</v>
      </c>
      <c r="J63" s="2">
        <v>7.4505805969238281E-2</v>
      </c>
      <c r="K63" s="3">
        <v>27869.553717562401</v>
      </c>
      <c r="L63" s="3">
        <v>24410.657687496099</v>
      </c>
      <c r="M63" s="3">
        <v>23351.0611447296</v>
      </c>
      <c r="N63" s="3">
        <v>22777.694604292199</v>
      </c>
    </row>
    <row r="64" spans="1:14" x14ac:dyDescent="0.2">
      <c r="A64" t="s">
        <v>5</v>
      </c>
      <c r="B64">
        <v>32768</v>
      </c>
      <c r="C64">
        <v>1669787448</v>
      </c>
      <c r="D64">
        <v>25836.341515291599</v>
      </c>
      <c r="E64">
        <v>20452.6242760729</v>
      </c>
      <c r="F64">
        <f>$B$1/Table1[[#This Row],[shards]]</f>
        <v>305.17578125</v>
      </c>
      <c r="G64">
        <f>Table1[[#This Row],[memory]]/$B$1 - 32</f>
        <v>134.97874479999999</v>
      </c>
      <c r="J64" s="2">
        <v>3.7252902984619141E-2</v>
      </c>
      <c r="K64" s="3">
        <v>27886.036210631199</v>
      </c>
      <c r="L64" s="3">
        <v>24452.264667920201</v>
      </c>
      <c r="M64" s="3">
        <v>26669.38468223</v>
      </c>
      <c r="N64" s="3">
        <v>23128.572512552098</v>
      </c>
    </row>
    <row r="65" spans="1:26" x14ac:dyDescent="0.2">
      <c r="A65" t="s">
        <v>3</v>
      </c>
      <c r="B65">
        <v>32768</v>
      </c>
      <c r="C65">
        <v>1083270880</v>
      </c>
      <c r="D65">
        <v>25884.0689979905</v>
      </c>
      <c r="E65">
        <v>23017.924885402801</v>
      </c>
      <c r="F65">
        <f>$B$1/Table1[[#This Row],[shards]]</f>
        <v>305.17578125</v>
      </c>
      <c r="G65">
        <f>Table1[[#This Row],[memory]]/$B$1 - 32</f>
        <v>76.327088000000003</v>
      </c>
      <c r="J65" s="1" t="s">
        <v>14</v>
      </c>
      <c r="K65" s="1" t="s">
        <v>7</v>
      </c>
    </row>
    <row r="66" spans="1:26" x14ac:dyDescent="0.2">
      <c r="A66" t="s">
        <v>4</v>
      </c>
      <c r="B66">
        <v>32768</v>
      </c>
      <c r="C66">
        <v>406267960</v>
      </c>
      <c r="D66">
        <v>24078.517016682199</v>
      </c>
      <c r="E66">
        <v>20274.238456148301</v>
      </c>
      <c r="F66">
        <f>$B$1/Table1[[#This Row],[shards]]</f>
        <v>305.17578125</v>
      </c>
      <c r="G66">
        <f>Table1[[#This Row],[memory]]/$B$1 - 32</f>
        <v>8.6267959999999988</v>
      </c>
      <c r="J66" s="1" t="s">
        <v>8</v>
      </c>
      <c r="K66" t="s">
        <v>6</v>
      </c>
      <c r="L66" t="s">
        <v>4</v>
      </c>
      <c r="M66" t="s">
        <v>3</v>
      </c>
      <c r="N66" t="s">
        <v>5</v>
      </c>
    </row>
    <row r="67" spans="1:26" x14ac:dyDescent="0.2">
      <c r="A67" t="s">
        <v>6</v>
      </c>
      <c r="B67">
        <v>32768</v>
      </c>
      <c r="C67">
        <v>1094909008</v>
      </c>
      <c r="D67">
        <v>28563.214835823099</v>
      </c>
      <c r="E67">
        <v>24484.6801144294</v>
      </c>
      <c r="F67">
        <f>$B$1/Table1[[#This Row],[shards]]</f>
        <v>305.17578125</v>
      </c>
      <c r="G67">
        <f>Table1[[#This Row],[memory]]/$B$1 - 32</f>
        <v>77.490900800000006</v>
      </c>
      <c r="J67" s="2">
        <v>10000000</v>
      </c>
      <c r="K67" s="3">
        <v>22448.177853112</v>
      </c>
      <c r="L67" s="3">
        <v>23518.271868185198</v>
      </c>
      <c r="M67" s="3">
        <v>23518.723798208201</v>
      </c>
      <c r="N67" s="3">
        <v>18761.572608603001</v>
      </c>
      <c r="W67">
        <f>AVERAGE(K83:K92)</f>
        <v>23380.331403287819</v>
      </c>
      <c r="X67">
        <f t="shared" ref="X67:Z67" si="2">AVERAGE(L83:L92)</f>
        <v>22887.417470699216</v>
      </c>
      <c r="Y67">
        <f t="shared" si="2"/>
        <v>22942.751492147981</v>
      </c>
      <c r="Z67">
        <f t="shared" si="2"/>
        <v>21314.81031913625</v>
      </c>
    </row>
    <row r="68" spans="1:26" x14ac:dyDescent="0.2">
      <c r="A68" t="s">
        <v>5</v>
      </c>
      <c r="B68">
        <v>65536</v>
      </c>
      <c r="C68">
        <v>1579669704</v>
      </c>
      <c r="D68">
        <v>24495.0809061787</v>
      </c>
      <c r="E68">
        <v>21085.307796154899</v>
      </c>
      <c r="F68">
        <f>$B$1/Table1[[#This Row],[shards]]</f>
        <v>152.587890625</v>
      </c>
      <c r="G68">
        <f>Table1[[#This Row],[memory]]/$B$1 - 32</f>
        <v>125.96697040000001</v>
      </c>
      <c r="J68" s="2">
        <v>5000000</v>
      </c>
      <c r="K68" s="3">
        <v>24015.1848556558</v>
      </c>
      <c r="L68" s="3">
        <v>23468.213555312901</v>
      </c>
      <c r="M68" s="3">
        <v>22622.479518713499</v>
      </c>
      <c r="N68" s="3">
        <v>18701.123416519</v>
      </c>
      <c r="X68">
        <f>X67/W67</f>
        <v>0.97891758144543295</v>
      </c>
      <c r="Y68">
        <f>Y67/W67</f>
        <v>0.98128427251128258</v>
      </c>
      <c r="Z68">
        <f>Z67/W67</f>
        <v>0.91165561135454609</v>
      </c>
    </row>
    <row r="69" spans="1:26" x14ac:dyDescent="0.2">
      <c r="A69" t="s">
        <v>3</v>
      </c>
      <c r="B69">
        <v>65536</v>
      </c>
      <c r="C69">
        <v>1004969376</v>
      </c>
      <c r="D69">
        <v>26872.894017768602</v>
      </c>
      <c r="E69">
        <v>23471.9145115512</v>
      </c>
      <c r="F69">
        <f>$B$1/Table1[[#This Row],[shards]]</f>
        <v>152.587890625</v>
      </c>
      <c r="G69">
        <f>Table1[[#This Row],[memory]]/$B$1 - 32</f>
        <v>68.496937599999995</v>
      </c>
      <c r="J69" s="2">
        <v>2500000</v>
      </c>
      <c r="K69" s="3">
        <v>23910.1837845747</v>
      </c>
      <c r="L69" s="3">
        <v>23455.0593036178</v>
      </c>
      <c r="M69" s="3">
        <v>23269.642905227302</v>
      </c>
      <c r="N69" s="3">
        <v>18703.3029368192</v>
      </c>
    </row>
    <row r="70" spans="1:26" x14ac:dyDescent="0.2">
      <c r="A70" t="s">
        <v>4</v>
      </c>
      <c r="B70">
        <v>65536</v>
      </c>
      <c r="C70">
        <v>538096664</v>
      </c>
      <c r="D70">
        <v>25993.705229277999</v>
      </c>
      <c r="E70">
        <v>22138.5883639684</v>
      </c>
      <c r="F70">
        <f>$B$1/Table1[[#This Row],[shards]]</f>
        <v>152.587890625</v>
      </c>
      <c r="G70">
        <f>Table1[[#This Row],[memory]]/$B$1 - 32</f>
        <v>21.809666399999998</v>
      </c>
      <c r="J70" s="2">
        <v>1250000</v>
      </c>
      <c r="K70" s="3">
        <v>24030.3918610857</v>
      </c>
      <c r="L70" s="3">
        <v>23823.064755689302</v>
      </c>
      <c r="M70" s="3">
        <v>23566.1873175619</v>
      </c>
      <c r="N70" s="3">
        <v>18834.9418009166</v>
      </c>
      <c r="W70">
        <f>AVERAGE(K67:K76)</f>
        <v>23473.514835138129</v>
      </c>
      <c r="X70">
        <f t="shared" ref="X70:Z70" si="3">AVERAGE(L67:L76)</f>
        <v>23480.711619674959</v>
      </c>
      <c r="Y70">
        <f t="shared" si="3"/>
        <v>23346.258948464831</v>
      </c>
      <c r="Z70">
        <f t="shared" si="3"/>
        <v>18909.803008573926</v>
      </c>
    </row>
    <row r="71" spans="1:26" x14ac:dyDescent="0.2">
      <c r="A71" t="s">
        <v>6</v>
      </c>
      <c r="B71">
        <v>65536</v>
      </c>
      <c r="C71">
        <v>1094891104</v>
      </c>
      <c r="D71">
        <v>27200.263743969099</v>
      </c>
      <c r="E71">
        <v>19132.756816421599</v>
      </c>
      <c r="F71">
        <f>$B$1/Table1[[#This Row],[shards]]</f>
        <v>152.587890625</v>
      </c>
      <c r="G71">
        <f>Table1[[#This Row],[memory]]/$B$1 - 32</f>
        <v>77.489110400000001</v>
      </c>
      <c r="J71" s="2">
        <v>625000</v>
      </c>
      <c r="K71" s="3">
        <v>22878.277615839499</v>
      </c>
      <c r="L71" s="3">
        <v>23046.270950831899</v>
      </c>
      <c r="M71" s="3">
        <v>23350.938182359001</v>
      </c>
      <c r="N71" s="3">
        <v>19048.228830286898</v>
      </c>
      <c r="X71">
        <f>X70/W70</f>
        <v>1.0003065916880098</v>
      </c>
      <c r="Y71">
        <f>Y70/W70</f>
        <v>0.99457874597958351</v>
      </c>
      <c r="Z71">
        <f>Z70/W70</f>
        <v>0.80558038033006196</v>
      </c>
    </row>
    <row r="72" spans="1:26" x14ac:dyDescent="0.2">
      <c r="A72" t="s">
        <v>5</v>
      </c>
      <c r="B72">
        <v>131072</v>
      </c>
      <c r="C72">
        <v>365962760</v>
      </c>
      <c r="D72">
        <v>25835.556361961098</v>
      </c>
      <c r="E72">
        <v>20247.509305196501</v>
      </c>
      <c r="F72">
        <f>$B$1/Table1[[#This Row],[shards]]</f>
        <v>76.2939453125</v>
      </c>
      <c r="G72">
        <f>Table1[[#This Row],[memory]]/$B$1 - 32</f>
        <v>4.5962760000000031</v>
      </c>
      <c r="J72" s="2">
        <v>312500</v>
      </c>
      <c r="K72" s="3">
        <v>24102.934700501399</v>
      </c>
      <c r="L72" s="3">
        <v>23305.479247802399</v>
      </c>
      <c r="M72" s="3">
        <v>23620.438908969001</v>
      </c>
      <c r="N72" s="3">
        <v>19006.981725104801</v>
      </c>
    </row>
    <row r="73" spans="1:26" x14ac:dyDescent="0.2">
      <c r="A73" t="s">
        <v>3</v>
      </c>
      <c r="B73">
        <v>131072</v>
      </c>
      <c r="C73">
        <v>1009332608</v>
      </c>
      <c r="D73">
        <v>27072.8420239101</v>
      </c>
      <c r="E73">
        <v>23668.243424043001</v>
      </c>
      <c r="F73">
        <f>$B$1/Table1[[#This Row],[shards]]</f>
        <v>76.2939453125</v>
      </c>
      <c r="G73">
        <f>Table1[[#This Row],[memory]]/$B$1 - 32</f>
        <v>68.933260799999999</v>
      </c>
      <c r="J73" s="2">
        <v>156250</v>
      </c>
      <c r="K73" s="3">
        <v>23870.368258827501</v>
      </c>
      <c r="L73" s="3">
        <v>23580.988596641</v>
      </c>
      <c r="M73" s="3">
        <v>23598.400498588599</v>
      </c>
      <c r="N73" s="3">
        <v>19013.757688959398</v>
      </c>
    </row>
    <row r="74" spans="1:26" x14ac:dyDescent="0.2">
      <c r="A74" t="s">
        <v>4</v>
      </c>
      <c r="B74">
        <v>131072</v>
      </c>
      <c r="C74">
        <v>365963000</v>
      </c>
      <c r="D74">
        <v>23836.0710316404</v>
      </c>
      <c r="E74">
        <v>22541.544909610398</v>
      </c>
      <c r="F74">
        <f>$B$1/Table1[[#This Row],[shards]]</f>
        <v>76.2939453125</v>
      </c>
      <c r="G74">
        <f>Table1[[#This Row],[memory]]/$B$1 - 32</f>
        <v>4.5962999999999994</v>
      </c>
      <c r="J74" s="2">
        <v>78125</v>
      </c>
      <c r="K74" s="3">
        <v>23985.099515592599</v>
      </c>
      <c r="L74" s="3">
        <v>23512.5074394445</v>
      </c>
      <c r="M74" s="3">
        <v>23418.486747896899</v>
      </c>
      <c r="N74" s="3">
        <v>18953.821667443801</v>
      </c>
    </row>
    <row r="75" spans="1:26" x14ac:dyDescent="0.2">
      <c r="A75" t="s">
        <v>6</v>
      </c>
      <c r="B75">
        <v>131072</v>
      </c>
      <c r="C75">
        <v>1094909440</v>
      </c>
      <c r="D75">
        <v>27769.662123066999</v>
      </c>
      <c r="E75">
        <v>23955.4451252527</v>
      </c>
      <c r="F75">
        <f>$B$1/Table1[[#This Row],[shards]]</f>
        <v>76.2939453125</v>
      </c>
      <c r="G75">
        <f>Table1[[#This Row],[memory]]/$B$1 - 32</f>
        <v>77.490943999999999</v>
      </c>
      <c r="J75" s="2">
        <v>39062.5</v>
      </c>
      <c r="K75" s="3">
        <v>21453.8471506899</v>
      </c>
      <c r="L75" s="3">
        <v>23725.810839933001</v>
      </c>
      <c r="M75" s="3">
        <v>23321.0901209929</v>
      </c>
      <c r="N75" s="3">
        <v>18535.303707818701</v>
      </c>
    </row>
    <row r="76" spans="1:26" x14ac:dyDescent="0.2">
      <c r="A76" t="s">
        <v>5</v>
      </c>
      <c r="B76">
        <v>262144</v>
      </c>
      <c r="C76">
        <v>376892408</v>
      </c>
      <c r="D76">
        <v>25988.715522129802</v>
      </c>
      <c r="E76">
        <v>20539.3417666901</v>
      </c>
      <c r="F76">
        <f>$B$1/Table1[[#This Row],[shards]]</f>
        <v>38.14697265625</v>
      </c>
      <c r="G76">
        <f>Table1[[#This Row],[memory]]/$B$1 - 32</f>
        <v>5.6892408000000003</v>
      </c>
      <c r="J76" s="2">
        <v>19531.25</v>
      </c>
      <c r="K76" s="3">
        <v>24040.682755502199</v>
      </c>
      <c r="L76" s="3">
        <v>23371.449639291601</v>
      </c>
      <c r="M76" s="3">
        <v>23176.201486131002</v>
      </c>
      <c r="N76" s="3">
        <v>19538.995703267901</v>
      </c>
    </row>
    <row r="77" spans="1:26" x14ac:dyDescent="0.2">
      <c r="A77" t="s">
        <v>3</v>
      </c>
      <c r="B77">
        <v>262144</v>
      </c>
      <c r="C77">
        <v>1019374128</v>
      </c>
      <c r="D77">
        <v>26757.2208714712</v>
      </c>
      <c r="E77">
        <v>19242.9103601282</v>
      </c>
      <c r="F77">
        <f>$B$1/Table1[[#This Row],[shards]]</f>
        <v>38.14697265625</v>
      </c>
      <c r="G77">
        <f>Table1[[#This Row],[memory]]/$B$1 - 32</f>
        <v>69.937412800000004</v>
      </c>
      <c r="J77" s="2">
        <v>9765.625</v>
      </c>
      <c r="K77" s="3">
        <v>24076.5398122361</v>
      </c>
      <c r="L77" s="3">
        <v>23323.510884502099</v>
      </c>
      <c r="M77" s="3">
        <v>23366.1343271439</v>
      </c>
      <c r="N77" s="3">
        <v>18729.9329423583</v>
      </c>
    </row>
    <row r="78" spans="1:26" x14ac:dyDescent="0.2">
      <c r="A78" t="s">
        <v>4</v>
      </c>
      <c r="B78">
        <v>262144</v>
      </c>
      <c r="C78">
        <v>376892648</v>
      </c>
      <c r="D78">
        <v>24597.792213538502</v>
      </c>
      <c r="E78">
        <v>22455.064952721201</v>
      </c>
      <c r="F78">
        <f>$B$1/Table1[[#This Row],[shards]]</f>
        <v>38.14697265625</v>
      </c>
      <c r="G78">
        <f>Table1[[#This Row],[memory]]/$B$1 - 32</f>
        <v>5.6892647999999966</v>
      </c>
      <c r="J78" s="2">
        <v>4882.8125</v>
      </c>
      <c r="K78" s="3">
        <v>23722.688215697199</v>
      </c>
      <c r="L78" s="3">
        <v>22973.528786328199</v>
      </c>
      <c r="M78" s="3">
        <v>23250.0820111539</v>
      </c>
      <c r="N78" s="3">
        <v>19290.112625924601</v>
      </c>
    </row>
    <row r="79" spans="1:26" x14ac:dyDescent="0.2">
      <c r="A79" t="s">
        <v>6</v>
      </c>
      <c r="B79">
        <v>262144</v>
      </c>
      <c r="C79">
        <v>1094913744</v>
      </c>
      <c r="D79">
        <v>27921.187117967798</v>
      </c>
      <c r="E79">
        <v>24221.611716370098</v>
      </c>
      <c r="F79">
        <f>$B$1/Table1[[#This Row],[shards]]</f>
        <v>38.14697265625</v>
      </c>
      <c r="G79">
        <f>Table1[[#This Row],[memory]]/$B$1 - 32</f>
        <v>77.491374399999998</v>
      </c>
      <c r="J79" s="2">
        <v>2441.40625</v>
      </c>
      <c r="K79" s="3">
        <v>22846.451138184799</v>
      </c>
      <c r="L79" s="3">
        <v>23189.6417039796</v>
      </c>
      <c r="M79" s="3">
        <v>23387.791638386199</v>
      </c>
      <c r="N79" s="3">
        <v>19881.6357220795</v>
      </c>
    </row>
    <row r="80" spans="1:26" x14ac:dyDescent="0.2">
      <c r="A80" t="s">
        <v>5</v>
      </c>
      <c r="B80">
        <v>524288</v>
      </c>
      <c r="C80">
        <v>399283208</v>
      </c>
      <c r="D80">
        <v>26177.570121663899</v>
      </c>
      <c r="E80">
        <v>21671.757061603101</v>
      </c>
      <c r="F80">
        <f>$B$1/Table1[[#This Row],[shards]]</f>
        <v>19.073486328125</v>
      </c>
      <c r="G80">
        <f>Table1[[#This Row],[memory]]/$B$1 - 32</f>
        <v>7.9283208000000016</v>
      </c>
      <c r="J80" s="2">
        <v>1220.703125</v>
      </c>
      <c r="K80" s="3">
        <v>23946.313227704301</v>
      </c>
      <c r="L80" s="3">
        <v>23368.545876888998</v>
      </c>
      <c r="M80" s="3">
        <v>21000.833547063099</v>
      </c>
      <c r="N80" s="3">
        <v>19467.833427698999</v>
      </c>
    </row>
    <row r="81" spans="1:14" x14ac:dyDescent="0.2">
      <c r="A81" t="s">
        <v>3</v>
      </c>
      <c r="B81">
        <v>524288</v>
      </c>
      <c r="C81">
        <v>1056766672</v>
      </c>
      <c r="D81">
        <v>26646.373815506799</v>
      </c>
      <c r="E81">
        <v>23031.038707620901</v>
      </c>
      <c r="F81">
        <f>$B$1/Table1[[#This Row],[shards]]</f>
        <v>19.073486328125</v>
      </c>
      <c r="G81">
        <f>Table1[[#This Row],[memory]]/$B$1 - 32</f>
        <v>73.676667199999997</v>
      </c>
      <c r="J81" s="2">
        <v>610.3515625</v>
      </c>
      <c r="K81" s="3">
        <v>23693.762933238399</v>
      </c>
      <c r="L81" s="3">
        <v>19840.907862889599</v>
      </c>
      <c r="M81" s="3">
        <v>23193.212476817502</v>
      </c>
      <c r="N81" s="3">
        <v>20214.628708037901</v>
      </c>
    </row>
    <row r="82" spans="1:14" x14ac:dyDescent="0.2">
      <c r="A82" t="s">
        <v>4</v>
      </c>
      <c r="B82">
        <v>524288</v>
      </c>
      <c r="C82">
        <v>399283448</v>
      </c>
      <c r="D82">
        <v>25288.872708735798</v>
      </c>
      <c r="E82">
        <v>22969.693897658901</v>
      </c>
      <c r="F82">
        <f>$B$1/Table1[[#This Row],[shards]]</f>
        <v>19.073486328125</v>
      </c>
      <c r="G82">
        <f>Table1[[#This Row],[memory]]/$B$1 - 32</f>
        <v>7.9283447999999979</v>
      </c>
      <c r="J82" s="2">
        <v>305.17578125</v>
      </c>
      <c r="K82" s="3">
        <v>24484.6801144294</v>
      </c>
      <c r="L82" s="3">
        <v>20274.238456148301</v>
      </c>
      <c r="M82" s="3">
        <v>23017.924885402801</v>
      </c>
      <c r="N82" s="3">
        <v>20452.6242760729</v>
      </c>
    </row>
    <row r="83" spans="1:14" x14ac:dyDescent="0.2">
      <c r="A83" t="s">
        <v>6</v>
      </c>
      <c r="B83">
        <v>524288</v>
      </c>
      <c r="C83">
        <v>1094910528</v>
      </c>
      <c r="D83">
        <v>27886.534857671701</v>
      </c>
      <c r="E83">
        <v>23807.790509858602</v>
      </c>
      <c r="F83">
        <f>$B$1/Table1[[#This Row],[shards]]</f>
        <v>19.073486328125</v>
      </c>
      <c r="G83">
        <f>Table1[[#This Row],[memory]]/$B$1 - 32</f>
        <v>77.491052800000006</v>
      </c>
      <c r="J83" s="2">
        <v>152.587890625</v>
      </c>
      <c r="K83" s="3">
        <v>19132.756816421599</v>
      </c>
      <c r="L83" s="3">
        <v>22138.5883639684</v>
      </c>
      <c r="M83" s="3">
        <v>23471.9145115512</v>
      </c>
      <c r="N83" s="3">
        <v>21085.307796154899</v>
      </c>
    </row>
    <row r="84" spans="1:14" x14ac:dyDescent="0.2">
      <c r="A84" t="s">
        <v>5</v>
      </c>
      <c r="B84">
        <v>1048576</v>
      </c>
      <c r="C84">
        <v>446459192</v>
      </c>
      <c r="D84">
        <v>25824.1162887969</v>
      </c>
      <c r="E84">
        <v>20886.579997931702</v>
      </c>
      <c r="F84">
        <f>$B$1/Table1[[#This Row],[shards]]</f>
        <v>9.5367431640625</v>
      </c>
      <c r="G84">
        <f>Table1[[#This Row],[memory]]/$B$1 - 32</f>
        <v>12.645919200000002</v>
      </c>
      <c r="J84" s="2">
        <v>76.2939453125</v>
      </c>
      <c r="K84" s="3">
        <v>23955.4451252527</v>
      </c>
      <c r="L84" s="3">
        <v>22541.544909610398</v>
      </c>
      <c r="M84" s="3">
        <v>23668.243424043001</v>
      </c>
      <c r="N84" s="3">
        <v>20247.509305196501</v>
      </c>
    </row>
    <row r="85" spans="1:14" x14ac:dyDescent="0.2">
      <c r="A85" t="s">
        <v>3</v>
      </c>
      <c r="B85">
        <v>1048576</v>
      </c>
      <c r="C85">
        <v>1148200304</v>
      </c>
      <c r="D85">
        <v>24675.211833571801</v>
      </c>
      <c r="E85">
        <v>23292.7064492178</v>
      </c>
      <c r="F85">
        <f>$B$1/Table1[[#This Row],[shards]]</f>
        <v>9.5367431640625</v>
      </c>
      <c r="G85">
        <f>Table1[[#This Row],[memory]]/$B$1 - 32</f>
        <v>82.820030399999993</v>
      </c>
      <c r="J85" s="2">
        <v>38.14697265625</v>
      </c>
      <c r="K85" s="3">
        <v>24221.611716370098</v>
      </c>
      <c r="L85" s="3">
        <v>22455.064952721201</v>
      </c>
      <c r="M85" s="3">
        <v>19242.9103601282</v>
      </c>
      <c r="N85" s="3">
        <v>20539.3417666901</v>
      </c>
    </row>
    <row r="86" spans="1:14" x14ac:dyDescent="0.2">
      <c r="A86" t="s">
        <v>4</v>
      </c>
      <c r="B86">
        <v>1048576</v>
      </c>
      <c r="C86">
        <v>446459552</v>
      </c>
      <c r="D86">
        <v>26015.279125525201</v>
      </c>
      <c r="E86">
        <v>22983.910506577002</v>
      </c>
      <c r="F86">
        <f>$B$1/Table1[[#This Row],[shards]]</f>
        <v>9.5367431640625</v>
      </c>
      <c r="G86">
        <f>Table1[[#This Row],[memory]]/$B$1 - 32</f>
        <v>12.645955200000003</v>
      </c>
      <c r="J86" s="2">
        <v>19.073486328125</v>
      </c>
      <c r="K86" s="3">
        <v>23807.790509858602</v>
      </c>
      <c r="L86" s="3">
        <v>22969.693897658901</v>
      </c>
      <c r="M86" s="3">
        <v>23031.038707620901</v>
      </c>
      <c r="N86" s="3">
        <v>21671.757061603101</v>
      </c>
    </row>
    <row r="87" spans="1:14" x14ac:dyDescent="0.2">
      <c r="A87" t="s">
        <v>6</v>
      </c>
      <c r="B87">
        <v>1048576</v>
      </c>
      <c r="C87">
        <v>1094894168</v>
      </c>
      <c r="D87">
        <v>28225.215816517699</v>
      </c>
      <c r="E87">
        <v>24416.103756839901</v>
      </c>
      <c r="F87">
        <f>$B$1/Table1[[#This Row],[shards]]</f>
        <v>9.5367431640625</v>
      </c>
      <c r="G87">
        <f>Table1[[#This Row],[memory]]/$B$1 - 32</f>
        <v>77.489416800000001</v>
      </c>
      <c r="J87" s="2">
        <v>9.5367431640625</v>
      </c>
      <c r="K87" s="3">
        <v>24416.103756839901</v>
      </c>
      <c r="L87" s="3">
        <v>22983.910506577002</v>
      </c>
      <c r="M87" s="3">
        <v>23292.7064492178</v>
      </c>
      <c r="N87" s="3">
        <v>20886.579997931702</v>
      </c>
    </row>
    <row r="88" spans="1:14" x14ac:dyDescent="0.2">
      <c r="A88" t="s">
        <v>5</v>
      </c>
      <c r="B88">
        <v>2097152</v>
      </c>
      <c r="C88">
        <v>563082480</v>
      </c>
      <c r="D88">
        <v>26086.0135885376</v>
      </c>
      <c r="E88">
        <v>20531.773953221</v>
      </c>
      <c r="F88">
        <f>$B$1/Table1[[#This Row],[shards]]</f>
        <v>4.76837158203125</v>
      </c>
      <c r="G88">
        <f>Table1[[#This Row],[memory]]/$B$1 - 32</f>
        <v>24.308247999999999</v>
      </c>
      <c r="J88" s="2">
        <v>4.76837158203125</v>
      </c>
      <c r="K88" s="3">
        <v>23901.910805633001</v>
      </c>
      <c r="L88" s="3">
        <v>23321.207115554502</v>
      </c>
      <c r="M88" s="3">
        <v>23689.6010331533</v>
      </c>
      <c r="N88" s="3">
        <v>20531.773953221</v>
      </c>
    </row>
    <row r="89" spans="1:14" x14ac:dyDescent="0.2">
      <c r="A89" t="s">
        <v>3</v>
      </c>
      <c r="B89">
        <v>2097152</v>
      </c>
      <c r="C89">
        <v>1326566680</v>
      </c>
      <c r="D89">
        <v>27292.991537228201</v>
      </c>
      <c r="E89">
        <v>23689.6010331533</v>
      </c>
      <c r="F89">
        <f>$B$1/Table1[[#This Row],[shards]]</f>
        <v>4.76837158203125</v>
      </c>
      <c r="G89">
        <f>Table1[[#This Row],[memory]]/$B$1 - 32</f>
        <v>100.656668</v>
      </c>
      <c r="J89" s="2">
        <v>2.384185791015625</v>
      </c>
      <c r="K89" s="3">
        <v>24337.904415434499</v>
      </c>
      <c r="L89" s="3">
        <v>23330.414929230599</v>
      </c>
      <c r="M89" s="3">
        <v>23566.218590847999</v>
      </c>
      <c r="N89" s="3">
        <v>22080.670487866701</v>
      </c>
    </row>
    <row r="90" spans="1:14" x14ac:dyDescent="0.2">
      <c r="A90" t="s">
        <v>4</v>
      </c>
      <c r="B90">
        <v>2097152</v>
      </c>
      <c r="C90">
        <v>563082840</v>
      </c>
      <c r="D90">
        <v>25789.6307380734</v>
      </c>
      <c r="E90">
        <v>23321.207115554502</v>
      </c>
      <c r="F90">
        <f>$B$1/Table1[[#This Row],[shards]]</f>
        <v>4.76837158203125</v>
      </c>
      <c r="G90">
        <f>Table1[[#This Row],[memory]]/$B$1 - 32</f>
        <v>24.308284</v>
      </c>
      <c r="J90" s="2">
        <v>1.1920928955078125</v>
      </c>
      <c r="K90" s="3">
        <v>22876.293801448999</v>
      </c>
      <c r="L90" s="3">
        <v>23303.6686917896</v>
      </c>
      <c r="M90" s="3">
        <v>23654.426875246201</v>
      </c>
      <c r="N90" s="3">
        <v>22324.787933408399</v>
      </c>
    </row>
    <row r="91" spans="1:14" x14ac:dyDescent="0.2">
      <c r="A91" t="s">
        <v>6</v>
      </c>
      <c r="B91">
        <v>2097152</v>
      </c>
      <c r="C91">
        <v>1094912304</v>
      </c>
      <c r="D91">
        <v>27920.290979918602</v>
      </c>
      <c r="E91">
        <v>23901.910805633001</v>
      </c>
      <c r="F91">
        <f>$B$1/Table1[[#This Row],[shards]]</f>
        <v>4.76837158203125</v>
      </c>
      <c r="G91">
        <f>Table1[[#This Row],[memory]]/$B$1 - 32</f>
        <v>77.491230400000006</v>
      </c>
      <c r="J91" s="2">
        <v>0.59604644775390625</v>
      </c>
      <c r="K91" s="3">
        <v>24140.527758390399</v>
      </c>
      <c r="L91" s="3">
        <v>23396.987182394099</v>
      </c>
      <c r="M91" s="3">
        <v>23267.014288156901</v>
      </c>
      <c r="N91" s="3">
        <v>22185.0726380739</v>
      </c>
    </row>
    <row r="92" spans="1:14" x14ac:dyDescent="0.2">
      <c r="A92" t="s">
        <v>5</v>
      </c>
      <c r="B92">
        <v>4194304</v>
      </c>
      <c r="C92">
        <v>734377160</v>
      </c>
      <c r="D92">
        <v>26319.0833364477</v>
      </c>
      <c r="E92">
        <v>22080.670487866701</v>
      </c>
      <c r="F92">
        <f>$B$1/Table1[[#This Row],[shards]]</f>
        <v>2.384185791015625</v>
      </c>
      <c r="G92">
        <f>Table1[[#This Row],[memory]]/$B$1 - 32</f>
        <v>41.437715999999995</v>
      </c>
      <c r="J92" s="2">
        <v>0.29802322387695312</v>
      </c>
      <c r="K92" s="3">
        <v>23012.969327228398</v>
      </c>
      <c r="L92" s="3">
        <v>22433.094157487401</v>
      </c>
      <c r="M92" s="3">
        <v>22543.440681514301</v>
      </c>
      <c r="N92" s="3">
        <v>21595.302251216199</v>
      </c>
    </row>
    <row r="93" spans="1:14" x14ac:dyDescent="0.2">
      <c r="A93" t="s">
        <v>3</v>
      </c>
      <c r="B93">
        <v>4194304</v>
      </c>
      <c r="C93">
        <v>1651375872</v>
      </c>
      <c r="D93">
        <v>26736.0425940559</v>
      </c>
      <c r="E93">
        <v>23566.218590847999</v>
      </c>
      <c r="F93">
        <f>$B$1/Table1[[#This Row],[shards]]</f>
        <v>2.384185791015625</v>
      </c>
      <c r="G93">
        <f>Table1[[#This Row],[memory]]/$B$1 - 32</f>
        <v>133.13758720000001</v>
      </c>
      <c r="J93" s="2">
        <v>0.14901161193847656</v>
      </c>
      <c r="K93" s="3">
        <v>23015.848621129098</v>
      </c>
      <c r="L93" s="3">
        <v>21755.398760715601</v>
      </c>
      <c r="M93" s="3">
        <v>23061.327776824299</v>
      </c>
      <c r="N93" s="3">
        <v>21888.926742845899</v>
      </c>
    </row>
    <row r="94" spans="1:14" x14ac:dyDescent="0.2">
      <c r="A94" t="s">
        <v>4</v>
      </c>
      <c r="B94">
        <v>4194304</v>
      </c>
      <c r="C94">
        <v>734377520</v>
      </c>
      <c r="D94">
        <v>23225.8800228736</v>
      </c>
      <c r="E94">
        <v>23330.414929230599</v>
      </c>
      <c r="F94">
        <f>$B$1/Table1[[#This Row],[shards]]</f>
        <v>2.384185791015625</v>
      </c>
      <c r="G94">
        <f>Table1[[#This Row],[memory]]/$B$1 - 32</f>
        <v>41.437752000000003</v>
      </c>
      <c r="J94" s="2">
        <v>7.4505805969238281E-2</v>
      </c>
      <c r="K94" s="3">
        <v>23950.8554882832</v>
      </c>
      <c r="L94" s="3">
        <v>23008.733676184402</v>
      </c>
      <c r="M94" s="3">
        <v>21874.5776374669</v>
      </c>
      <c r="N94" s="3">
        <v>22216.482706031598</v>
      </c>
    </row>
    <row r="95" spans="1:14" x14ac:dyDescent="0.2">
      <c r="A95" t="s">
        <v>6</v>
      </c>
      <c r="B95">
        <v>4194304</v>
      </c>
      <c r="C95">
        <v>1094919112</v>
      </c>
      <c r="D95">
        <v>28100.5470972355</v>
      </c>
      <c r="E95">
        <v>24337.904415434499</v>
      </c>
      <c r="F95">
        <f>$B$1/Table1[[#This Row],[shards]]</f>
        <v>2.384185791015625</v>
      </c>
      <c r="G95">
        <f>Table1[[#This Row],[memory]]/$B$1 - 32</f>
        <v>77.491911200000004</v>
      </c>
      <c r="J95" s="2">
        <v>3.7252902984619141E-2</v>
      </c>
      <c r="K95" s="3">
        <v>23166.5033640373</v>
      </c>
      <c r="L95" s="3">
        <v>23118.9318640247</v>
      </c>
      <c r="M95" s="3">
        <v>23758.906873114302</v>
      </c>
      <c r="N95" s="3">
        <v>22418.9167202557</v>
      </c>
    </row>
    <row r="96" spans="1:14" x14ac:dyDescent="0.2">
      <c r="A96" t="s">
        <v>5</v>
      </c>
      <c r="B96">
        <v>8388608</v>
      </c>
      <c r="C96">
        <v>1020092016</v>
      </c>
      <c r="D96">
        <v>22254.690831890199</v>
      </c>
      <c r="E96">
        <v>22324.787933408399</v>
      </c>
      <c r="F96" s="3">
        <f>$B$1/Table1[[#This Row],[shards]]</f>
        <v>1.1920928955078125</v>
      </c>
      <c r="G96" s="3">
        <f>Table1[[#This Row],[memory]]/$B$1 - 32</f>
        <v>70.009201599999997</v>
      </c>
      <c r="H96" s="3"/>
      <c r="J96" s="1" t="s">
        <v>16</v>
      </c>
      <c r="K96" s="1" t="s">
        <v>7</v>
      </c>
    </row>
    <row r="97" spans="1:14" x14ac:dyDescent="0.2">
      <c r="A97" t="s">
        <v>3</v>
      </c>
      <c r="B97">
        <v>8388608</v>
      </c>
      <c r="C97">
        <v>2086839000</v>
      </c>
      <c r="D97">
        <v>25331.298407466002</v>
      </c>
      <c r="E97">
        <v>23654.426875246201</v>
      </c>
      <c r="F97" s="3">
        <f>$B$1/Table1[[#This Row],[shards]]</f>
        <v>1.1920928955078125</v>
      </c>
      <c r="G97" s="3">
        <f>Table1[[#This Row],[memory]]/$B$1 - 32</f>
        <v>176.68389999999999</v>
      </c>
      <c r="H97" s="3"/>
      <c r="J97" s="1" t="s">
        <v>8</v>
      </c>
      <c r="K97" t="s">
        <v>6</v>
      </c>
      <c r="L97" t="s">
        <v>4</v>
      </c>
      <c r="M97" t="s">
        <v>3</v>
      </c>
      <c r="N97" t="s">
        <v>5</v>
      </c>
    </row>
    <row r="98" spans="1:14" x14ac:dyDescent="0.2">
      <c r="A98" t="s">
        <v>4</v>
      </c>
      <c r="B98">
        <v>8388608</v>
      </c>
      <c r="C98">
        <v>952983512</v>
      </c>
      <c r="D98">
        <v>24446.2136688705</v>
      </c>
      <c r="E98">
        <v>23303.6686917896</v>
      </c>
      <c r="F98" s="3">
        <f>$B$1/Table1[[#This Row],[shards]]</f>
        <v>1.1920928955078125</v>
      </c>
      <c r="G98" s="3">
        <f>Table1[[#This Row],[memory]]/$B$1 - 32</f>
        <v>63.298351199999999</v>
      </c>
      <c r="H98" s="3"/>
      <c r="J98" s="6">
        <v>1</v>
      </c>
      <c r="K98" s="3">
        <v>1095028488</v>
      </c>
      <c r="L98" s="3">
        <v>1162137440</v>
      </c>
      <c r="M98" s="3">
        <v>1162137320</v>
      </c>
      <c r="N98" s="3">
        <v>1695517800</v>
      </c>
    </row>
    <row r="99" spans="1:14" x14ac:dyDescent="0.2">
      <c r="A99" t="s">
        <v>6</v>
      </c>
      <c r="B99">
        <v>8388608</v>
      </c>
      <c r="C99">
        <v>1094913056</v>
      </c>
      <c r="D99">
        <v>28582.933601521101</v>
      </c>
      <c r="E99">
        <v>22876.293801448999</v>
      </c>
      <c r="F99" s="3">
        <f>$B$1/Table1[[#This Row],[shards]]</f>
        <v>1.1920928955078125</v>
      </c>
      <c r="G99" s="3">
        <f>Table1[[#This Row],[memory]]/$B$1 - 32</f>
        <v>77.491305600000004</v>
      </c>
      <c r="H99" s="3"/>
      <c r="J99" s="6">
        <v>2</v>
      </c>
      <c r="K99" s="3">
        <v>1095026896</v>
      </c>
      <c r="L99" s="3">
        <v>1162136024</v>
      </c>
      <c r="M99" s="3">
        <v>1162135904</v>
      </c>
      <c r="N99" s="3">
        <v>1695512480</v>
      </c>
    </row>
    <row r="100" spans="1:14" x14ac:dyDescent="0.2">
      <c r="A100" t="s">
        <v>5</v>
      </c>
      <c r="B100">
        <v>16777216</v>
      </c>
      <c r="C100">
        <v>1111971576</v>
      </c>
      <c r="D100">
        <v>25956.1440413534</v>
      </c>
      <c r="E100">
        <v>22185.0726380739</v>
      </c>
      <c r="F100" s="3">
        <f>$B$1/Table1[[#This Row],[shards]]</f>
        <v>0.59604644775390625</v>
      </c>
      <c r="G100" s="3">
        <f>Table1[[#This Row],[memory]]/$B$1 - 32</f>
        <v>79.197157599999997</v>
      </c>
      <c r="H100" s="3"/>
      <c r="J100" s="6">
        <v>4</v>
      </c>
      <c r="K100" s="3">
        <v>1095022264</v>
      </c>
      <c r="L100" s="3">
        <v>1162131744</v>
      </c>
      <c r="M100" s="3">
        <v>1162131624</v>
      </c>
      <c r="N100" s="3">
        <v>1695530904</v>
      </c>
    </row>
    <row r="101" spans="1:14" x14ac:dyDescent="0.2">
      <c r="A101" t="s">
        <v>3</v>
      </c>
      <c r="B101">
        <v>16777216</v>
      </c>
      <c r="C101">
        <v>2435340096</v>
      </c>
      <c r="D101">
        <v>24312.371103036501</v>
      </c>
      <c r="E101">
        <v>23267.014288156901</v>
      </c>
      <c r="F101" s="3">
        <f>$B$1/Table1[[#This Row],[shards]]</f>
        <v>0.59604644775390625</v>
      </c>
      <c r="G101" s="3">
        <f>Table1[[#This Row],[memory]]/$B$1 - 32</f>
        <v>211.53400959999999</v>
      </c>
      <c r="H101" s="3"/>
      <c r="J101" s="6">
        <v>8</v>
      </c>
      <c r="K101" s="3">
        <v>1095013872</v>
      </c>
      <c r="L101" s="3">
        <v>1162124088</v>
      </c>
      <c r="M101" s="3">
        <v>1162123968</v>
      </c>
      <c r="N101" s="3">
        <v>1695449408</v>
      </c>
    </row>
    <row r="102" spans="1:14" x14ac:dyDescent="0.2">
      <c r="A102" t="s">
        <v>4</v>
      </c>
      <c r="B102">
        <v>16777216</v>
      </c>
      <c r="C102">
        <v>1111971936</v>
      </c>
      <c r="D102">
        <v>26878.504781547101</v>
      </c>
      <c r="E102">
        <v>23396.987182394099</v>
      </c>
      <c r="F102" s="3">
        <f>$B$1/Table1[[#This Row],[shards]]</f>
        <v>0.59604644775390625</v>
      </c>
      <c r="G102" s="3">
        <f>Table1[[#This Row],[memory]]/$B$1 - 32</f>
        <v>79.197193600000006</v>
      </c>
      <c r="H102" s="3"/>
      <c r="J102" s="6">
        <v>16</v>
      </c>
      <c r="K102" s="3">
        <v>1094994576</v>
      </c>
      <c r="L102" s="3">
        <v>1162106264</v>
      </c>
      <c r="M102" s="3">
        <v>1162106144</v>
      </c>
      <c r="N102" s="3">
        <v>1695465816</v>
      </c>
    </row>
    <row r="103" spans="1:14" x14ac:dyDescent="0.2">
      <c r="A103" t="s">
        <v>6</v>
      </c>
      <c r="B103">
        <v>16777216</v>
      </c>
      <c r="C103">
        <v>1094894904</v>
      </c>
      <c r="D103">
        <v>28141.1690471822</v>
      </c>
      <c r="E103">
        <v>24140.527758390399</v>
      </c>
      <c r="F103" s="3">
        <f>$B$1/Table1[[#This Row],[shards]]</f>
        <v>0.59604644775390625</v>
      </c>
      <c r="G103" s="3">
        <f>Table1[[#This Row],[memory]]/$B$1 - 32</f>
        <v>77.489490399999994</v>
      </c>
      <c r="H103" s="3"/>
      <c r="J103" s="6">
        <v>32</v>
      </c>
      <c r="K103" s="3">
        <v>1094993128</v>
      </c>
      <c r="L103" s="3">
        <v>1162071360</v>
      </c>
      <c r="M103" s="3">
        <v>1162071240</v>
      </c>
      <c r="N103" s="3">
        <v>1695489736</v>
      </c>
    </row>
    <row r="104" spans="1:14" x14ac:dyDescent="0.2">
      <c r="A104" t="s">
        <v>5</v>
      </c>
      <c r="B104">
        <v>33554432</v>
      </c>
      <c r="C104">
        <v>1352596912</v>
      </c>
      <c r="D104">
        <v>21851.8291409665</v>
      </c>
      <c r="E104">
        <v>21595.302251216199</v>
      </c>
      <c r="F104" s="3">
        <f>$B$1/Table1[[#This Row],[shards]]</f>
        <v>0.29802322387695312</v>
      </c>
      <c r="G104" s="3">
        <f>Table1[[#This Row],[memory]]/$B$1 - 32</f>
        <v>103.25969119999999</v>
      </c>
      <c r="H104" s="3"/>
      <c r="J104" s="6">
        <v>64</v>
      </c>
      <c r="K104" s="3">
        <v>1094988864</v>
      </c>
      <c r="L104" s="3">
        <v>1161999640</v>
      </c>
      <c r="M104" s="3">
        <v>1161999520</v>
      </c>
      <c r="N104" s="3">
        <v>1695358640</v>
      </c>
    </row>
    <row r="105" spans="1:14" x14ac:dyDescent="0.2">
      <c r="A105" t="s">
        <v>3</v>
      </c>
      <c r="B105">
        <v>33554432</v>
      </c>
      <c r="C105">
        <v>2801204528</v>
      </c>
      <c r="D105">
        <v>24372.248171041301</v>
      </c>
      <c r="E105">
        <v>22543.440681514301</v>
      </c>
      <c r="F105" s="3">
        <f>$B$1/Table1[[#This Row],[shards]]</f>
        <v>0.29802322387695312</v>
      </c>
      <c r="G105" s="3">
        <f>Table1[[#This Row],[memory]]/$B$1 - 32</f>
        <v>248.12045280000001</v>
      </c>
      <c r="H105" s="3"/>
      <c r="J105" s="6">
        <v>128</v>
      </c>
      <c r="K105" s="3">
        <v>1094979416</v>
      </c>
      <c r="L105" s="3">
        <v>1161854592</v>
      </c>
      <c r="M105" s="3">
        <v>1161854472</v>
      </c>
      <c r="N105" s="3">
        <v>1695347608</v>
      </c>
    </row>
    <row r="106" spans="1:14" x14ac:dyDescent="0.2">
      <c r="A106" t="s">
        <v>4</v>
      </c>
      <c r="B106">
        <v>33554432</v>
      </c>
      <c r="C106">
        <v>1352597392</v>
      </c>
      <c r="D106">
        <v>25561.1300114728</v>
      </c>
      <c r="E106">
        <v>22433.094157487401</v>
      </c>
      <c r="F106" s="3">
        <f>$B$1/Table1[[#This Row],[shards]]</f>
        <v>0.29802322387695312</v>
      </c>
      <c r="G106" s="3">
        <f>Table1[[#This Row],[memory]]/$B$1 - 32</f>
        <v>103.25973920000001</v>
      </c>
      <c r="H106" s="3"/>
      <c r="J106" s="6">
        <v>256</v>
      </c>
      <c r="K106" s="3">
        <v>1094960024</v>
      </c>
      <c r="L106" s="3">
        <v>1161568048</v>
      </c>
      <c r="M106" s="3">
        <v>1161567928</v>
      </c>
      <c r="N106" s="3">
        <v>1692968016</v>
      </c>
    </row>
    <row r="107" spans="1:14" x14ac:dyDescent="0.2">
      <c r="A107" t="s">
        <v>6</v>
      </c>
      <c r="B107">
        <v>33554432</v>
      </c>
      <c r="C107">
        <v>1094913648</v>
      </c>
      <c r="D107">
        <v>26747.7397869339</v>
      </c>
      <c r="E107">
        <v>23012.969327228398</v>
      </c>
      <c r="F107" s="3">
        <f>$B$1/Table1[[#This Row],[shards]]</f>
        <v>0.29802322387695312</v>
      </c>
      <c r="G107" s="3">
        <f>Table1[[#This Row],[memory]]/$B$1 - 32</f>
        <v>77.491364799999999</v>
      </c>
      <c r="H107" s="3"/>
      <c r="J107" s="6">
        <v>512</v>
      </c>
      <c r="K107" s="3">
        <v>1094957968</v>
      </c>
      <c r="L107" s="3">
        <v>1160988488</v>
      </c>
      <c r="M107" s="3">
        <v>1160988368</v>
      </c>
      <c r="N107" s="3">
        <v>1638874208</v>
      </c>
    </row>
    <row r="108" spans="1:14" x14ac:dyDescent="0.2">
      <c r="A108" t="s">
        <v>5</v>
      </c>
      <c r="B108">
        <v>67108864</v>
      </c>
      <c r="C108">
        <v>1414084480</v>
      </c>
      <c r="D108">
        <v>24009.328461822501</v>
      </c>
      <c r="E108">
        <v>21888.926742845899</v>
      </c>
      <c r="F108" s="3">
        <f>$B$1/Table1[[#This Row],[shards]]</f>
        <v>0.14901161193847656</v>
      </c>
      <c r="G108" s="3">
        <f>Table1[[#This Row],[memory]]/$B$1 - 32</f>
        <v>109.40844799999999</v>
      </c>
      <c r="H108" s="3"/>
      <c r="J108" s="6">
        <v>1024</v>
      </c>
      <c r="K108" s="3">
        <v>1094953864</v>
      </c>
      <c r="L108" s="3">
        <v>1159835840</v>
      </c>
      <c r="M108" s="3">
        <v>1159835720</v>
      </c>
      <c r="N108" s="3">
        <v>1653802488</v>
      </c>
    </row>
    <row r="109" spans="1:14" x14ac:dyDescent="0.2">
      <c r="A109" t="s">
        <v>3</v>
      </c>
      <c r="B109">
        <v>67108864</v>
      </c>
      <c r="C109">
        <v>2934640112</v>
      </c>
      <c r="D109">
        <v>25887.864601058402</v>
      </c>
      <c r="E109">
        <v>23061.327776824299</v>
      </c>
      <c r="F109" s="3">
        <f>$B$1/Table1[[#This Row],[shards]]</f>
        <v>0.14901161193847656</v>
      </c>
      <c r="G109" s="3">
        <f>Table1[[#This Row],[memory]]/$B$1 - 32</f>
        <v>261.46401120000002</v>
      </c>
      <c r="H109" s="3"/>
      <c r="J109" s="6">
        <v>2048</v>
      </c>
      <c r="K109" s="3">
        <v>1094944344</v>
      </c>
      <c r="L109" s="3">
        <v>1157529392</v>
      </c>
      <c r="M109" s="3">
        <v>1157529272</v>
      </c>
      <c r="N109" s="3">
        <v>1686898032</v>
      </c>
    </row>
    <row r="110" spans="1:14" x14ac:dyDescent="0.2">
      <c r="A110" t="s">
        <v>4</v>
      </c>
      <c r="B110">
        <v>67108864</v>
      </c>
      <c r="C110">
        <v>1414084480</v>
      </c>
      <c r="D110">
        <v>25231.2946731966</v>
      </c>
      <c r="E110">
        <v>21755.398760715601</v>
      </c>
      <c r="F110" s="3">
        <f>$B$1/Table1[[#This Row],[shards]]</f>
        <v>0.14901161193847656</v>
      </c>
      <c r="G110" s="3">
        <f>Table1[[#This Row],[memory]]/$B$1 - 32</f>
        <v>109.40844799999999</v>
      </c>
      <c r="H110" s="3"/>
      <c r="J110" s="6">
        <v>4096</v>
      </c>
      <c r="K110" s="3">
        <v>1094925496</v>
      </c>
      <c r="L110" s="3">
        <v>1152469376</v>
      </c>
      <c r="M110" s="3">
        <v>1152911624</v>
      </c>
      <c r="N110" s="3">
        <v>1657318512</v>
      </c>
    </row>
    <row r="111" spans="1:14" x14ac:dyDescent="0.2">
      <c r="A111" t="s">
        <v>6</v>
      </c>
      <c r="B111">
        <v>67108864</v>
      </c>
      <c r="C111">
        <v>1094919344</v>
      </c>
      <c r="D111">
        <v>27268.575309731401</v>
      </c>
      <c r="E111">
        <v>23015.848621129098</v>
      </c>
      <c r="F111" s="3">
        <f>$B$1/Table1[[#This Row],[shards]]</f>
        <v>0.14901161193847656</v>
      </c>
      <c r="G111" s="3">
        <f>Table1[[#This Row],[memory]]/$B$1 - 32</f>
        <v>77.491934400000005</v>
      </c>
      <c r="H111" s="3"/>
      <c r="J111" s="6">
        <v>8192</v>
      </c>
      <c r="K111" s="3">
        <v>1094924376</v>
      </c>
      <c r="L111" s="3">
        <v>1143650016</v>
      </c>
      <c r="M111" s="3">
        <v>1140668008</v>
      </c>
      <c r="N111" s="3">
        <v>1672448576</v>
      </c>
    </row>
    <row r="112" spans="1:14" x14ac:dyDescent="0.2">
      <c r="A112" t="s">
        <v>5</v>
      </c>
      <c r="B112">
        <v>134217728</v>
      </c>
      <c r="C112">
        <v>1447308528</v>
      </c>
      <c r="D112">
        <v>22777.694604292199</v>
      </c>
      <c r="E112">
        <v>22216.482706031598</v>
      </c>
      <c r="F112" s="3">
        <f>$B$1/Table1[[#This Row],[shards]]</f>
        <v>7.4505805969238281E-2</v>
      </c>
      <c r="G112" s="3">
        <f>Table1[[#This Row],[memory]]/$B$1 - 32</f>
        <v>112.73085280000001</v>
      </c>
      <c r="H112" s="3"/>
      <c r="J112" s="6">
        <v>16384</v>
      </c>
      <c r="K112" s="3">
        <v>1094918112</v>
      </c>
      <c r="L112" s="3">
        <v>1110754840</v>
      </c>
      <c r="M112" s="3">
        <v>1124781632</v>
      </c>
      <c r="N112" s="3">
        <v>1674541728</v>
      </c>
    </row>
    <row r="113" spans="1:17" x14ac:dyDescent="0.2">
      <c r="A113" t="s">
        <v>3</v>
      </c>
      <c r="B113">
        <v>134217728</v>
      </c>
      <c r="C113">
        <v>3006656096</v>
      </c>
      <c r="D113">
        <v>23351.0611447296</v>
      </c>
      <c r="E113">
        <v>21874.5776374669</v>
      </c>
      <c r="F113" s="3">
        <f>$B$1/Table1[[#This Row],[shards]]</f>
        <v>7.4505805969238281E-2</v>
      </c>
      <c r="G113" s="3">
        <f>Table1[[#This Row],[memory]]/$B$1 - 32</f>
        <v>268.66560959999998</v>
      </c>
      <c r="H113" s="3"/>
      <c r="J113" s="6">
        <v>32768</v>
      </c>
      <c r="K113" s="3">
        <v>1094909008</v>
      </c>
      <c r="L113" s="3">
        <v>406267960</v>
      </c>
      <c r="M113" s="3">
        <v>1083270880</v>
      </c>
      <c r="N113" s="3">
        <v>1669787448</v>
      </c>
    </row>
    <row r="114" spans="1:17" x14ac:dyDescent="0.2">
      <c r="A114" t="s">
        <v>4</v>
      </c>
      <c r="B114">
        <v>134217728</v>
      </c>
      <c r="C114">
        <v>1447308528</v>
      </c>
      <c r="D114">
        <v>24410.657687496099</v>
      </c>
      <c r="E114">
        <v>23008.733676184402</v>
      </c>
      <c r="F114" s="3">
        <f>$B$1/Table1[[#This Row],[shards]]</f>
        <v>7.4505805969238281E-2</v>
      </c>
      <c r="G114" s="3">
        <f>Table1[[#This Row],[memory]]/$B$1 - 32</f>
        <v>112.73085280000001</v>
      </c>
      <c r="H114" s="3"/>
      <c r="J114" s="6">
        <v>65536</v>
      </c>
      <c r="K114" s="3">
        <v>1094891104</v>
      </c>
      <c r="L114" s="3">
        <v>538096664</v>
      </c>
      <c r="M114" s="3">
        <v>1004969376</v>
      </c>
      <c r="N114" s="3">
        <v>1579669704</v>
      </c>
    </row>
    <row r="115" spans="1:17" x14ac:dyDescent="0.2">
      <c r="A115" t="s">
        <v>6</v>
      </c>
      <c r="B115">
        <v>134217728</v>
      </c>
      <c r="C115">
        <v>1094914432</v>
      </c>
      <c r="D115">
        <v>27869.553717562401</v>
      </c>
      <c r="E115">
        <v>23950.8554882832</v>
      </c>
      <c r="F115" s="3">
        <f>$B$1/Table1[[#This Row],[shards]]</f>
        <v>7.4505805969238281E-2</v>
      </c>
      <c r="G115" s="3">
        <f>Table1[[#This Row],[memory]]/$B$1 - 32</f>
        <v>77.491443200000006</v>
      </c>
      <c r="H115" s="3"/>
      <c r="J115" s="6">
        <v>131072</v>
      </c>
      <c r="K115" s="3">
        <v>1094909440</v>
      </c>
      <c r="L115" s="3">
        <v>365963000</v>
      </c>
      <c r="M115" s="3">
        <v>1009332608</v>
      </c>
      <c r="N115" s="3">
        <v>365962760</v>
      </c>
    </row>
    <row r="116" spans="1:17" x14ac:dyDescent="0.2">
      <c r="A116" t="s">
        <v>5</v>
      </c>
      <c r="B116">
        <v>268435456</v>
      </c>
      <c r="C116">
        <v>1464538336</v>
      </c>
      <c r="D116">
        <v>23128.572512552098</v>
      </c>
      <c r="E116">
        <v>22418.9167202557</v>
      </c>
      <c r="F116" s="3">
        <f>$B$1/Table1[[#This Row],[shards]]</f>
        <v>3.7252902984619141E-2</v>
      </c>
      <c r="G116" s="3">
        <f>Table1[[#This Row],[memory]]/$B$1 - 32</f>
        <v>114.4538336</v>
      </c>
      <c r="H116" s="3"/>
      <c r="J116" s="6">
        <v>262144</v>
      </c>
      <c r="K116" s="3">
        <v>1094913744</v>
      </c>
      <c r="L116" s="3">
        <v>376892648</v>
      </c>
      <c r="M116" s="3">
        <v>1019374128</v>
      </c>
      <c r="N116" s="3">
        <v>376892408</v>
      </c>
    </row>
    <row r="117" spans="1:17" x14ac:dyDescent="0.2">
      <c r="A117" t="s">
        <v>3</v>
      </c>
      <c r="B117">
        <v>268435456</v>
      </c>
      <c r="C117">
        <v>3043988848</v>
      </c>
      <c r="D117">
        <v>26669.38468223</v>
      </c>
      <c r="E117">
        <v>23758.906873114302</v>
      </c>
      <c r="F117" s="3">
        <f>$B$1/Table1[[#This Row],[shards]]</f>
        <v>3.7252902984619141E-2</v>
      </c>
      <c r="G117" s="3">
        <f>Table1[[#This Row],[memory]]/$B$1 - 32</f>
        <v>272.39888480000002</v>
      </c>
      <c r="H117" s="3"/>
      <c r="J117" s="6">
        <v>524288</v>
      </c>
      <c r="K117" s="3">
        <v>1094910528</v>
      </c>
      <c r="L117" s="3">
        <v>399283448</v>
      </c>
      <c r="M117" s="3">
        <v>1056766672</v>
      </c>
      <c r="N117" s="3">
        <v>399283208</v>
      </c>
    </row>
    <row r="118" spans="1:17" x14ac:dyDescent="0.2">
      <c r="A118" t="s">
        <v>4</v>
      </c>
      <c r="B118">
        <v>268435456</v>
      </c>
      <c r="C118">
        <v>1464538336</v>
      </c>
      <c r="D118">
        <v>24452.264667920201</v>
      </c>
      <c r="E118">
        <v>23118.9318640247</v>
      </c>
      <c r="F118" s="3">
        <f>$B$1/Table1[[#This Row],[shards]]</f>
        <v>3.7252902984619141E-2</v>
      </c>
      <c r="G118" s="3">
        <f>Table1[[#This Row],[memory]]/$B$1 - 32</f>
        <v>114.4538336</v>
      </c>
      <c r="H118" s="3"/>
      <c r="J118" s="6">
        <v>1048576</v>
      </c>
      <c r="K118" s="3">
        <v>1094894168</v>
      </c>
      <c r="L118" s="3">
        <v>446459552</v>
      </c>
      <c r="M118" s="3">
        <v>1148200304</v>
      </c>
      <c r="N118" s="3">
        <v>446459192</v>
      </c>
    </row>
    <row r="119" spans="1:17" x14ac:dyDescent="0.2">
      <c r="A119" t="s">
        <v>6</v>
      </c>
      <c r="B119">
        <v>268435456</v>
      </c>
      <c r="C119">
        <v>1094896448</v>
      </c>
      <c r="D119">
        <v>27886.036210631199</v>
      </c>
      <c r="E119">
        <v>23166.5033640373</v>
      </c>
      <c r="F119" s="3">
        <f>$B$1/Table1[[#This Row],[shards]]</f>
        <v>3.7252902984619141E-2</v>
      </c>
      <c r="G119" s="3">
        <f>Table1[[#This Row],[memory]]/$B$1 - 32</f>
        <v>77.489644799999994</v>
      </c>
      <c r="H119" s="3"/>
      <c r="J119" s="6">
        <v>2097152</v>
      </c>
      <c r="K119" s="3">
        <v>1094912304</v>
      </c>
      <c r="L119" s="3">
        <v>563082840</v>
      </c>
      <c r="M119" s="3">
        <v>1326566680</v>
      </c>
      <c r="N119" s="3">
        <v>563082480</v>
      </c>
    </row>
    <row r="120" spans="1:17" x14ac:dyDescent="0.2">
      <c r="J120" s="6">
        <v>4194304</v>
      </c>
      <c r="K120" s="3">
        <v>1094919112</v>
      </c>
      <c r="L120" s="3">
        <v>734377520</v>
      </c>
      <c r="M120" s="3">
        <v>1651375872</v>
      </c>
      <c r="N120" s="3">
        <v>734377160</v>
      </c>
    </row>
    <row r="121" spans="1:17" x14ac:dyDescent="0.2">
      <c r="J121" s="6">
        <v>8388608</v>
      </c>
      <c r="K121" s="3">
        <v>1094913056</v>
      </c>
      <c r="L121" s="3">
        <v>952983512</v>
      </c>
      <c r="M121" s="3">
        <v>2086839000</v>
      </c>
      <c r="N121" s="3">
        <v>1020092016</v>
      </c>
    </row>
    <row r="122" spans="1:17" x14ac:dyDescent="0.2">
      <c r="J122" s="6">
        <v>16777216</v>
      </c>
      <c r="K122" s="3">
        <v>1094894904</v>
      </c>
      <c r="L122" s="3">
        <v>1111971936</v>
      </c>
      <c r="M122" s="3">
        <v>2435340096</v>
      </c>
      <c r="N122" s="3">
        <v>1111971576</v>
      </c>
    </row>
    <row r="123" spans="1:17" x14ac:dyDescent="0.2">
      <c r="J123" s="6">
        <v>33554432</v>
      </c>
      <c r="K123" s="3">
        <v>1094913648</v>
      </c>
      <c r="L123" s="3">
        <v>1352597392</v>
      </c>
      <c r="M123" s="3">
        <v>2801204528</v>
      </c>
      <c r="N123" s="3">
        <v>1352596912</v>
      </c>
    </row>
    <row r="124" spans="1:17" x14ac:dyDescent="0.2">
      <c r="J124" s="6">
        <v>67108864</v>
      </c>
      <c r="K124" s="3">
        <v>1094919344</v>
      </c>
      <c r="L124" s="3">
        <v>1414084480</v>
      </c>
      <c r="M124" s="3">
        <v>2934640112</v>
      </c>
      <c r="N124" s="3">
        <v>1414084480</v>
      </c>
    </row>
    <row r="125" spans="1:17" x14ac:dyDescent="0.2">
      <c r="J125" s="6">
        <v>134217728</v>
      </c>
      <c r="K125" s="3">
        <v>1094914432</v>
      </c>
      <c r="L125" s="3">
        <v>1447308528</v>
      </c>
      <c r="M125" s="3">
        <v>3006656096</v>
      </c>
      <c r="N125" s="3">
        <v>1447308528</v>
      </c>
      <c r="Q125" s="8"/>
    </row>
    <row r="126" spans="1:17" x14ac:dyDescent="0.2">
      <c r="J126" s="6">
        <v>268435456</v>
      </c>
      <c r="K126" s="3">
        <v>1094896448</v>
      </c>
      <c r="L126" s="3">
        <v>1464538336</v>
      </c>
      <c r="M126" s="3">
        <v>3043988848</v>
      </c>
      <c r="N126" s="3">
        <v>1464538336</v>
      </c>
    </row>
  </sheetData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2016-10-12T18:56:33Z</dcterms:created>
  <dcterms:modified xsi:type="dcterms:W3CDTF">2016-10-14T14:03:12Z</dcterms:modified>
</cp:coreProperties>
</file>