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ezz Valo " sheetId="1" state="visible" r:id="rId2"/>
    <sheet name="Feuil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<sst xmlns="http://schemas.openxmlformats.org/spreadsheetml/2006/main" count="65" uniqueCount="56">
  <si>
    <t xml:space="preserve">REPARTITION DU CAPITAL </t>
  </si>
  <si>
    <t xml:space="preserve">Nb de titres total</t>
  </si>
  <si>
    <t xml:space="preserve">P.Gradit</t>
  </si>
  <si>
    <t xml:space="preserve">BNCS</t>
  </si>
  <si>
    <t xml:space="preserve">F. Versini</t>
  </si>
  <si>
    <t xml:space="preserve">SYNTYS P&amp;E</t>
  </si>
  <si>
    <t xml:space="preserve">F.Charpe</t>
  </si>
  <si>
    <t xml:space="preserve">TOTAL</t>
  </si>
  <si>
    <t xml:space="preserve">Total fondateurs</t>
  </si>
  <si>
    <t xml:space="preserve">Valorisation globale</t>
  </si>
  <si>
    <t xml:space="preserve">Valorisation du titre</t>
  </si>
  <si>
    <t xml:space="preserve">1ère augmentation</t>
  </si>
  <si>
    <t xml:space="preserve">Valorisation</t>
  </si>
  <si>
    <t xml:space="preserve">Nb de titres avant augmentation</t>
  </si>
  <si>
    <t xml:space="preserve">Valeur / titre</t>
  </si>
  <si>
    <t xml:space="preserve">Nombre de titres avant augmentation de capital P.GRADIT</t>
  </si>
  <si>
    <t xml:space="preserve">Montant de l'apport P.GRADIT</t>
  </si>
  <si>
    <t xml:space="preserve">Nombre de nouveaux titres P.GRADIT</t>
  </si>
  <si>
    <t xml:space="preserve">Nombre de titres après augmentation de capital P.GRADIT</t>
  </si>
  <si>
    <t xml:space="preserve">Nombre de titres avant augmentation de capital BNCS</t>
  </si>
  <si>
    <t xml:space="preserve">Montant de l'apport BNCS</t>
  </si>
  <si>
    <t xml:space="preserve">Nombre de nouveaux titres BNCS</t>
  </si>
  <si>
    <t xml:space="preserve">Nombre de titres après augmentation de capital BNCS</t>
  </si>
  <si>
    <t xml:space="preserve">Nombre de titres avant augmentation de capital ISARD</t>
  </si>
  <si>
    <t xml:space="preserve">Montant de l'apport ISARD</t>
  </si>
  <si>
    <t xml:space="preserve">Nombre de nouveaux titres ISARD</t>
  </si>
  <si>
    <t xml:space="preserve">Nombre de titres après augmentation de capital ISARD</t>
  </si>
  <si>
    <t xml:space="preserve">Nombre de titres avant augmentation de capital SYNTYS P&amp;E</t>
  </si>
  <si>
    <t xml:space="preserve">Montant de l'apport SYNTYS P&amp;E</t>
  </si>
  <si>
    <t xml:space="preserve">Nombre de nouveaux titres SYNTYS P&amp;E</t>
  </si>
  <si>
    <t xml:space="preserve">Nombre de titres après augmentation de capital SYNTYS P&amp;E</t>
  </si>
  <si>
    <t xml:space="preserve">Nombre de titres avant augmentation de capital F Charpe</t>
  </si>
  <si>
    <t xml:space="preserve">Montant de l'apport F Charpe</t>
  </si>
  <si>
    <t xml:space="preserve">Nombre de nouveaux titres F Charpe</t>
  </si>
  <si>
    <t xml:space="preserve">Nombre de titres après augmentation de capital F Charpe</t>
  </si>
  <si>
    <t xml:space="preserve">Nombre de titres avant augmentation de capital INV1</t>
  </si>
  <si>
    <t xml:space="preserve">Montant de l'apport INV1</t>
  </si>
  <si>
    <t xml:space="preserve">Nombre de nouveaux titres INV1</t>
  </si>
  <si>
    <t xml:space="preserve">Nombre de titres après augmentation de capital INV1</t>
  </si>
  <si>
    <t xml:space="preserve">Nombre de titres avant augmentation de capital INV2</t>
  </si>
  <si>
    <t xml:space="preserve">Montant de l'apport  INV2</t>
  </si>
  <si>
    <t xml:space="preserve">Nombre de nouveaux titres  INV2</t>
  </si>
  <si>
    <t xml:space="preserve">Nombre de titres après augmentation de capital  INV2</t>
  </si>
  <si>
    <t xml:space="preserve">Nombre de nouveaux titres total</t>
  </si>
  <si>
    <t xml:space="preserve">Augmentation de capital</t>
  </si>
  <si>
    <t xml:space="preserve">Nombre de titre total après augmentation de capital</t>
  </si>
  <si>
    <t xml:space="preserve">NOUVELLE REPARTITION DE CAPITAL</t>
  </si>
  <si>
    <t xml:space="preserve">ETAPE 1</t>
  </si>
  <si>
    <t xml:space="preserve">INV1</t>
  </si>
  <si>
    <t xml:space="preserve">INV2</t>
  </si>
  <si>
    <t xml:space="preserve">Fondateurs</t>
  </si>
  <si>
    <t xml:space="preserve">Initial</t>
  </si>
  <si>
    <t xml:space="preserve">Pierre Gradit</t>
  </si>
  <si>
    <t xml:space="preserve">Isard </t>
  </si>
  <si>
    <t xml:space="preserve">F Charpe</t>
  </si>
  <si>
    <t xml:space="preserve">SYNTIS P&amp;E + INVESTISSEUR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</si>
</sst>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_);_(* \(#,##0\);_(* \-??_);_(@_)"/>
    <numFmt numFmtId="166" formatCode="#,##0;\-#,##0"/>
    <numFmt numFmtId="167" formatCode="0%"/>
    <numFmt numFmtId="168" formatCode="0.00%"/>
    <numFmt numFmtId="169" formatCode="#,##0\ [$€-40C];\-#,##0\ [$€-40C]"/>
    <numFmt numFmtId="170" formatCode="#,##0.00&quot; €&quot;;\-#,##0.00&quot; €&quot;"/>
    <numFmt numFmtId="171" formatCode="#,##0&quot; €&quot;"/>
    <numFmt numFmtId="172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0"/>
      <name val="Verdana"/>
      <family val="2"/>
      <charset val="1"/>
    </font>
    <font>
      <b val="true"/>
      <sz val="10"/>
      <color rgb="FFFFFFFF"/>
      <name val="Verdana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13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0" width="61.165991902834"/>
    <col collapsed="false" hidden="false" max="2" min="2" style="0" width="20.995951417004"/>
    <col collapsed="false" hidden="false" max="4" min="3" style="0" width="17.8906882591093"/>
    <col collapsed="false" hidden="false" max="5" min="5" style="0" width="16.2834008097166"/>
    <col collapsed="false" hidden="false" max="6" min="6" style="0" width="14.1417004048583"/>
    <col collapsed="false" hidden="false" max="1025" min="7" style="0" width="11.1417004048583"/>
  </cols>
  <sheetData>
    <row r="1" customFormat="false" ht="15" hidden="false" customHeight="false" outlineLevel="0" collapsed="false">
      <c r="B1" s="1"/>
    </row>
    <row r="2" customFormat="false" ht="12.75" hidden="false" customHeight="false" outlineLevel="0" collapsed="false">
      <c r="A2" s="2" t="s">
        <v>0</v>
      </c>
      <c r="B2" s="3"/>
    </row>
    <row r="3" customFormat="false" ht="12.75" hidden="false" customHeight="false" outlineLevel="0" collapsed="false">
      <c r="A3" s="2" t="s">
        <v>1</v>
      </c>
      <c r="B3" s="3"/>
      <c r="C3" s="4"/>
    </row>
    <row r="4" customFormat="false" ht="15" hidden="false" customHeight="false" outlineLevel="0" collapsed="false">
      <c r="A4" s="5" t="s">
        <v>2</v>
      </c>
      <c r="B4" s="6" t="n">
        <v>1560</v>
      </c>
      <c r="C4" s="7" t="n">
        <f aca="false">+B4/$B$10</f>
        <v>0.500481231953802</v>
      </c>
      <c r="D4" s="8"/>
    </row>
    <row r="5" customFormat="false" ht="14.1" hidden="false" customHeight="true" outlineLevel="0" collapsed="false">
      <c r="A5" s="5" t="s">
        <v>3</v>
      </c>
      <c r="B5" s="6" t="n">
        <v>311</v>
      </c>
      <c r="C5" s="7" t="n">
        <f aca="false">+B5/$B$10</f>
        <v>0.0997754250882259</v>
      </c>
      <c r="D5" s="8"/>
    </row>
    <row r="6" customFormat="false" ht="15" hidden="false" customHeight="false" outlineLevel="0" collapsed="false">
      <c r="A6" s="5" t="s">
        <v>4</v>
      </c>
      <c r="B6" s="6" t="n">
        <v>312</v>
      </c>
      <c r="C6" s="7" t="n">
        <f aca="false">+B6/$B$10</f>
        <v>0.10009624639076</v>
      </c>
      <c r="D6" s="8"/>
    </row>
    <row r="7" customFormat="false" ht="15" hidden="false" customHeight="false" outlineLevel="0" collapsed="false">
      <c r="A7" s="5" t="s">
        <v>5</v>
      </c>
      <c r="B7" s="6" t="n">
        <f aca="false">934-311</f>
        <v>623</v>
      </c>
      <c r="C7" s="7" t="n">
        <f aca="false">+B7/$B$10</f>
        <v>0.199871671478986</v>
      </c>
      <c r="D7" s="8"/>
    </row>
    <row r="8" customFormat="false" ht="15" hidden="false" customHeight="false" outlineLevel="0" collapsed="false">
      <c r="A8" s="5" t="s">
        <v>6</v>
      </c>
      <c r="B8" s="6" t="n">
        <v>311</v>
      </c>
      <c r="C8" s="7" t="n">
        <f aca="false">+B8/$B$10</f>
        <v>0.0997754250882259</v>
      </c>
      <c r="D8" s="8"/>
    </row>
    <row r="9" customFormat="false" ht="15" hidden="false" customHeight="false" outlineLevel="0" collapsed="false">
      <c r="B9" s="6"/>
      <c r="C9" s="7" t="n">
        <f aca="false">+B9/$B$10</f>
        <v>0</v>
      </c>
      <c r="D9" s="8"/>
    </row>
    <row r="10" customFormat="false" ht="15" hidden="false" customHeight="false" outlineLevel="0" collapsed="false">
      <c r="A10" s="5" t="s">
        <v>7</v>
      </c>
      <c r="B10" s="6" t="n">
        <f aca="false">SUM(B4:B9)</f>
        <v>3117</v>
      </c>
      <c r="C10" s="9" t="n">
        <f aca="false">SUM(C4:C9)</f>
        <v>1</v>
      </c>
      <c r="D10" s="10"/>
    </row>
    <row r="11" customFormat="false" ht="12.75" hidden="false" customHeight="false" outlineLevel="0" collapsed="false">
      <c r="A11" s="5" t="s">
        <v>8</v>
      </c>
      <c r="C11" s="9"/>
      <c r="D11" s="9"/>
    </row>
    <row r="12" customFormat="false" ht="15" hidden="false" customHeight="false" outlineLevel="0" collapsed="false">
      <c r="A12" s="0" t="s">
        <v>9</v>
      </c>
      <c r="B12" s="11" t="n">
        <f aca="false">+B10*B13</f>
        <v>132721.86</v>
      </c>
    </row>
    <row r="13" customFormat="false" ht="15" hidden="false" customHeight="false" outlineLevel="0" collapsed="false">
      <c r="A13" s="12" t="s">
        <v>10</v>
      </c>
      <c r="B13" s="13" t="n">
        <v>42.58</v>
      </c>
    </row>
    <row r="14" customFormat="false" ht="13.8" hidden="false" customHeight="false" outlineLevel="0" collapsed="false">
      <c r="B14" s="14" t="s">
        <v>11</v>
      </c>
    </row>
    <row r="15" customFormat="false" ht="13.8" hidden="false" customHeight="false" outlineLevel="0" collapsed="false">
      <c r="A15" s="2" t="s">
        <v>12</v>
      </c>
      <c r="B15" s="11" t="n">
        <v>17000000</v>
      </c>
    </row>
    <row r="16" customFormat="false" ht="13.8" hidden="false" customHeight="false" outlineLevel="0" collapsed="false">
      <c r="A16" s="0" t="s">
        <v>13</v>
      </c>
      <c r="B16" s="1" t="n">
        <f aca="false">+B10</f>
        <v>3117</v>
      </c>
      <c r="F16" s="15"/>
    </row>
    <row r="17" customFormat="false" ht="13.8" hidden="false" customHeight="false" outlineLevel="0" collapsed="false">
      <c r="A17" s="16" t="s">
        <v>14</v>
      </c>
      <c r="B17" s="11" t="n">
        <f aca="false">B15/B16</f>
        <v>5453.9621430863</v>
      </c>
    </row>
    <row r="18" customFormat="false" ht="13.8" hidden="false" customHeight="false" outlineLevel="0" collapsed="false">
      <c r="A18" s="12" t="s">
        <v>15</v>
      </c>
      <c r="B18" s="4" t="n">
        <f aca="false">+B4</f>
        <v>1560</v>
      </c>
    </row>
    <row r="19" customFormat="false" ht="13.8" hidden="false" customHeight="false" outlineLevel="0" collapsed="false">
      <c r="A19" s="12" t="s">
        <v>16</v>
      </c>
      <c r="B19" s="17" t="n">
        <v>0</v>
      </c>
    </row>
    <row r="20" customFormat="false" ht="13.8" hidden="false" customHeight="false" outlineLevel="0" collapsed="false">
      <c r="A20" s="12" t="s">
        <v>17</v>
      </c>
      <c r="B20" s="18" t="n">
        <f aca="false">B19/$B$17</f>
        <v>0</v>
      </c>
    </row>
    <row r="21" customFormat="false" ht="13.8" hidden="false" customHeight="false" outlineLevel="0" collapsed="false">
      <c r="A21" s="16" t="s">
        <v>18</v>
      </c>
      <c r="B21" s="19" t="n">
        <f aca="false">+B20+B18</f>
        <v>1560</v>
      </c>
    </row>
    <row r="22" customFormat="false" ht="13.8" hidden="false" customHeight="false" outlineLevel="0" collapsed="false">
      <c r="A22" s="0" t="s">
        <v>19</v>
      </c>
      <c r="B22" s="4" t="n">
        <f aca="false">+B5</f>
        <v>311</v>
      </c>
    </row>
    <row r="23" customFormat="false" ht="13.8" hidden="false" customHeight="false" outlineLevel="0" collapsed="false">
      <c r="A23" s="0" t="s">
        <v>20</v>
      </c>
      <c r="B23" s="17" t="n">
        <v>0</v>
      </c>
    </row>
    <row r="24" customFormat="false" ht="13.8" hidden="false" customHeight="false" outlineLevel="0" collapsed="false">
      <c r="A24" s="0" t="s">
        <v>21</v>
      </c>
      <c r="B24" s="18" t="n">
        <f aca="false">B23/$B$17</f>
        <v>0</v>
      </c>
    </row>
    <row r="25" customFormat="false" ht="13.8" hidden="false" customHeight="false" outlineLevel="0" collapsed="false">
      <c r="A25" s="16" t="s">
        <v>22</v>
      </c>
      <c r="B25" s="19" t="n">
        <f aca="false">B22+B24</f>
        <v>311</v>
      </c>
    </row>
    <row r="26" customFormat="false" ht="13.8" hidden="false" customHeight="false" outlineLevel="0" collapsed="false">
      <c r="A26" s="20" t="s">
        <v>23</v>
      </c>
      <c r="B26" s="21" t="n">
        <f aca="false">+B6</f>
        <v>312</v>
      </c>
    </row>
    <row r="27" customFormat="false" ht="13.8" hidden="false" customHeight="false" outlineLevel="0" collapsed="false">
      <c r="A27" s="20" t="s">
        <v>24</v>
      </c>
      <c r="B27" s="17" t="n">
        <v>0</v>
      </c>
    </row>
    <row r="28" customFormat="false" ht="13.8" hidden="false" customHeight="false" outlineLevel="0" collapsed="false">
      <c r="A28" s="20" t="s">
        <v>25</v>
      </c>
      <c r="B28" s="18" t="n">
        <f aca="false">B27/$B$17</f>
        <v>0</v>
      </c>
    </row>
    <row r="29" customFormat="false" ht="13.8" hidden="false" customHeight="false" outlineLevel="0" collapsed="false">
      <c r="A29" s="16" t="s">
        <v>26</v>
      </c>
      <c r="B29" s="19" t="n">
        <f aca="false">B26+B28</f>
        <v>312</v>
      </c>
    </row>
    <row r="30" customFormat="false" ht="13.8" hidden="false" customHeight="false" outlineLevel="0" collapsed="false">
      <c r="A30" s="12" t="s">
        <v>27</v>
      </c>
      <c r="B30" s="4" t="n">
        <f aca="false">+B7</f>
        <v>623</v>
      </c>
    </row>
    <row r="31" customFormat="false" ht="13.8" hidden="false" customHeight="false" outlineLevel="0" collapsed="false">
      <c r="A31" s="12" t="s">
        <v>28</v>
      </c>
      <c r="B31" s="17" t="n">
        <v>0</v>
      </c>
    </row>
    <row r="32" customFormat="false" ht="13.8" hidden="false" customHeight="false" outlineLevel="0" collapsed="false">
      <c r="A32" s="12" t="s">
        <v>29</v>
      </c>
      <c r="B32" s="18" t="n">
        <f aca="false">B31/$B$17</f>
        <v>0</v>
      </c>
    </row>
    <row r="33" customFormat="false" ht="13.8" hidden="false" customHeight="false" outlineLevel="0" collapsed="false">
      <c r="A33" s="16" t="s">
        <v>30</v>
      </c>
      <c r="B33" s="19" t="n">
        <f aca="false">B30+B32</f>
        <v>623</v>
      </c>
    </row>
    <row r="34" customFormat="false" ht="13.8" hidden="false" customHeight="false" outlineLevel="0" collapsed="false">
      <c r="A34" s="12" t="s">
        <v>31</v>
      </c>
      <c r="B34" s="21" t="n">
        <f aca="false">B8</f>
        <v>311</v>
      </c>
    </row>
    <row r="35" customFormat="false" ht="13.8" hidden="false" customHeight="false" outlineLevel="0" collapsed="false">
      <c r="A35" s="12" t="s">
        <v>32</v>
      </c>
      <c r="B35" s="17" t="n">
        <v>0</v>
      </c>
    </row>
    <row r="36" customFormat="false" ht="13.8" hidden="false" customHeight="false" outlineLevel="0" collapsed="false">
      <c r="A36" s="12" t="s">
        <v>33</v>
      </c>
      <c r="B36" s="18" t="n">
        <f aca="false">B35/$B$17</f>
        <v>0</v>
      </c>
    </row>
    <row r="37" customFormat="false" ht="13.8" hidden="false" customHeight="false" outlineLevel="0" collapsed="false">
      <c r="A37" s="16" t="s">
        <v>34</v>
      </c>
      <c r="B37" s="19" t="n">
        <f aca="false">B34+B36</f>
        <v>311</v>
      </c>
    </row>
    <row r="38" customFormat="false" ht="13.8" hidden="false" customHeight="false" outlineLevel="0" collapsed="false">
      <c r="A38" s="12" t="s">
        <v>35</v>
      </c>
      <c r="B38" s="4" t="n">
        <f aca="false">+B9</f>
        <v>0</v>
      </c>
    </row>
    <row r="39" customFormat="false" ht="13.8" hidden="false" customHeight="false" outlineLevel="0" collapsed="false">
      <c r="A39" s="12" t="s">
        <v>36</v>
      </c>
      <c r="B39" s="22" t="n">
        <v>11000000</v>
      </c>
    </row>
    <row r="40" customFormat="false" ht="13.8" hidden="false" customHeight="false" outlineLevel="0" collapsed="false">
      <c r="A40" s="12" t="s">
        <v>37</v>
      </c>
      <c r="B40" s="18" t="n">
        <f aca="false">B39/$B$17</f>
        <v>2016.88235294118</v>
      </c>
    </row>
    <row r="41" customFormat="false" ht="13.8" hidden="false" customHeight="false" outlineLevel="0" collapsed="false">
      <c r="A41" s="16" t="s">
        <v>38</v>
      </c>
      <c r="B41" s="19" t="n">
        <f aca="false">B38+B40</f>
        <v>2016.88235294118</v>
      </c>
    </row>
    <row r="42" customFormat="false" ht="13.8" hidden="false" customHeight="false" outlineLevel="0" collapsed="false">
      <c r="A42" s="12" t="s">
        <v>39</v>
      </c>
      <c r="B42" s="4"/>
    </row>
    <row r="43" customFormat="false" ht="13.8" hidden="false" customHeight="false" outlineLevel="0" collapsed="false">
      <c r="A43" s="12" t="s">
        <v>40</v>
      </c>
      <c r="B43" s="23"/>
    </row>
    <row r="44" customFormat="false" ht="13.8" hidden="false" customHeight="false" outlineLevel="0" collapsed="false">
      <c r="A44" s="12" t="s">
        <v>41</v>
      </c>
      <c r="B44" s="18" t="n">
        <f aca="false">B43/$B$17</f>
        <v>0</v>
      </c>
    </row>
    <row r="45" customFormat="false" ht="13.8" hidden="false" customHeight="false" outlineLevel="0" collapsed="false">
      <c r="A45" s="16" t="s">
        <v>42</v>
      </c>
      <c r="B45" s="19" t="n">
        <f aca="false">B42+B44</f>
        <v>0</v>
      </c>
    </row>
    <row r="46" customFormat="false" ht="13.8" hidden="false" customHeight="false" outlineLevel="0" collapsed="false">
      <c r="A46" s="0" t="s">
        <v>43</v>
      </c>
      <c r="B46" s="4" t="n">
        <f aca="false">+B20+B24+B28+B32+B36+B40</f>
        <v>2016.88235294118</v>
      </c>
    </row>
    <row r="47" customFormat="false" ht="13.8" hidden="false" customHeight="false" outlineLevel="0" collapsed="false">
      <c r="A47" s="12" t="s">
        <v>44</v>
      </c>
      <c r="B47" s="24" t="n">
        <f aca="false">B46*B17</f>
        <v>11000000</v>
      </c>
      <c r="F47" s="25"/>
    </row>
    <row r="48" customFormat="false" ht="13.8" hidden="false" customHeight="false" outlineLevel="0" collapsed="false">
      <c r="A48" s="0" t="s">
        <v>45</v>
      </c>
      <c r="B48" s="4" t="n">
        <f aca="false">+B46+B10</f>
        <v>5133.88235294118</v>
      </c>
    </row>
    <row r="49" customFormat="false" ht="13.8" hidden="false" customHeight="false" outlineLevel="0" collapsed="false">
      <c r="B49" s="26"/>
    </row>
    <row r="50" customFormat="false" ht="13.8" hidden="false" customHeight="false" outlineLevel="0" collapsed="false">
      <c r="B50" s="26"/>
    </row>
    <row r="51" customFormat="false" ht="13.8" hidden="false" customHeight="false" outlineLevel="0" collapsed="false">
      <c r="A51" s="27" t="s">
        <v>46</v>
      </c>
      <c r="B51" s="28" t="s">
        <v>47</v>
      </c>
    </row>
    <row r="52" customFormat="false" ht="13.8" hidden="false" customHeight="false" outlineLevel="0" collapsed="false">
      <c r="A52" s="29" t="str">
        <f aca="false">+A4</f>
        <v>P.Gradit</v>
      </c>
      <c r="B52" s="7" t="n">
        <f aca="false">+B21/$B$48</f>
        <v>0.303863605114808</v>
      </c>
    </row>
    <row r="53" customFormat="false" ht="13.8" hidden="false" customHeight="false" outlineLevel="0" collapsed="false">
      <c r="A53" s="29" t="str">
        <f aca="false">+A5</f>
        <v>BNCS</v>
      </c>
      <c r="B53" s="7" t="n">
        <f aca="false">+B25/B48</f>
        <v>0.0605779366607086</v>
      </c>
    </row>
    <row r="54" customFormat="false" ht="13.8" hidden="false" customHeight="false" outlineLevel="0" collapsed="false">
      <c r="A54" s="29" t="str">
        <f aca="false">+A6</f>
        <v>F. Versini</v>
      </c>
      <c r="B54" s="7" t="n">
        <f aca="false">+B29/B48</f>
        <v>0.0607727210229616</v>
      </c>
    </row>
    <row r="55" customFormat="false" ht="13.8" hidden="false" customHeight="false" outlineLevel="0" collapsed="false">
      <c r="A55" s="29" t="str">
        <f aca="false">+A7</f>
        <v>SYNTYS P&amp;E</v>
      </c>
      <c r="B55" s="7" t="n">
        <f aca="false">+B33/B48</f>
        <v>0.12135065768367</v>
      </c>
    </row>
    <row r="56" customFormat="false" ht="13.8" hidden="false" customHeight="false" outlineLevel="0" collapsed="false">
      <c r="A56" s="29" t="str">
        <f aca="false">+A8</f>
        <v>F.Charpe</v>
      </c>
      <c r="B56" s="7" t="n">
        <f aca="false">+B37/B48</f>
        <v>0.0605779366607086</v>
      </c>
    </row>
    <row r="57" customFormat="false" ht="13.8" hidden="false" customHeight="false" outlineLevel="0" collapsed="false">
      <c r="A57" s="29" t="s">
        <v>48</v>
      </c>
      <c r="B57" s="7" t="n">
        <f aca="false">+B41/B48</f>
        <v>0.392857142857143</v>
      </c>
    </row>
    <row r="58" customFormat="false" ht="13.8" hidden="false" customHeight="false" outlineLevel="0" collapsed="false">
      <c r="A58" s="30" t="s">
        <v>49</v>
      </c>
      <c r="B58" s="7"/>
    </row>
    <row r="59" customFormat="false" ht="13.8" hidden="false" customHeight="false" outlineLevel="0" collapsed="false">
      <c r="A59" s="5" t="s">
        <v>7</v>
      </c>
      <c r="B59" s="7" t="n">
        <f aca="false">SUM(B52:B58)</f>
        <v>1</v>
      </c>
    </row>
    <row r="60" customFormat="false" ht="13.8" hidden="false" customHeight="false" outlineLevel="0" collapsed="false">
      <c r="A60" s="31" t="s">
        <v>50</v>
      </c>
      <c r="B60" s="32" t="n">
        <f aca="false">+B52+B53+B54+B55+B56</f>
        <v>0.607142857142857</v>
      </c>
    </row>
    <row r="62" customFormat="false" ht="13.8" hidden="false" customHeight="false" outlineLevel="0" collapsed="false">
      <c r="A62" s="27" t="s">
        <v>46</v>
      </c>
      <c r="B62" s="28" t="s">
        <v>47</v>
      </c>
    </row>
    <row r="63" customFormat="false" ht="13.8" hidden="false" customHeight="false" outlineLevel="0" collapsed="false">
      <c r="A63" s="33" t="n">
        <f aca="false">+A14</f>
        <v>0</v>
      </c>
      <c r="B63" s="34" t="n">
        <f aca="false">+B15</f>
        <v>17000000</v>
      </c>
    </row>
    <row r="64" customFormat="false" ht="13.8" hidden="false" customHeight="false" outlineLevel="0" collapsed="false">
      <c r="A64" s="29" t="str">
        <f aca="false">+A52</f>
        <v>P.Gradit</v>
      </c>
      <c r="B64" s="35" t="n">
        <f aca="false">+B52*B$63</f>
        <v>5165681.28695174</v>
      </c>
    </row>
    <row r="65" customFormat="false" ht="13.8" hidden="false" customHeight="false" outlineLevel="0" collapsed="false">
      <c r="A65" s="29" t="str">
        <f aca="false">+A53</f>
        <v>BNCS</v>
      </c>
      <c r="B65" s="35" t="n">
        <f aca="false">+B53*B$63</f>
        <v>1029824.92323205</v>
      </c>
    </row>
    <row r="66" customFormat="false" ht="13.8" hidden="false" customHeight="false" outlineLevel="0" collapsed="false">
      <c r="A66" s="29" t="str">
        <f aca="false">+A54</f>
        <v>F. Versini</v>
      </c>
      <c r="B66" s="35" t="n">
        <f aca="false">+B54*B$63</f>
        <v>1033136.25739035</v>
      </c>
    </row>
    <row r="67" customFormat="false" ht="13.8" hidden="false" customHeight="false" outlineLevel="0" collapsed="false">
      <c r="A67" s="29" t="str">
        <f aca="false">+A55</f>
        <v>SYNTYS P&amp;E</v>
      </c>
      <c r="B67" s="35" t="n">
        <f aca="false">+B55*B$63</f>
        <v>2062961.18062239</v>
      </c>
    </row>
    <row r="68" customFormat="false" ht="13.8" hidden="false" customHeight="false" outlineLevel="0" collapsed="false">
      <c r="A68" s="29" t="str">
        <f aca="false">+A56</f>
        <v>F.Charpe</v>
      </c>
      <c r="B68" s="35" t="n">
        <f aca="false">+B56*B$63</f>
        <v>1029824.92323205</v>
      </c>
    </row>
    <row r="69" customFormat="false" ht="13.8" hidden="false" customHeight="false" outlineLevel="0" collapsed="false">
      <c r="A69" s="29" t="str">
        <f aca="false">+A57</f>
        <v>INV1</v>
      </c>
      <c r="B69" s="35" t="n">
        <f aca="false">+B57*B$63</f>
        <v>6678571.42857143</v>
      </c>
    </row>
    <row r="70" customFormat="false" ht="13.8" hidden="false" customHeight="false" outlineLevel="0" collapsed="false">
      <c r="A70" s="29" t="str">
        <f aca="false">+A58</f>
        <v>INV2</v>
      </c>
      <c r="B70" s="35" t="n">
        <f aca="false">+B58*B$63</f>
        <v>0</v>
      </c>
    </row>
    <row r="71" customFormat="false" ht="13.8" hidden="false" customHeight="false" outlineLevel="0" collapsed="false">
      <c r="A71" s="5" t="s">
        <v>7</v>
      </c>
      <c r="B71" s="35" t="n">
        <f aca="false">SUM(B64:B70)</f>
        <v>17000000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40.3846153846154"/>
    <col collapsed="false" hidden="false" max="2" min="2" style="0" width="13.2834008097166"/>
    <col collapsed="false" hidden="false" max="1025" min="3" style="0" width="10.6032388663968"/>
  </cols>
  <sheetData>
    <row r="1" customFormat="false" ht="15" hidden="false" customHeight="false" outlineLevel="0" collapsed="false">
      <c r="A1" s="27" t="s">
        <v>46</v>
      </c>
      <c r="B1" s="27" t="s">
        <v>51</v>
      </c>
      <c r="C1" s="27" t="n">
        <v>2017</v>
      </c>
      <c r="D1" s="27" t="n">
        <v>2018</v>
      </c>
      <c r="E1" s="27" t="n">
        <v>2019</v>
      </c>
      <c r="F1" s="27" t="n">
        <v>2020</v>
      </c>
      <c r="G1" s="27" t="n">
        <v>2021</v>
      </c>
    </row>
    <row r="2" customFormat="false" ht="15" hidden="false" customHeight="false" outlineLevel="0" collapsed="false">
      <c r="A2" s="29" t="s">
        <v>52</v>
      </c>
      <c r="B2" s="7" t="n">
        <v>0.500481231953802</v>
      </c>
      <c r="C2" s="7" t="n">
        <v>0.397440978316254</v>
      </c>
      <c r="D2" s="7" t="n">
        <v>0.305723829474042</v>
      </c>
      <c r="E2" s="7" t="n">
        <v>0.305723829474042</v>
      </c>
      <c r="F2" s="7" t="n">
        <v>0.305723829474042</v>
      </c>
      <c r="G2" s="7" t="n">
        <v>0.305723829474042</v>
      </c>
    </row>
    <row r="3" customFormat="false" ht="15" hidden="false" customHeight="false" outlineLevel="0" collapsed="false">
      <c r="A3" s="29" t="s">
        <v>3</v>
      </c>
      <c r="B3" s="7" t="n">
        <v>0.0997754250882259</v>
      </c>
      <c r="C3" s="7" t="n">
        <v>0.0792334258053558</v>
      </c>
      <c r="D3" s="7" t="n">
        <v>0.0609487890810429</v>
      </c>
      <c r="E3" s="7" t="n">
        <v>0.0609487890810429</v>
      </c>
      <c r="F3" s="7" t="n">
        <v>0.0609487890810429</v>
      </c>
      <c r="G3" s="7" t="n">
        <v>0.0609487890810429</v>
      </c>
    </row>
    <row r="4" customFormat="false" ht="15" hidden="false" customHeight="false" outlineLevel="0" collapsed="false">
      <c r="A4" s="29" t="s">
        <v>53</v>
      </c>
      <c r="B4" s="7" t="n">
        <v>0.10009624639076</v>
      </c>
      <c r="C4" s="7" t="n">
        <v>0.0794881956632509</v>
      </c>
      <c r="D4" s="7" t="n">
        <v>0.0611447658948084</v>
      </c>
      <c r="E4" s="7" t="n">
        <v>0.0611447658948084</v>
      </c>
      <c r="F4" s="7" t="n">
        <v>0.0611447658948084</v>
      </c>
      <c r="G4" s="7" t="n">
        <v>0.0611447658948084</v>
      </c>
    </row>
    <row r="5" customFormat="false" ht="15" hidden="false" customHeight="false" outlineLevel="0" collapsed="false">
      <c r="A5" s="29" t="s">
        <v>5</v>
      </c>
      <c r="B5" s="7" t="n">
        <v>0.199871671478986</v>
      </c>
      <c r="C5" s="7" t="n">
        <v>0.158721621468607</v>
      </c>
      <c r="D5" s="7" t="n">
        <v>0.122093554975851</v>
      </c>
      <c r="E5" s="7" t="n">
        <v>0.122093554975851</v>
      </c>
      <c r="F5" s="7" t="n">
        <v>0.122093554975851</v>
      </c>
      <c r="G5" s="7" t="n">
        <v>0.122093554975851</v>
      </c>
    </row>
    <row r="6" customFormat="false" ht="15" hidden="false" customHeight="false" outlineLevel="0" collapsed="false">
      <c r="A6" s="29" t="s">
        <v>54</v>
      </c>
      <c r="B6" s="7" t="n">
        <v>0.0997754250882259</v>
      </c>
      <c r="C6" s="7" t="n">
        <v>0.0792334258053558</v>
      </c>
      <c r="D6" s="7" t="n">
        <v>0.0609487890810429</v>
      </c>
      <c r="E6" s="7" t="n">
        <v>0.0609487890810429</v>
      </c>
      <c r="F6" s="7" t="n">
        <v>0.0609487890810429</v>
      </c>
      <c r="G6" s="7" t="n">
        <v>0.0609487890810429</v>
      </c>
    </row>
    <row r="7" customFormat="false" ht="15" hidden="false" customHeight="false" outlineLevel="0" collapsed="false">
      <c r="A7" s="29" t="s">
        <v>48</v>
      </c>
      <c r="B7" s="7" t="n">
        <v>0</v>
      </c>
      <c r="C7" s="7" t="n">
        <v>0.205882352941176</v>
      </c>
      <c r="D7" s="7" t="n">
        <v>0.389140271493213</v>
      </c>
      <c r="E7" s="7" t="n">
        <v>0.389140271493213</v>
      </c>
      <c r="F7" s="7" t="n">
        <v>0.389140271493213</v>
      </c>
      <c r="G7" s="7" t="n">
        <v>0.389140271493213</v>
      </c>
    </row>
    <row r="8" customFormat="false" ht="15" hidden="false" customHeight="false" outlineLevel="0" collapsed="false">
      <c r="A8" s="30" t="s">
        <v>49</v>
      </c>
      <c r="B8" s="30"/>
      <c r="C8" s="7"/>
      <c r="D8" s="7" t="n">
        <v>0</v>
      </c>
      <c r="E8" s="7" t="n">
        <v>0</v>
      </c>
      <c r="F8" s="7" t="n">
        <v>0</v>
      </c>
      <c r="G8" s="7"/>
    </row>
    <row r="10" customFormat="false" ht="15" hidden="false" customHeight="false" outlineLevel="0" collapsed="false">
      <c r="A10" s="36" t="s">
        <v>55</v>
      </c>
      <c r="B10" s="32" t="n">
        <f aca="false">B7+B5</f>
        <v>0.199871671478986</v>
      </c>
      <c r="C10" s="32" t="n">
        <f aca="false">C7+C5</f>
        <v>0.364603974409783</v>
      </c>
      <c r="D10" s="32" t="n">
        <f aca="false">D7+D5</f>
        <v>0.511233826469064</v>
      </c>
      <c r="E10" s="32" t="n">
        <f aca="false">E7+E5</f>
        <v>0.511233826469064</v>
      </c>
      <c r="F10" s="32" t="n">
        <f aca="false">F7+F5</f>
        <v>0.511233826469064</v>
      </c>
      <c r="G10" s="32" t="n">
        <f aca="false">G7+G5</f>
        <v>0.511233826469064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2017-04-18T04:12:57Z</dcterms:created>
  <dc:creator>RASCOL Michel</dc:creator>
  <dc:description/>
  <dc:language>en-GB</dc:language>
  <cp:lastModifiedBy>Gradit </cp:lastModifiedBy>
  <dcterms:modified xsi:type="dcterms:W3CDTF">2017-06-23T16:03:55Z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