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results\"/>
    </mc:Choice>
  </mc:AlternateContent>
  <xr:revisionPtr revIDLastSave="0" documentId="13_ncr:1_{9AAB1914-D207-42E8-A418-534E2608BE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Sankey" sheetId="2" r:id="rId1"/>
    <sheet name="Sheet2" sheetId="4" r:id="rId2"/>
  </sheets>
  <externalReferences>
    <externalReference r:id="rId3"/>
  </externalReferences>
  <definedNames>
    <definedName name="Al">eSankey!$A$13</definedName>
    <definedName name="As">eSankey!$A$17</definedName>
    <definedName name="ExternalData_1" localSheetId="1" hidden="1">Sheet2!$A$1:$AA$4</definedName>
    <definedName name="Lt">eSankey!$A$15</definedName>
    <definedName name="Pop">eSankey!$A$5</definedName>
    <definedName name="Pt">eSankey!$A$9</definedName>
    <definedName name="Sg">eSankey!$A$11</definedName>
    <definedName name="VpC">eSankey!$A$7</definedName>
  </definedName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2" l="1"/>
  <c r="W5" i="2"/>
  <c r="V6" i="2"/>
  <c r="W6" i="2"/>
  <c r="V7" i="2"/>
  <c r="W7" i="2"/>
  <c r="W8" i="2" s="1"/>
  <c r="K6" i="2"/>
  <c r="M6" i="2"/>
  <c r="N6" i="2"/>
  <c r="K7" i="2"/>
  <c r="M7" i="2"/>
  <c r="N7" i="2"/>
  <c r="K5" i="2"/>
  <c r="M5" i="2"/>
  <c r="N5" i="2"/>
  <c r="I6" i="2"/>
  <c r="L6" i="2"/>
  <c r="I7" i="2"/>
  <c r="L7" i="2"/>
  <c r="I5" i="2"/>
  <c r="L5" i="2"/>
  <c r="L8" i="2" s="1"/>
  <c r="G6" i="2"/>
  <c r="H6" i="2"/>
  <c r="J6" i="2"/>
  <c r="G7" i="2"/>
  <c r="H7" i="2"/>
  <c r="J7" i="2"/>
  <c r="G5" i="2"/>
  <c r="H5" i="2"/>
  <c r="J5" i="2"/>
  <c r="F6" i="2"/>
  <c r="T6" i="2"/>
  <c r="F7" i="2"/>
  <c r="T7" i="2"/>
  <c r="F5" i="2"/>
  <c r="T5" i="2"/>
  <c r="Q5" i="2"/>
  <c r="Q6" i="2"/>
  <c r="Q7" i="2"/>
  <c r="U5" i="2"/>
  <c r="P5" i="2"/>
  <c r="R5" i="2"/>
  <c r="U6" i="2"/>
  <c r="P6" i="2"/>
  <c r="R6" i="2"/>
  <c r="U7" i="2"/>
  <c r="P7" i="2"/>
  <c r="R7" i="2"/>
  <c r="O5" i="2"/>
  <c r="H2" i="2"/>
  <c r="O6" i="2"/>
  <c r="O7" i="2"/>
  <c r="S5" i="2"/>
  <c r="S6" i="2"/>
  <c r="S7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D23" i="2"/>
  <c r="F17" i="2"/>
  <c r="G17" i="2"/>
  <c r="H17" i="2"/>
  <c r="I17" i="2"/>
  <c r="J17" i="2"/>
  <c r="D24" i="2"/>
  <c r="D25" i="2"/>
  <c r="E23" i="2"/>
  <c r="F23" i="2"/>
  <c r="G23" i="2"/>
  <c r="H23" i="2"/>
  <c r="I23" i="2"/>
  <c r="J23" i="2"/>
  <c r="K23" i="2"/>
  <c r="L23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F13" i="2"/>
  <c r="G13" i="2"/>
  <c r="H13" i="2"/>
  <c r="I13" i="2"/>
  <c r="J13" i="2"/>
  <c r="K13" i="2"/>
  <c r="E13" i="2"/>
  <c r="D6" i="2"/>
  <c r="D7" i="2"/>
  <c r="D5" i="2"/>
  <c r="M19" i="2" l="1"/>
  <c r="M21" i="2"/>
  <c r="G20" i="2"/>
  <c r="K20" i="2"/>
  <c r="I8" i="2"/>
  <c r="I21" i="2"/>
  <c r="R8" i="2"/>
  <c r="H21" i="2"/>
  <c r="G21" i="2"/>
  <c r="F20" i="2"/>
  <c r="I20" i="2"/>
  <c r="H8" i="2"/>
  <c r="P8" i="2"/>
  <c r="J8" i="2"/>
  <c r="I19" i="2"/>
  <c r="K19" i="2"/>
  <c r="S8" i="2"/>
  <c r="S9" i="2" s="1"/>
  <c r="F19" i="2"/>
  <c r="T8" i="2"/>
  <c r="T9" i="2" s="1"/>
  <c r="N8" i="2"/>
  <c r="H19" i="2"/>
  <c r="F21" i="2"/>
  <c r="F8" i="2"/>
  <c r="J21" i="2"/>
  <c r="M8" i="2"/>
  <c r="O8" i="2"/>
  <c r="J20" i="2"/>
  <c r="K21" i="2"/>
  <c r="M20" i="2"/>
  <c r="H20" i="2"/>
  <c r="U8" i="2"/>
  <c r="J19" i="2"/>
  <c r="K8" i="2"/>
  <c r="G19" i="2"/>
  <c r="V8" i="2"/>
  <c r="G8" i="2"/>
  <c r="Q8" i="2"/>
  <c r="I22" i="2" l="1"/>
  <c r="M22" i="2"/>
  <c r="G22" i="2"/>
  <c r="L22" i="2"/>
  <c r="J22" i="2"/>
  <c r="K22" i="2"/>
  <c r="H22" i="2"/>
  <c r="F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3ED8F-2021-4C28-893E-336A6B7DF09F}" keepAlive="1" name="Query - Al" description="Connection to the 'Al' query in the workbook." type="5" refreshedVersion="0" background="1">
    <dbPr connection="Provider=Microsoft.Mashup.OleDb.1;Data Source=$Workbook$;Location=Al;Extended Properties=&quot;&quot;" command="SELECT * FROM [Al]"/>
  </connection>
  <connection id="2" xr16:uid="{3E5B4A65-574A-4D48-9998-3A7485ECE459}" keepAlive="1" name="Query - As" description="Connection to the 'As' query in the workbook." type="5" refreshedVersion="0" background="1">
    <dbPr connection="Provider=Microsoft.Mashup.OleDb.1;Data Source=$Workbook$;Location=As;Extended Properties=&quot;&quot;" command="SELECT * FROM [As]"/>
  </connection>
  <connection id="3" xr16:uid="{8F6919BA-FA3D-4589-85E7-20C45E4B8FA2}" keepAlive="1" name="Query - flows_scenarios_parameters" description="Connection to the 'flows_scenarios_parameters' query in the workbook." type="5" refreshedVersion="8" background="1" saveData="1">
    <dbPr connection="Provider=Microsoft.Mashup.OleDb.1;Data Source=$Workbook$;Location=flows_scenarios_parameters;Extended Properties=&quot;&quot;" command="SELECT * FROM [flows_scenarios_parameters]"/>
  </connection>
  <connection id="4" xr16:uid="{AA328241-FCAD-4CB3-AE53-52168C1F119E}" keepAlive="1" name="Query - Lt" description="Connection to the 'Lt' query in the workbook." type="5" refreshedVersion="0" background="1">
    <dbPr connection="Provider=Microsoft.Mashup.OleDb.1;Data Source=$Workbook$;Location=Lt;Extended Properties=&quot;&quot;" command="SELECT * FROM [Lt]"/>
  </connection>
  <connection id="5" xr16:uid="{20C0101A-1D3A-413A-B6C4-20F9BFE455D5}" keepAlive="1" name="Query - Pop" description="Connection to the 'Pop' query in the workbook." type="5" refreshedVersion="0" background="1">
    <dbPr connection="Provider=Microsoft.Mashup.OleDb.1;Data Source=$Workbook$;Location=Pop;Extended Properties=&quot;&quot;" command="SELECT * FROM [Pop]"/>
  </connection>
  <connection id="6" xr16:uid="{900B17E6-2AC1-4286-B8E3-A6F1679D73A9}" keepAlive="1" name="Query - Pt" description="Connection to the 'Pt' query in the workbook." type="5" refreshedVersion="0" background="1">
    <dbPr connection="Provider=Microsoft.Mashup.OleDb.1;Data Source=$Workbook$;Location=Pt;Extended Properties=&quot;&quot;" command="SELECT * FROM [Pt]"/>
  </connection>
  <connection id="7" xr16:uid="{E1390185-91FD-4BCF-8461-653434ECE9A9}" keepAlive="1" name="Query - Sg" description="Connection to the 'Sg' query in the workbook." type="5" refreshedVersion="0" background="1">
    <dbPr connection="Provider=Microsoft.Mashup.OleDb.1;Data Source=$Workbook$;Location=Sg;Extended Properties=&quot;&quot;" command="SELECT * FROM [Sg]"/>
  </connection>
  <connection id="8" xr16:uid="{0D94771B-82B9-4F2F-B12D-A7E0133FC218}" keepAlive="1" name="Query - VpC" description="Connection to the 'VpC' query in the workbook." type="5" refreshedVersion="0" background="1">
    <dbPr connection="Provider=Microsoft.Mashup.OleDb.1;Data Source=$Workbook$;Location=VpC;Extended Properties=&quot;&quot;" command="SELECT * FROM [VpC]"/>
  </connection>
  <connection id="9" xr16:uid="{9E947603-D82C-4F2F-B909-E3E35A4A1641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<sst xmlns="http://schemas.openxmlformats.org/spreadsheetml/2006/main" count="104" uniqueCount="40">
  <si>
    <t>F_1_2_ta</t>
  </si>
  <si>
    <t>F_2_3_ta</t>
  </si>
  <si>
    <t>F_3_4_ta</t>
  </si>
  <si>
    <t>F_4_5_ta</t>
  </si>
  <si>
    <t>F_6_0_ta</t>
  </si>
  <si>
    <t>F_6_1_ta</t>
  </si>
  <si>
    <t>F_0_1_ta</t>
  </si>
  <si>
    <t>Time</t>
  </si>
  <si>
    <t>Alloy</t>
  </si>
  <si>
    <t>Wrought</t>
  </si>
  <si>
    <t>Primary castings</t>
  </si>
  <si>
    <t>Secondary castings</t>
  </si>
  <si>
    <t xml:space="preserve">Year: </t>
  </si>
  <si>
    <t>F_7_8_ta</t>
  </si>
  <si>
    <t>F_8_1_ta</t>
  </si>
  <si>
    <t>F_1_9_ta</t>
  </si>
  <si>
    <t xml:space="preserve">Scenario: </t>
  </si>
  <si>
    <t>Population_Scenario</t>
  </si>
  <si>
    <t>Vehicle_Ownership_Scenario</t>
  </si>
  <si>
    <t>Powertrain_Scenario</t>
  </si>
  <si>
    <t>Segment_Scenario</t>
  </si>
  <si>
    <t>Al_Content_Scenario</t>
  </si>
  <si>
    <t>Lifetime_Scenario</t>
  </si>
  <si>
    <t>Alloy_Sorting_Scenario</t>
  </si>
  <si>
    <t>Medium</t>
  </si>
  <si>
    <t>Year</t>
  </si>
  <si>
    <t>F_4_0_ta</t>
  </si>
  <si>
    <t>F_4_7_ta</t>
  </si>
  <si>
    <t>F_5_6_ta</t>
  </si>
  <si>
    <t>F_5_7_ta</t>
  </si>
  <si>
    <t>F_7_0_ta</t>
  </si>
  <si>
    <t>F_7_1_ta</t>
  </si>
  <si>
    <t>S_3_ta</t>
  </si>
  <si>
    <t>dS_3_ta</t>
  </si>
  <si>
    <t>Mass Balance</t>
  </si>
  <si>
    <t>Process</t>
  </si>
  <si>
    <t>Total</t>
  </si>
  <si>
    <t>SP</t>
  </si>
  <si>
    <t>Baseline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</si>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</sst>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 applyNumberFormat="1"/>
    <xf numFmtId="0" fontId="2" fillId="2" borderId="15" xfId="0" applyFon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/>
    <xf numFmtId="0" fontId="0" fillId="3" borderId="16" xfId="0" applyNumberFormat="1" applyFill="1" applyBorder="1"/>
    <xf numFmtId="0" fontId="0" fillId="3" borderId="19" xfId="0" applyNumberFormat="1" applyFill="1" applyBorder="1"/>
    <xf numFmtId="0" fontId="1" fillId="0" borderId="21" xfId="0" applyFont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NumberFormat="1" applyFill="1" applyBorder="1"/>
    <xf numFmtId="0" fontId="0" fillId="3" borderId="25" xfId="0" applyNumberFormat="1" applyFill="1" applyBorder="1"/>
    <xf numFmtId="0" fontId="0" fillId="3" borderId="26" xfId="0" applyFill="1" applyBorder="1"/>
    <xf numFmtId="0" fontId="1" fillId="0" borderId="17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9" xfId="0" applyNumberFormat="1" applyFill="1" applyBorder="1"/>
    <xf numFmtId="0" fontId="1" fillId="0" borderId="32" xfId="0" applyFont="1" applyBorder="1"/>
    <xf numFmtId="0" fontId="1" fillId="0" borderId="22" xfId="0" applyFont="1" applyBorder="1"/>
    <xf numFmtId="0" fontId="1" fillId="0" borderId="23" xfId="0" applyFont="1" applyBorder="1"/>
    <xf numFmtId="0" fontId="0" fillId="3" borderId="30" xfId="0" applyNumberFormat="1" applyFill="1" applyBorder="1"/>
    <xf numFmtId="0" fontId="0" fillId="0" borderId="30" xfId="0" applyNumberFormat="1" applyBorder="1"/>
    <xf numFmtId="0" fontId="0" fillId="3" borderId="31" xfId="0" applyNumberFormat="1" applyFill="1" applyBorder="1"/>
    <xf numFmtId="0" fontId="0" fillId="0" borderId="16" xfId="0" applyNumberFormat="1" applyBorder="1"/>
    <xf numFmtId="0" fontId="0" fillId="3" borderId="18" xfId="0" applyNumberFormat="1" applyFill="1" applyBorder="1"/>
    <xf numFmtId="0" fontId="0" fillId="0" borderId="19" xfId="0" applyNumberFormat="1" applyBorder="1"/>
    <xf numFmtId="0" fontId="0" fillId="3" borderId="20" xfId="0" applyNumberFormat="1" applyFill="1" applyBorder="1"/>
    <xf numFmtId="0" fontId="2" fillId="2" borderId="33" xfId="0" applyFont="1" applyFill="1" applyBorder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Dynamic-MFA-Al-in-Passenger-Cars/data/ODYM_Classifications_Master_Al_c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_Dimensions_Aspects"/>
      <sheetName val="Time_Discrete_Years"/>
      <sheetName val="Age-Cohorts"/>
      <sheetName val="Chemical_Elements"/>
      <sheetName val="Segment"/>
      <sheetName val="5_Regions"/>
      <sheetName val="Goods"/>
      <sheetName val="Powertrain"/>
      <sheetName val="Component"/>
      <sheetName val="Alloys"/>
      <sheetName val="Population_Scenario"/>
      <sheetName val="Vehicle_Ownership_Scenario"/>
      <sheetName val="Powertrain_Scenario"/>
      <sheetName val="Segment_Scenario"/>
      <sheetName val="Al_Content_Scenario"/>
      <sheetName val="Lifetime_Scenario"/>
      <sheetName val="Alloy_Sorting_Scenario"/>
      <sheetName val="Carbon_Footprint_Scenario"/>
      <sheetName val="MAIN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">
          <cell r="L11" t="str">
            <v>Low</v>
          </cell>
          <cell r="M11" t="str">
            <v>Low</v>
          </cell>
          <cell r="N11" t="str">
            <v>SP</v>
          </cell>
          <cell r="O11" t="str">
            <v>Baseline</v>
          </cell>
          <cell r="P11" t="str">
            <v>Low</v>
          </cell>
          <cell r="Q11" t="str">
            <v>Low</v>
          </cell>
          <cell r="R11" t="str">
            <v>Low</v>
          </cell>
        </row>
        <row r="12">
          <cell r="L12" t="str">
            <v>Medium</v>
          </cell>
          <cell r="M12" t="str">
            <v>Medium</v>
          </cell>
          <cell r="N12" t="str">
            <v>SUS</v>
          </cell>
          <cell r="O12" t="str">
            <v>SUV</v>
          </cell>
          <cell r="P12" t="str">
            <v>Medium</v>
          </cell>
          <cell r="Q12" t="str">
            <v>Medium</v>
          </cell>
          <cell r="R12" t="str">
            <v>Medium</v>
          </cell>
        </row>
        <row r="13">
          <cell r="L13" t="str">
            <v>High</v>
          </cell>
          <cell r="M13" t="str">
            <v>High</v>
          </cell>
          <cell r="N13" t="str">
            <v>High_EV</v>
          </cell>
          <cell r="O13" t="str">
            <v>Small_Cars</v>
          </cell>
          <cell r="P13" t="str">
            <v>High</v>
          </cell>
          <cell r="Q13" t="str">
            <v>High</v>
          </cell>
          <cell r="R13" t="str">
            <v>High</v>
          </cell>
        </row>
        <row r="14">
          <cell r="N14" t="str">
            <v>Constant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B45696B-5CFC-4595-A92B-A7B2969824C6}" autoFormatId="16" applyNumberFormats="0" applyBorderFormats="0" applyFontFormats="0" applyPatternFormats="0" applyAlignmentFormats="0" applyWidthHeightFormats="0">
  <queryTableRefresh nextId="28">
    <queryTableFields count="27">
      <queryTableField id="1" name="Time" tableColumnId="1"/>
      <queryTableField id="2" name="Alloy" tableColumnId="2"/>
      <queryTableField id="3" name="Population_Scenario" tableColumnId="3"/>
      <queryTableField id="4" name="Vehicle_Ownership_Scenario" tableColumnId="4"/>
      <queryTableField id="5" name="Lifetime_Scenario" tableColumnId="5"/>
      <queryTableField id="6" name="Powertrain_Scenario" tableColumnId="6"/>
      <queryTableField id="7" name="Segment_Scenario" tableColumnId="7"/>
      <queryTableField id="8" name="Al_Content_Scenario" tableColumnId="8"/>
      <queryTableField id="9" name="Alloy_Sorting_Scenario" tableColumnId="9"/>
      <queryTableField id="10" name="F_2_3_ta" tableColumnId="10"/>
      <queryTableField id="11" name="F_3_4_ta" tableColumnId="11"/>
      <queryTableField id="12" name="F_4_0_ta" tableColumnId="12"/>
      <queryTableField id="13" name="F_4_5_ta" tableColumnId="13"/>
      <queryTableField id="14" name="F_4_7_ta" tableColumnId="14"/>
      <queryTableField id="15" name="F_5_6_ta" tableColumnId="15"/>
      <queryTableField id="16" name="F_5_7_ta" tableColumnId="16"/>
      <queryTableField id="17" name="F_6_0_ta" tableColumnId="17"/>
      <queryTableField id="18" name="F_6_1_ta" tableColumnId="18"/>
      <queryTableField id="19" name="F_7_0_ta" tableColumnId="19"/>
      <queryTableField id="20" name="F_7_1_ta" tableColumnId="20"/>
      <queryTableField id="21" name="F_1_2_ta" tableColumnId="21"/>
      <queryTableField id="22" name="F_1_9_ta" tableColumnId="22"/>
      <queryTableField id="23" name="S_3_ta" tableColumnId="23"/>
      <queryTableField id="24" name="dS_3_ta" tableColumnId="24"/>
      <queryTableField id="25" name="F_0_1_ta" tableColumnId="25"/>
      <queryTableField id="26" name="F_7_8_ta" tableColumnId="26"/>
      <queryTableField id="27" name="F_8_1_ta" tableColumnId="27"/>
    </queryTableFields>
  </queryTableRefresh>
</queryTable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9C89F-A9A4-42A0-90E8-775A2682E19E}" name="Table3" displayName="Table3" ref="A4:A5" totalsRowShown="0">
  <autoFilter ref="A4:A5" xr:uid="{28E2B1EB-038B-4E72-BFF2-DECF6D87BE90}"/>
  <tableColumns count="1">
    <tableColumn id="1" xr3:uid="{B4853900-959D-4314-9820-598F4559D381}" name="Population_Scenario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CB2E4-8039-4216-8D5F-D0C790169059}" name="Table4" displayName="Table4" ref="A6:A7" totalsRowShown="0">
  <autoFilter ref="A6:A7" xr:uid="{4E96BA83-5752-4943-903F-34C64C595606}"/>
  <tableColumns count="1">
    <tableColumn id="1" xr3:uid="{CC65DF58-3512-48DA-A904-95978C70D48B}" name="Vehicle_Ownership_Scenario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B36E48-3F4C-41D9-ABE5-2CB132A07AFB}" name="Table5" displayName="Table5" ref="A8:A9" totalsRowShown="0">
  <autoFilter ref="A8:A9" xr:uid="{4CFC2567-52AE-4328-A2F7-7AD5BB8A8C70}"/>
  <tableColumns count="1">
    <tableColumn id="1" xr3:uid="{89437DEB-CC0F-4DE8-850C-E7062616353F}" name="Powertrain_Scenario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A8E05E-433E-46D1-B1B9-5FBB918B6200}" name="Table6" displayName="Table6" ref="A10:A11" totalsRowShown="0">
  <autoFilter ref="A10:A11" xr:uid="{A19EB763-6A89-454A-9D2B-9C8233B18947}"/>
  <tableColumns count="1">
    <tableColumn id="1" xr3:uid="{B8E21848-DE7F-4147-809F-1D1A89F0938F}" name="Segment_Scenario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CBE7C5-5E2B-49E8-B5D1-14E5DEB29CAA}" name="Table7" displayName="Table7" ref="A12:A13" totalsRowShown="0">
  <autoFilter ref="A12:A13" xr:uid="{D277A45F-97C1-4AD1-BA0C-A4600D356E3F}"/>
  <tableColumns count="1">
    <tableColumn id="1" xr3:uid="{401CDC7B-4558-4FA5-84A9-8FFD763C0551}" name="Al_Content_Scenario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6BAB9-8766-4F92-BFCD-05C629FC1F28}" name="Table8" displayName="Table8" ref="A14:A15" totalsRowShown="0">
  <autoFilter ref="A14:A15" xr:uid="{EE473F55-BE8D-4BD1-858A-CF736199D5B6}"/>
  <tableColumns count="1">
    <tableColumn id="1" xr3:uid="{D78A0377-2EA9-40ED-AA96-28284F82A45F}" name="Lifetime_Scenario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2F6F5B-695A-4961-9D60-57056202FB4B}" name="Table9" displayName="Table9" ref="A16:A17" totalsRowShown="0">
  <autoFilter ref="A16:A17" xr:uid="{88599FEE-1C57-49D9-8695-07751F874053}"/>
  <tableColumns count="1">
    <tableColumn id="1" xr3:uid="{5F229D8D-8A66-4203-9101-0646AF246305}" name="Alloy_Sorting_Scenario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560853-B304-4FDB-B701-424C8329094A}" name="Table12" displayName="Table12" ref="E1:E2" totalsRowShown="0" dataDxfId="27">
  <autoFilter ref="E1:E2" xr:uid="{B6D28029-5E68-4A60-B1CB-4A05F7DD9B96}"/>
  <tableColumns count="1">
    <tableColumn id="1" xr3:uid="{B5E5634C-AC14-4825-8C6B-D57A8010D8F8}" name="Year" dataDxfId="26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9CEB9A-3CDC-421E-805C-6D5AD77ACC05}" name="flows_scenarios_parameters" displayName="flows_scenarios_parameters" ref="A1:AA4" tableType="queryTable" totalsRowShown="0">
  <autoFilter ref="A1:AA4" xr:uid="{265BE31B-8286-4743-82EE-23A510275E4E}"/>
  <tableColumns count="27">
    <tableColumn id="1" xr3:uid="{D673980E-77F1-4006-AC11-5BD0AE941547}" uniqueName="1" name="Time" queryTableFieldId="1"/>
    <tableColumn id="2" xr3:uid="{6C7C40D6-1010-4D52-B267-A2E73AE979D5}" uniqueName="2" name="Alloy" queryTableFieldId="2" dataDxfId="25"/>
    <tableColumn id="3" xr3:uid="{5EA1AB71-090E-42A5-83B2-08C69B62F736}" uniqueName="3" name="Population_Scenario" queryTableFieldId="3" dataDxfId="24"/>
    <tableColumn id="4" xr3:uid="{02FFD070-556B-45E7-BCF4-976DA6DD354C}" uniqueName="4" name="Vehicle_Ownership_Scenario" queryTableFieldId="4" dataDxfId="23"/>
    <tableColumn id="5" xr3:uid="{C429BFE0-E1B7-4791-BD61-86FF92337105}" uniqueName="5" name="Lifetime_Scenario" queryTableFieldId="5" dataDxfId="22"/>
    <tableColumn id="6" xr3:uid="{E9C0C4D2-59FC-405D-B187-2FB4EEB404FB}" uniqueName="6" name="Powertrain_Scenario" queryTableFieldId="6" dataDxfId="21"/>
    <tableColumn id="7" xr3:uid="{E9408BFA-5D69-46D3-8945-489B584C60FD}" uniqueName="7" name="Segment_Scenario" queryTableFieldId="7" dataDxfId="20"/>
    <tableColumn id="8" xr3:uid="{EC10EF7D-64EA-41EB-8E73-C0557FB5AC44}" uniqueName="8" name="Al_Content_Scenario" queryTableFieldId="8" dataDxfId="19"/>
    <tableColumn id="9" xr3:uid="{F994D909-4505-4AA5-B36A-188A2EA42255}" uniqueName="9" name="Alloy_Sorting_Scenario" queryTableFieldId="9" dataDxfId="18"/>
    <tableColumn id="10" xr3:uid="{F1A9BF47-EDC3-4A78-BED7-9FD4AAF4C4E2}" uniqueName="10" name="F_2_3_ta" queryTableFieldId="10" dataDxfId="17"/>
    <tableColumn id="11" xr3:uid="{88FD1777-D8E8-4E90-94D1-95030BEB6FBA}" uniqueName="11" name="F_3_4_ta" queryTableFieldId="11" dataDxfId="16"/>
    <tableColumn id="12" xr3:uid="{85AA5E63-63F5-461E-ACC3-C54BA1D6D888}" uniqueName="12" name="F_4_0_ta" queryTableFieldId="12" dataDxfId="15"/>
    <tableColumn id="13" xr3:uid="{207B52B2-BFA6-4273-A7E9-84AB2C201450}" uniqueName="13" name="F_4_5_ta" queryTableFieldId="13" dataDxfId="14"/>
    <tableColumn id="14" xr3:uid="{88B939AA-37DB-4F57-A977-9A8D8A5212ED}" uniqueName="14" name="F_4_7_ta" queryTableFieldId="14" dataDxfId="13"/>
    <tableColumn id="15" xr3:uid="{CEFAC3B5-302F-4B9C-AE1D-2F6F9BEACB32}" uniqueName="15" name="F_5_6_ta" queryTableFieldId="15" dataDxfId="12"/>
    <tableColumn id="16" xr3:uid="{7E914878-3343-4B46-977F-780619664F5B}" uniqueName="16" name="F_5_7_ta" queryTableFieldId="16" dataDxfId="11"/>
    <tableColumn id="17" xr3:uid="{C3ACDC55-7236-4A0A-B430-ED583A3BE7F0}" uniqueName="17" name="F_6_0_ta" queryTableFieldId="17" dataDxfId="10"/>
    <tableColumn id="18" xr3:uid="{163E6A16-9957-41B3-A17D-418A584BBADE}" uniqueName="18" name="F_6_1_ta" queryTableFieldId="18" dataDxfId="9"/>
    <tableColumn id="19" xr3:uid="{51A3D43E-60D7-4EAB-8E70-A8DB73A40A72}" uniqueName="19" name="F_7_0_ta" queryTableFieldId="19" dataDxfId="8"/>
    <tableColumn id="20" xr3:uid="{76D5EA4C-3D39-4C5D-B356-F388FFDD4FC5}" uniqueName="20" name="F_7_1_ta" queryTableFieldId="20" dataDxfId="7"/>
    <tableColumn id="21" xr3:uid="{BD2F054A-9BA8-4FC0-8D1F-834DA19BDD85}" uniqueName="21" name="F_1_2_ta" queryTableFieldId="21" dataDxfId="6"/>
    <tableColumn id="22" xr3:uid="{B66F2A6A-80E9-4C88-8D19-9A67F48D6530}" uniqueName="22" name="F_1_9_ta" queryTableFieldId="22" dataDxfId="5"/>
    <tableColumn id="23" xr3:uid="{270115B0-1BDB-49E6-B794-4868F13B82A9}" uniqueName="23" name="S_3_ta" queryTableFieldId="23" dataDxfId="4"/>
    <tableColumn id="24" xr3:uid="{0E8EBEA3-551D-4104-96FB-205D4A67D519}" uniqueName="24" name="dS_3_ta" queryTableFieldId="24" dataDxfId="3"/>
    <tableColumn id="25" xr3:uid="{141AAD26-A384-445C-85DB-8EDF02578975}" uniqueName="25" name="F_0_1_ta" queryTableFieldId="25" dataDxfId="2"/>
    <tableColumn id="26" xr3:uid="{D3F47BD7-5A49-4DB4-93AE-F11DC6110175}" uniqueName="26" name="F_7_8_ta" queryTableFieldId="26" dataDxfId="1"/>
    <tableColumn id="27" xr3:uid="{1CCC60DF-DCEB-437B-B451-872048EEB7BE}" uniqueName="27" name="F_8_1_ta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7CAF-F478-4566-B47C-13DEC40D273F}">
  <dimension ref="A1:W26"/>
  <sheetViews>
    <sheetView tabSelected="1" zoomScale="130" zoomScaleNormal="130" workbookViewId="0">
      <selection activeCell="P16" sqref="P16"/>
    </sheetView>
  </sheetViews>
  <sheetFormatPr defaultRowHeight="15" x14ac:dyDescent="0.25"/>
  <cols>
    <col min="1" max="1" width="27.5703125" bestFit="1" customWidth="1"/>
    <col min="2" max="2" width="12.42578125" customWidth="1"/>
    <col min="5" max="5" width="17.28515625" bestFit="1" customWidth="1"/>
    <col min="6" max="23" width="9.85546875" customWidth="1"/>
  </cols>
  <sheetData>
    <row r="1" spans="1:23" x14ac:dyDescent="0.25">
      <c r="E1" t="s">
        <v>25</v>
      </c>
    </row>
    <row r="2" spans="1:23" x14ac:dyDescent="0.25">
      <c r="D2" s="1" t="s">
        <v>12</v>
      </c>
      <c r="E2" s="1">
        <v>2050</v>
      </c>
      <c r="H2" t="str">
        <f>"Al Flows in Passenger cars - "&amp;E2&amp;"  "&amp;E3</f>
        <v xml:space="preserve">Al Flows in Passenger cars - 2050  </v>
      </c>
    </row>
    <row r="3" spans="1:23" ht="15.75" thickBot="1" x14ac:dyDescent="0.3">
      <c r="D3" s="1" t="s">
        <v>16</v>
      </c>
      <c r="E3" s="6"/>
    </row>
    <row r="4" spans="1:23" ht="15.75" thickBot="1" x14ac:dyDescent="0.3">
      <c r="A4" t="s">
        <v>17</v>
      </c>
      <c r="D4" s="2" t="s">
        <v>7</v>
      </c>
      <c r="E4" s="3" t="s">
        <v>8</v>
      </c>
      <c r="F4" s="10" t="s">
        <v>1</v>
      </c>
      <c r="G4" s="10" t="s">
        <v>2</v>
      </c>
      <c r="H4" s="10" t="s">
        <v>26</v>
      </c>
      <c r="I4" s="10" t="s">
        <v>3</v>
      </c>
      <c r="J4" s="10" t="s">
        <v>27</v>
      </c>
      <c r="K4" s="10" t="s">
        <v>28</v>
      </c>
      <c r="L4" s="10" t="s">
        <v>29</v>
      </c>
      <c r="M4" s="10" t="s">
        <v>4</v>
      </c>
      <c r="N4" s="10" t="s">
        <v>5</v>
      </c>
      <c r="O4" s="10" t="s">
        <v>30</v>
      </c>
      <c r="P4" s="10" t="s">
        <v>31</v>
      </c>
      <c r="Q4" s="10" t="s">
        <v>0</v>
      </c>
      <c r="R4" s="10" t="s">
        <v>15</v>
      </c>
      <c r="S4" s="10" t="s">
        <v>32</v>
      </c>
      <c r="T4" s="10" t="s">
        <v>33</v>
      </c>
      <c r="U4" s="10" t="s">
        <v>6</v>
      </c>
      <c r="V4" s="10" t="s">
        <v>13</v>
      </c>
      <c r="W4" s="43" t="s">
        <v>14</v>
      </c>
    </row>
    <row r="5" spans="1:23" x14ac:dyDescent="0.25">
      <c r="A5" t="s">
        <v>24</v>
      </c>
      <c r="D5" s="4">
        <f>$E$2</f>
        <v>2050</v>
      </c>
      <c r="E5" s="7" t="s">
        <v>9</v>
      </c>
      <c r="F5" s="11">
        <f>Sheet2!J2</f>
        <v>40.516727722749998</v>
      </c>
      <c r="G5" s="12">
        <f>Sheet2!K2</f>
        <v>23.77748119350586</v>
      </c>
      <c r="H5" s="12">
        <f>Sheet2!L2</f>
        <v>1.0276256614411621</v>
      </c>
      <c r="I5" s="12">
        <f>Sheet2!M2</f>
        <v>1.8026253732539061</v>
      </c>
      <c r="J5" s="12">
        <f>Sheet2!N2</f>
        <v>20.9472304324375</v>
      </c>
      <c r="K5" s="12">
        <f>Sheet2!O2</f>
        <v>1.261837748</v>
      </c>
      <c r="L5" s="12">
        <f>Sheet2!P2</f>
        <v>0.54078761799999997</v>
      </c>
      <c r="M5" s="12">
        <f>Sheet2!Q2</f>
        <v>6.3091888375000002E-2</v>
      </c>
      <c r="N5" s="12">
        <f>Sheet2!R2</f>
        <v>1.198745824</v>
      </c>
      <c r="O5" s="12">
        <f>Sheet2!S2</f>
        <v>1.074400896</v>
      </c>
      <c r="P5" s="12">
        <f>Sheet2!T2</f>
        <v>0</v>
      </c>
      <c r="Q5" s="12">
        <f>Sheet2!U2</f>
        <v>40.516726208000001</v>
      </c>
      <c r="R5" s="12">
        <f>Sheet2!V2</f>
        <v>0</v>
      </c>
      <c r="S5" s="12">
        <f>Sheet2!W2</f>
        <v>508.61700446523366</v>
      </c>
      <c r="T5" s="12">
        <f>Sheet2!X2</f>
        <v>16.739246829750002</v>
      </c>
      <c r="U5" s="12">
        <f>Sheet2!Y2</f>
        <v>39.317980607999999</v>
      </c>
      <c r="V5" s="12">
        <f>Sheet2!Z2</f>
        <v>0</v>
      </c>
      <c r="W5" s="13">
        <f>Sheet2!AA2</f>
        <v>0</v>
      </c>
    </row>
    <row r="6" spans="1:23" x14ac:dyDescent="0.25">
      <c r="A6" t="s">
        <v>18</v>
      </c>
      <c r="D6" s="4">
        <f t="shared" ref="D6:D7" si="0">$E$2</f>
        <v>2050</v>
      </c>
      <c r="E6" s="7" t="s">
        <v>10</v>
      </c>
      <c r="F6" s="14">
        <f>Sheet2!J3</f>
        <v>21.8977909098125</v>
      </c>
      <c r="G6" s="15">
        <f>Sheet2!K3</f>
        <v>13.405822653192994</v>
      </c>
      <c r="H6" s="15">
        <f>Sheet2!L3</f>
        <v>0.59427644333341412</v>
      </c>
      <c r="I6" s="15">
        <f>Sheet2!M3</f>
        <v>5.6567381756249997</v>
      </c>
      <c r="J6" s="15">
        <f>Sheet2!N3</f>
        <v>7.1548080891562504</v>
      </c>
      <c r="K6" s="15">
        <f>Sheet2!O3</f>
        <v>3.959716384</v>
      </c>
      <c r="L6" s="15">
        <f>Sheet2!P3</f>
        <v>1.6970214239999999</v>
      </c>
      <c r="M6" s="15">
        <f>Sheet2!Q3</f>
        <v>0.19798582749999999</v>
      </c>
      <c r="N6" s="15">
        <f>Sheet2!R3</f>
        <v>3.7617304319999998</v>
      </c>
      <c r="O6" s="15">
        <f>Sheet2!S3</f>
        <v>0.442591491</v>
      </c>
      <c r="P6" s="15">
        <f>Sheet2!T3</f>
        <v>0</v>
      </c>
      <c r="Q6" s="15">
        <f>Sheet2!U3</f>
        <v>21.897792096</v>
      </c>
      <c r="R6" s="15">
        <f>Sheet2!V3</f>
        <v>0</v>
      </c>
      <c r="S6" s="15">
        <f>Sheet2!W3</f>
        <v>280.41253890853403</v>
      </c>
      <c r="T6" s="15">
        <f>Sheet2!X3</f>
        <v>8.4919684042812502</v>
      </c>
      <c r="U6" s="15">
        <f>Sheet2!Y3</f>
        <v>18.13606176</v>
      </c>
      <c r="V6" s="15">
        <f>Sheet2!Z3</f>
        <v>0</v>
      </c>
      <c r="W6" s="16">
        <f>Sheet2!AA3</f>
        <v>0</v>
      </c>
    </row>
    <row r="7" spans="1:23" ht="15.75" thickBot="1" x14ac:dyDescent="0.3">
      <c r="A7" t="s">
        <v>24</v>
      </c>
      <c r="D7" s="5">
        <f t="shared" si="0"/>
        <v>2050</v>
      </c>
      <c r="E7" s="8" t="s">
        <v>11</v>
      </c>
      <c r="F7" s="17">
        <f>Sheet2!J4</f>
        <v>16.631637604562499</v>
      </c>
      <c r="G7" s="18">
        <f>Sheet2!K4</f>
        <v>11.089111396582032</v>
      </c>
      <c r="H7" s="18">
        <f>Sheet2!L4</f>
        <v>0.51438308172503278</v>
      </c>
      <c r="I7" s="18">
        <f>Sheet2!M4</f>
        <v>0.69166222857812498</v>
      </c>
      <c r="J7" s="18">
        <f>Sheet2!N4</f>
        <v>9.8830657633124996</v>
      </c>
      <c r="K7" s="18">
        <f>Sheet2!O4</f>
        <v>0.484163554</v>
      </c>
      <c r="L7" s="18">
        <f>Sheet2!P4</f>
        <v>0.20749867950000001</v>
      </c>
      <c r="M7" s="18">
        <f>Sheet2!Q4</f>
        <v>2.4208178062499999E-2</v>
      </c>
      <c r="N7" s="18">
        <f>Sheet2!R4</f>
        <v>0.459955375</v>
      </c>
      <c r="O7" s="18">
        <f>Sheet2!S4</f>
        <v>0.50452821599999997</v>
      </c>
      <c r="P7" s="18">
        <f>Sheet2!T4</f>
        <v>38.408889856000002</v>
      </c>
      <c r="Q7" s="18">
        <f>Sheet2!U4</f>
        <v>16.631636480000001</v>
      </c>
      <c r="R7" s="18">
        <f>Sheet2!V4</f>
        <v>22.237208576</v>
      </c>
      <c r="S7" s="18">
        <f>Sheet2!W4</f>
        <v>221.94739428575966</v>
      </c>
      <c r="T7" s="18">
        <f>Sheet2!X4</f>
        <v>5.5425259385937498</v>
      </c>
      <c r="U7" s="18">
        <f>Sheet2!Y4</f>
        <v>-3.84E-7</v>
      </c>
      <c r="V7" s="18">
        <f>Sheet2!Z4</f>
        <v>0</v>
      </c>
      <c r="W7" s="19">
        <f>Sheet2!AA4</f>
        <v>0</v>
      </c>
    </row>
    <row r="8" spans="1:23" x14ac:dyDescent="0.25">
      <c r="A8" t="s">
        <v>19</v>
      </c>
      <c r="F8">
        <f t="shared" ref="F8:H8" si="1">SUM(F5:F7)</f>
        <v>79.04615623712499</v>
      </c>
      <c r="G8">
        <f t="shared" si="1"/>
        <v>48.272415243280889</v>
      </c>
      <c r="H8">
        <f t="shared" si="1"/>
        <v>2.1362851864996086</v>
      </c>
      <c r="I8">
        <f t="shared" ref="I8" si="2">SUM(I5:I7)</f>
        <v>8.1510257774570309</v>
      </c>
      <c r="J8">
        <f t="shared" ref="J8" si="3">SUM(J5:J7)</f>
        <v>37.985104284906249</v>
      </c>
      <c r="K8">
        <f t="shared" ref="K8" si="4">SUM(K5:K7)</f>
        <v>5.7057176859999998</v>
      </c>
      <c r="L8">
        <f t="shared" ref="L8" si="5">SUM(L5:L7)</f>
        <v>2.4453077214999999</v>
      </c>
      <c r="M8">
        <f t="shared" ref="M8" si="6">SUM(M5:M7)</f>
        <v>0.28528589393749998</v>
      </c>
      <c r="N8">
        <f t="shared" ref="N8" si="7">SUM(N5:N7)</f>
        <v>5.4204316309999996</v>
      </c>
      <c r="O8">
        <f t="shared" ref="O8" si="8">SUM(O5:O7)</f>
        <v>2.0215206029999999</v>
      </c>
      <c r="P8">
        <f t="shared" ref="P8" si="9">SUM(P5:P7)</f>
        <v>38.408889856000002</v>
      </c>
      <c r="Q8">
        <f t="shared" ref="Q8" si="10">SUM(Q5:Q7)</f>
        <v>79.046154783999995</v>
      </c>
      <c r="R8">
        <f t="shared" ref="R8" si="11">SUM(R5:R7)</f>
        <v>22.237208576</v>
      </c>
      <c r="S8" s="20">
        <f t="shared" ref="S8" si="12">SUM(S5:S7)</f>
        <v>1010.9769376595273</v>
      </c>
      <c r="T8" s="20">
        <f t="shared" ref="T8" si="13">SUM(T5:T7)</f>
        <v>30.773741172625002</v>
      </c>
      <c r="U8">
        <f t="shared" ref="U8" si="14">SUM(U5:U7)</f>
        <v>57.454041984</v>
      </c>
      <c r="V8">
        <f t="shared" ref="V8" si="15">SUM(V5:V7)</f>
        <v>0</v>
      </c>
      <c r="W8">
        <f t="shared" ref="W8" si="16">SUM(W5:W7)</f>
        <v>0</v>
      </c>
    </row>
    <row r="9" spans="1:23" x14ac:dyDescent="0.25">
      <c r="A9" t="s">
        <v>37</v>
      </c>
      <c r="S9" s="20">
        <f>ROUND(S8,1)</f>
        <v>1011</v>
      </c>
      <c r="T9" s="20">
        <f>ROUND(T8,1)</f>
        <v>30.8</v>
      </c>
    </row>
    <row r="10" spans="1:23" x14ac:dyDescent="0.25">
      <c r="A10" t="s">
        <v>20</v>
      </c>
    </row>
    <row r="11" spans="1:23" x14ac:dyDescent="0.25">
      <c r="A11" t="s">
        <v>38</v>
      </c>
    </row>
    <row r="12" spans="1:23" x14ac:dyDescent="0.25">
      <c r="A12" t="s">
        <v>21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</row>
    <row r="13" spans="1:23" x14ac:dyDescent="0.25">
      <c r="A13" t="s">
        <v>24</v>
      </c>
      <c r="E13" t="str">
        <f>IF([1]MAIN_Table!L11=0,"",[1]MAIN_Table!L11)</f>
        <v>Low</v>
      </c>
      <c r="F13" t="str">
        <f>IF([1]MAIN_Table!M11=0,"",[1]MAIN_Table!M11)</f>
        <v>Low</v>
      </c>
      <c r="G13" t="str">
        <f>IF([1]MAIN_Table!N11=0,"",[1]MAIN_Table!N11)</f>
        <v>SP</v>
      </c>
      <c r="H13" t="str">
        <f>IF([1]MAIN_Table!O11=0,"",[1]MAIN_Table!O11)</f>
        <v>Baseline</v>
      </c>
      <c r="I13" t="str">
        <f>IF([1]MAIN_Table!P11=0,"",[1]MAIN_Table!P11)</f>
        <v>Low</v>
      </c>
      <c r="J13" t="str">
        <f>IF([1]MAIN_Table!Q11=0,"",[1]MAIN_Table!Q11)</f>
        <v>Low</v>
      </c>
      <c r="K13" t="str">
        <f>IF([1]MAIN_Table!R11=0,"",[1]MAIN_Table!R11)</f>
        <v>Low</v>
      </c>
    </row>
    <row r="14" spans="1:23" x14ac:dyDescent="0.25">
      <c r="A14" t="s">
        <v>22</v>
      </c>
      <c r="E14" t="str">
        <f>IF([1]MAIN_Table!L12=0,"",[1]MAIN_Table!L12)</f>
        <v>Medium</v>
      </c>
      <c r="F14" t="str">
        <f>IF([1]MAIN_Table!M12=0,"",[1]MAIN_Table!M12)</f>
        <v>Medium</v>
      </c>
      <c r="G14" t="str">
        <f>IF([1]MAIN_Table!N12=0,"",[1]MAIN_Table!N12)</f>
        <v>SUS</v>
      </c>
      <c r="H14" t="str">
        <f>IF([1]MAIN_Table!O12=0,"",[1]MAIN_Table!O12)</f>
        <v>SUV</v>
      </c>
      <c r="I14" t="str">
        <f>IF([1]MAIN_Table!P12=0,"",[1]MAIN_Table!P12)</f>
        <v>Medium</v>
      </c>
      <c r="J14" t="str">
        <f>IF([1]MAIN_Table!Q12=0,"",[1]MAIN_Table!Q12)</f>
        <v>Medium</v>
      </c>
      <c r="K14" t="str">
        <f>IF([1]MAIN_Table!R12=0,"",[1]MAIN_Table!R12)</f>
        <v>Medium</v>
      </c>
    </row>
    <row r="15" spans="1:23" x14ac:dyDescent="0.25">
      <c r="A15" t="s">
        <v>24</v>
      </c>
      <c r="E15" t="str">
        <f>IF([1]MAIN_Table!L13=0,"",[1]MAIN_Table!L13)</f>
        <v>High</v>
      </c>
      <c r="F15" t="str">
        <f>IF([1]MAIN_Table!M13=0,"",[1]MAIN_Table!M13)</f>
        <v>High</v>
      </c>
      <c r="G15" t="str">
        <f>IF([1]MAIN_Table!N13=0,"",[1]MAIN_Table!N13)</f>
        <v>High_EV</v>
      </c>
      <c r="H15" t="str">
        <f>IF([1]MAIN_Table!O13=0,"",[1]MAIN_Table!O13)</f>
        <v>Small_Cars</v>
      </c>
      <c r="I15" t="str">
        <f>IF([1]MAIN_Table!P13=0,"",[1]MAIN_Table!P13)</f>
        <v>High</v>
      </c>
      <c r="J15" t="str">
        <f>IF([1]MAIN_Table!Q13=0,"",[1]MAIN_Table!Q13)</f>
        <v>High</v>
      </c>
      <c r="K15" t="str">
        <f>IF([1]MAIN_Table!R13=0,"",[1]MAIN_Table!R13)</f>
        <v>High</v>
      </c>
    </row>
    <row r="16" spans="1:23" x14ac:dyDescent="0.25">
      <c r="A16" t="s">
        <v>23</v>
      </c>
      <c r="E16" t="str">
        <f>IF([1]MAIN_Table!L14=0,"",[1]MAIN_Table!L14)</f>
        <v/>
      </c>
      <c r="F16" t="str">
        <f>IF([1]MAIN_Table!M14=0,"",[1]MAIN_Table!M14)</f>
        <v/>
      </c>
      <c r="G16" t="str">
        <f>IF([1]MAIN_Table!N14=0,"",[1]MAIN_Table!N14)</f>
        <v>Constant</v>
      </c>
      <c r="H16" t="str">
        <f>IF([1]MAIN_Table!O14=0,"",[1]MAIN_Table!O14)</f>
        <v/>
      </c>
      <c r="I16" t="str">
        <f>IF([1]MAIN_Table!P14=0,"",[1]MAIN_Table!P14)</f>
        <v/>
      </c>
      <c r="J16" t="str">
        <f>IF([1]MAIN_Table!Q14=0,"",[1]MAIN_Table!Q14)</f>
        <v/>
      </c>
      <c r="K16" t="str">
        <f>IF([1]MAIN_Table!R14=0,"",[1]MAIN_Table!R14)</f>
        <v/>
      </c>
    </row>
    <row r="17" spans="1:13" ht="15.75" thickBot="1" x14ac:dyDescent="0.3">
      <c r="A17" t="s">
        <v>39</v>
      </c>
      <c r="E17" s="1" t="s">
        <v>34</v>
      </c>
      <c r="F17" t="str">
        <f>IF([1]MAIN_Table!N15=0,"",[1]MAIN_Table!N15)</f>
        <v/>
      </c>
      <c r="G17" t="str">
        <f>IF([1]MAIN_Table!O15=0,"",[1]MAIN_Table!O15)</f>
        <v/>
      </c>
      <c r="H17" t="str">
        <f>IF([1]MAIN_Table!P15=0,"",[1]MAIN_Table!P15)</f>
        <v/>
      </c>
      <c r="I17" t="str">
        <f>IF([1]MAIN_Table!Q15=0,"",[1]MAIN_Table!Q15)</f>
        <v/>
      </c>
      <c r="J17" t="str">
        <f>IF([1]MAIN_Table!R15=0,"",[1]MAIN_Table!R15)</f>
        <v/>
      </c>
    </row>
    <row r="18" spans="1:13" ht="15.75" thickBot="1" x14ac:dyDescent="0.3">
      <c r="E18" s="23" t="s">
        <v>35</v>
      </c>
      <c r="F18" s="33">
        <v>1</v>
      </c>
      <c r="G18" s="34">
        <v>2</v>
      </c>
      <c r="H18" s="34">
        <v>3</v>
      </c>
      <c r="I18" s="34">
        <v>4</v>
      </c>
      <c r="J18" s="34">
        <v>5</v>
      </c>
      <c r="K18" s="34">
        <v>6</v>
      </c>
      <c r="L18" s="34">
        <v>7</v>
      </c>
      <c r="M18" s="35">
        <v>8</v>
      </c>
    </row>
    <row r="19" spans="1:13" x14ac:dyDescent="0.25">
      <c r="E19" s="30" t="s">
        <v>9</v>
      </c>
      <c r="F19" s="32">
        <f>U5+N5+P5+W5-Q5-R5</f>
        <v>2.2399999721756103E-7</v>
      </c>
      <c r="G19" s="36">
        <f>Q5-F5</f>
        <v>-1.5147499965451061E-6</v>
      </c>
      <c r="H19" s="36">
        <f>F5-G5-T5</f>
        <v>-3.0050586374841259E-7</v>
      </c>
      <c r="I19" s="36">
        <f>G5-H5-I5-J5</f>
        <v>-2.7362671062292065E-7</v>
      </c>
      <c r="J19" s="36">
        <f>I5-K5-L5</f>
        <v>7.2539061424237161E-9</v>
      </c>
      <c r="K19" s="36">
        <f>K5-M5-N5</f>
        <v>3.5625000061045853E-8</v>
      </c>
      <c r="L19" s="37"/>
      <c r="M19" s="38">
        <f>V5-W5</f>
        <v>0</v>
      </c>
    </row>
    <row r="20" spans="1:13" x14ac:dyDescent="0.25">
      <c r="E20" s="31" t="s">
        <v>10</v>
      </c>
      <c r="F20" s="26">
        <f t="shared" ref="F20:F21" si="17">U6+N6+P6+W6-Q6-R6</f>
        <v>9.6000000837648258E-8</v>
      </c>
      <c r="G20" s="21">
        <f t="shared" ref="G20:G21" si="18">Q6-F6</f>
        <v>1.1861875002239231E-6</v>
      </c>
      <c r="H20" s="21">
        <f t="shared" ref="H20:H21" si="19">F6-G6-T6</f>
        <v>-1.476617441653616E-7</v>
      </c>
      <c r="I20" s="21">
        <f t="shared" ref="I20:I21" si="20">G6-H6-I6-J6</f>
        <v>-5.4921669878638113E-8</v>
      </c>
      <c r="J20" s="21">
        <f t="shared" ref="J20:J21" si="21">I6-K6-L6</f>
        <v>3.6762499977527341E-7</v>
      </c>
      <c r="K20" s="21">
        <f t="shared" ref="K20:K21" si="22">K6-M6-N6</f>
        <v>1.2450000008712436E-7</v>
      </c>
      <c r="L20" s="39"/>
      <c r="M20" s="40">
        <f t="shared" ref="M20:M21" si="23">V6-W6</f>
        <v>0</v>
      </c>
    </row>
    <row r="21" spans="1:13" ht="15.75" thickBot="1" x14ac:dyDescent="0.3">
      <c r="E21" s="31" t="s">
        <v>11</v>
      </c>
      <c r="F21" s="27">
        <f t="shared" si="17"/>
        <v>-2.0900000308188282E-7</v>
      </c>
      <c r="G21" s="22">
        <f t="shared" si="18"/>
        <v>-1.1245624982336722E-6</v>
      </c>
      <c r="H21" s="22">
        <f t="shared" si="19"/>
        <v>2.6938671737752884E-7</v>
      </c>
      <c r="I21" s="22">
        <f t="shared" si="20"/>
        <v>3.2296637542117423E-7</v>
      </c>
      <c r="J21" s="22">
        <f t="shared" si="21"/>
        <v>-4.9218750186597049E-9</v>
      </c>
      <c r="K21" s="22">
        <f t="shared" si="22"/>
        <v>9.3750002205794658E-10</v>
      </c>
      <c r="L21" s="41"/>
      <c r="M21" s="42">
        <f t="shared" si="23"/>
        <v>0</v>
      </c>
    </row>
    <row r="22" spans="1:13" ht="15.75" thickBot="1" x14ac:dyDescent="0.3">
      <c r="E22" s="29" t="s">
        <v>36</v>
      </c>
      <c r="F22" s="28">
        <f>SUM(F19:F21)</f>
        <v>1.1099999497332647E-7</v>
      </c>
      <c r="G22" s="24">
        <f t="shared" ref="G22:M22" si="24">SUM(G19:G21)</f>
        <v>-1.4531249945548552E-6</v>
      </c>
      <c r="H22" s="24">
        <f t="shared" si="24"/>
        <v>-1.7878089053624535E-7</v>
      </c>
      <c r="I22" s="24">
        <f t="shared" si="24"/>
        <v>-5.5820050803845334E-9</v>
      </c>
      <c r="J22" s="24">
        <f t="shared" si="24"/>
        <v>3.6995703089903742E-7</v>
      </c>
      <c r="K22" s="24">
        <f t="shared" si="24"/>
        <v>1.6106250017022816E-7</v>
      </c>
      <c r="L22" s="24">
        <f>J8+L8-O8-P8-V8</f>
        <v>1.5474062493581187E-6</v>
      </c>
      <c r="M22" s="25">
        <f t="shared" si="24"/>
        <v>0</v>
      </c>
    </row>
    <row r="23" spans="1:13" x14ac:dyDescent="0.25">
      <c r="D23" t="str">
        <f>IF([1]MAIN_Table!L15=0,"",[1]MAIN_Table!L15)</f>
        <v/>
      </c>
      <c r="E23" t="str">
        <f>IF([1]MAIN_Table!L21=0,"",[1]MAIN_Table!L21)</f>
        <v/>
      </c>
      <c r="F23" t="str">
        <f>IF([1]MAIN_Table!M21=0,"",[1]MAIN_Table!M21)</f>
        <v/>
      </c>
      <c r="G23" t="str">
        <f>IF([1]MAIN_Table!N21=0,"",[1]MAIN_Table!N21)</f>
        <v/>
      </c>
      <c r="H23" t="str">
        <f>IF([1]MAIN_Table!O21=0,"",[1]MAIN_Table!O21)</f>
        <v/>
      </c>
      <c r="I23" t="str">
        <f>IF([1]MAIN_Table!P21=0,"",[1]MAIN_Table!P21)</f>
        <v/>
      </c>
      <c r="J23" t="str">
        <f>IF([1]MAIN_Table!Q21=0,"",[1]MAIN_Table!Q21)</f>
        <v/>
      </c>
      <c r="K23" t="str">
        <f>IF([1]MAIN_Table!R21=0,"",[1]MAIN_Table!R21)</f>
        <v/>
      </c>
      <c r="L23" t="str">
        <f>IF([1]MAIN_Table!S21=0,"",[1]MAIN_Table!S21)</f>
        <v/>
      </c>
    </row>
    <row r="24" spans="1:13" x14ac:dyDescent="0.25">
      <c r="D24" t="str">
        <f>IF([1]MAIN_Table!L16=0,"",[1]MAIN_Table!L16)</f>
        <v/>
      </c>
      <c r="E24" t="str">
        <f>IF([1]MAIN_Table!L22=0,"",[1]MAIN_Table!L22)</f>
        <v/>
      </c>
      <c r="F24" t="str">
        <f>IF([1]MAIN_Table!M22=0,"",[1]MAIN_Table!M22)</f>
        <v/>
      </c>
      <c r="G24" t="str">
        <f>IF([1]MAIN_Table!N22=0,"",[1]MAIN_Table!N22)</f>
        <v/>
      </c>
      <c r="H24" t="str">
        <f>IF([1]MAIN_Table!O22=0,"",[1]MAIN_Table!O22)</f>
        <v/>
      </c>
      <c r="I24" t="str">
        <f>IF([1]MAIN_Table!P22=0,"",[1]MAIN_Table!P22)</f>
        <v/>
      </c>
      <c r="J24" t="str">
        <f>IF([1]MAIN_Table!Q22=0,"",[1]MAIN_Table!Q22)</f>
        <v/>
      </c>
      <c r="K24" t="str">
        <f>IF([1]MAIN_Table!R22=0,"",[1]MAIN_Table!R22)</f>
        <v/>
      </c>
      <c r="L24" t="str">
        <f>IF([1]MAIN_Table!S22=0,"",[1]MAIN_Table!S22)</f>
        <v/>
      </c>
    </row>
    <row r="25" spans="1:13" x14ac:dyDescent="0.25">
      <c r="D25" t="str">
        <f>IF([1]MAIN_Table!L17=0,"",[1]MAIN_Table!L17)</f>
        <v/>
      </c>
      <c r="E25" t="str">
        <f>IF([1]MAIN_Table!L23=0,"",[1]MAIN_Table!L23)</f>
        <v/>
      </c>
      <c r="F25" t="str">
        <f>IF([1]MAIN_Table!M23=0,"",[1]MAIN_Table!M23)</f>
        <v/>
      </c>
      <c r="G25" t="str">
        <f>IF([1]MAIN_Table!N23=0,"",[1]MAIN_Table!N23)</f>
        <v/>
      </c>
      <c r="H25" t="str">
        <f>IF([1]MAIN_Table!O23=0,"",[1]MAIN_Table!O23)</f>
        <v/>
      </c>
      <c r="I25" t="str">
        <f>IF([1]MAIN_Table!P23=0,"",[1]MAIN_Table!P23)</f>
        <v/>
      </c>
      <c r="J25" t="str">
        <f>IF([1]MAIN_Table!Q23=0,"",[1]MAIN_Table!Q23)</f>
        <v/>
      </c>
      <c r="K25" t="str">
        <f>IF([1]MAIN_Table!R23=0,"",[1]MAIN_Table!R23)</f>
        <v/>
      </c>
      <c r="L25" t="str">
        <f>IF([1]MAIN_Table!S23=0,"",[1]MAIN_Table!S23)</f>
        <v/>
      </c>
    </row>
    <row r="26" spans="1:13" x14ac:dyDescent="0.25">
      <c r="E26" t="str">
        <f>IF([1]MAIN_Table!L24=0,"",[1]MAIN_Table!L24)</f>
        <v/>
      </c>
      <c r="F26" t="str">
        <f>IF([1]MAIN_Table!M24=0,"",[1]MAIN_Table!M24)</f>
        <v/>
      </c>
      <c r="G26" t="str">
        <f>IF([1]MAIN_Table!N24=0,"",[1]MAIN_Table!N24)</f>
        <v/>
      </c>
      <c r="H26" t="str">
        <f>IF([1]MAIN_Table!O24=0,"",[1]MAIN_Table!O24)</f>
        <v/>
      </c>
      <c r="I26" t="str">
        <f>IF([1]MAIN_Table!P24=0,"",[1]MAIN_Table!P24)</f>
        <v/>
      </c>
      <c r="J26" t="str">
        <f>IF([1]MAIN_Table!Q24=0,"",[1]MAIN_Table!Q24)</f>
        <v/>
      </c>
      <c r="K26" t="str">
        <f>IF([1]MAIN_Table!R24=0,"",[1]MAIN_Table!R24)</f>
        <v/>
      </c>
      <c r="L26" t="str">
        <f>IF([1]MAIN_Table!S24=0,"",[1]MAIN_Table!S24)</f>
        <v/>
      </c>
    </row>
  </sheetData>
  <conditionalFormatting sqref="F22:M22 F19:K21 M19:M21">
    <cfRule type="cellIs" dxfId="29" priority="2" operator="greaterThan">
      <formula>0.00001</formula>
    </cfRule>
    <cfRule type="cellIs" dxfId="28" priority="1" operator="lessThan">
      <formula>-0.00001</formula>
    </cfRule>
  </conditionalFormatting>
  <dataValidations count="9">
    <dataValidation type="list" allowBlank="1" showInputMessage="1" showErrorMessage="1" sqref="A7" xr:uid="{73C53C45-40DB-4658-953A-6F391C87AC90}">
      <formula1>$F$13:$F$16</formula1>
    </dataValidation>
    <dataValidation type="list" allowBlank="1" showInputMessage="1" showErrorMessage="1" sqref="A13" xr:uid="{4F20995D-C962-4E10-9141-6CEB5B090C8E}">
      <formula1>$I$13:$I$16</formula1>
    </dataValidation>
    <dataValidation type="list" allowBlank="1" showInputMessage="1" showErrorMessage="1" sqref="A15" xr:uid="{72BDD5E2-4F08-4655-ACFF-ED11BE23726B}">
      <formula1>$J$13:$J$16</formula1>
    </dataValidation>
    <dataValidation type="list" allowBlank="1" showInputMessage="1" showErrorMessage="1" sqref="A17" xr:uid="{1C2B8FFD-CE47-474C-B503-BA1C401392FB}">
      <formula1>$K$13:$K$16</formula1>
    </dataValidation>
    <dataValidation type="list" allowBlank="1" showInputMessage="1" showErrorMessage="1" sqref="B11" xr:uid="{10D3824F-7E30-4014-8009-C5FB7CDAB636}">
      <formula1>$L$13:$L$16</formula1>
    </dataValidation>
    <dataValidation type="list" allowBlank="1" showInputMessage="1" showErrorMessage="1" sqref="A5" xr:uid="{4E0405B4-559D-411D-91B0-A46FE8A8B58B}">
      <formula1>$E$13:$E$16</formula1>
    </dataValidation>
    <dataValidation type="list" allowBlank="1" showInputMessage="1" showErrorMessage="1" sqref="A11" xr:uid="{DFB1EFEC-4F20-4208-9194-F352F9126F5F}">
      <formula1>$H$13:$H$17</formula1>
    </dataValidation>
    <dataValidation type="list" allowBlank="1" showInputMessage="1" showErrorMessage="1" sqref="A9" xr:uid="{597485EC-F45D-4023-B8F3-2691934D7935}">
      <formula1>$G$13:$G$17</formula1>
    </dataValidation>
    <dataValidation type="list" allowBlank="1" showInputMessage="1" showErrorMessage="1" sqref="E3" xr:uid="{69722FB4-2BB9-4DB6-8FDF-95151A9750C9}">
      <formula1>#REF!</formula1>
    </dataValidation>
  </dataValidation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3651-1D5E-4D22-A4C2-307A29705252}">
  <dimension ref="A1:AA4"/>
  <sheetViews>
    <sheetView topLeftCell="E1" workbookViewId="0">
      <selection activeCell="J1" sqref="J1:AA1"/>
    </sheetView>
  </sheetViews>
  <sheetFormatPr defaultRowHeight="15" x14ac:dyDescent="0.25"/>
  <cols>
    <col min="1" max="1" width="7.7109375" bestFit="1" customWidth="1"/>
    <col min="2" max="2" width="17.85546875" bestFit="1" customWidth="1"/>
    <col min="3" max="3" width="21.85546875" bestFit="1" customWidth="1"/>
    <col min="4" max="4" width="29.85546875" bestFit="1" customWidth="1"/>
    <col min="5" max="5" width="19.5703125" bestFit="1" customWidth="1"/>
    <col min="6" max="6" width="22" bestFit="1" customWidth="1"/>
    <col min="7" max="7" width="20" bestFit="1" customWidth="1"/>
    <col min="8" max="8" width="22.140625" bestFit="1" customWidth="1"/>
    <col min="9" max="9" width="24.140625" bestFit="1" customWidth="1"/>
    <col min="10" max="24" width="12" bestFit="1" customWidth="1"/>
    <col min="25" max="25" width="12.7109375" bestFit="1" customWidth="1"/>
    <col min="26" max="27" width="11" bestFit="1" customWidth="1"/>
  </cols>
  <sheetData>
    <row r="1" spans="1:27" x14ac:dyDescent="0.25">
      <c r="A1" t="s">
        <v>7</v>
      </c>
      <c r="B1" t="s">
        <v>8</v>
      </c>
      <c r="C1" t="s">
        <v>17</v>
      </c>
      <c r="D1" t="s">
        <v>18</v>
      </c>
      <c r="E1" t="s">
        <v>22</v>
      </c>
      <c r="F1" t="s">
        <v>19</v>
      </c>
      <c r="G1" t="s">
        <v>20</v>
      </c>
      <c r="H1" t="s">
        <v>21</v>
      </c>
      <c r="I1" t="s">
        <v>23</v>
      </c>
      <c r="J1" t="s">
        <v>1</v>
      </c>
      <c r="K1" t="s">
        <v>2</v>
      </c>
      <c r="L1" t="s">
        <v>26</v>
      </c>
      <c r="M1" t="s">
        <v>3</v>
      </c>
      <c r="N1" t="s">
        <v>27</v>
      </c>
      <c r="O1" t="s">
        <v>28</v>
      </c>
      <c r="P1" t="s">
        <v>29</v>
      </c>
      <c r="Q1" t="s">
        <v>4</v>
      </c>
      <c r="R1" t="s">
        <v>5</v>
      </c>
      <c r="S1" t="s">
        <v>30</v>
      </c>
      <c r="T1" t="s">
        <v>31</v>
      </c>
      <c r="U1" t="s">
        <v>0</v>
      </c>
      <c r="V1" t="s">
        <v>15</v>
      </c>
      <c r="W1" t="s">
        <v>32</v>
      </c>
      <c r="X1" t="s">
        <v>33</v>
      </c>
      <c r="Y1" t="s">
        <v>6</v>
      </c>
      <c r="Z1" t="s">
        <v>13</v>
      </c>
      <c r="AA1" t="s">
        <v>14</v>
      </c>
    </row>
    <row r="2" spans="1:27" x14ac:dyDescent="0.25">
      <c r="A2">
        <v>2050</v>
      </c>
      <c r="B2" s="9" t="s">
        <v>9</v>
      </c>
      <c r="C2" s="9" t="s">
        <v>24</v>
      </c>
      <c r="D2" s="9" t="s">
        <v>24</v>
      </c>
      <c r="E2" s="9" t="s">
        <v>24</v>
      </c>
      <c r="F2" s="9" t="s">
        <v>37</v>
      </c>
      <c r="G2" s="9" t="s">
        <v>38</v>
      </c>
      <c r="H2" s="9" t="s">
        <v>24</v>
      </c>
      <c r="I2" s="9" t="s">
        <v>39</v>
      </c>
      <c r="J2" s="9">
        <v>40.516727722749998</v>
      </c>
      <c r="K2" s="9">
        <v>23.77748119350586</v>
      </c>
      <c r="L2" s="9">
        <v>1.0276256614411621</v>
      </c>
      <c r="M2" s="9">
        <v>1.8026253732539061</v>
      </c>
      <c r="N2" s="9">
        <v>20.9472304324375</v>
      </c>
      <c r="O2" s="9">
        <v>1.261837748</v>
      </c>
      <c r="P2" s="9">
        <v>0.54078761799999997</v>
      </c>
      <c r="Q2" s="9">
        <v>6.3091888375000002E-2</v>
      </c>
      <c r="R2" s="9">
        <v>1.198745824</v>
      </c>
      <c r="S2" s="9">
        <v>1.074400896</v>
      </c>
      <c r="T2" s="9">
        <v>0</v>
      </c>
      <c r="U2" s="9">
        <v>40.516726208000001</v>
      </c>
      <c r="V2" s="9">
        <v>0</v>
      </c>
      <c r="W2" s="9">
        <v>508.61700446523366</v>
      </c>
      <c r="X2" s="9">
        <v>16.739246829750002</v>
      </c>
      <c r="Y2" s="9">
        <v>39.317980607999999</v>
      </c>
      <c r="Z2" s="9">
        <v>0</v>
      </c>
      <c r="AA2" s="9">
        <v>0</v>
      </c>
    </row>
    <row r="3" spans="1:27" x14ac:dyDescent="0.25">
      <c r="A3">
        <v>2050</v>
      </c>
      <c r="B3" s="9" t="s">
        <v>10</v>
      </c>
      <c r="C3" s="9" t="s">
        <v>24</v>
      </c>
      <c r="D3" s="9" t="s">
        <v>24</v>
      </c>
      <c r="E3" s="9" t="s">
        <v>24</v>
      </c>
      <c r="F3" s="9" t="s">
        <v>37</v>
      </c>
      <c r="G3" s="9" t="s">
        <v>38</v>
      </c>
      <c r="H3" s="9" t="s">
        <v>24</v>
      </c>
      <c r="I3" s="9" t="s">
        <v>39</v>
      </c>
      <c r="J3" s="9">
        <v>21.8977909098125</v>
      </c>
      <c r="K3" s="9">
        <v>13.405822653192994</v>
      </c>
      <c r="L3" s="9">
        <v>0.59427644333341412</v>
      </c>
      <c r="M3" s="9">
        <v>5.6567381756249997</v>
      </c>
      <c r="N3" s="9">
        <v>7.1548080891562504</v>
      </c>
      <c r="O3" s="9">
        <v>3.959716384</v>
      </c>
      <c r="P3" s="9">
        <v>1.6970214239999999</v>
      </c>
      <c r="Q3" s="9">
        <v>0.19798582749999999</v>
      </c>
      <c r="R3" s="9">
        <v>3.7617304319999998</v>
      </c>
      <c r="S3" s="9">
        <v>0.442591491</v>
      </c>
      <c r="T3" s="9">
        <v>0</v>
      </c>
      <c r="U3" s="9">
        <v>21.897792096</v>
      </c>
      <c r="V3" s="9">
        <v>0</v>
      </c>
      <c r="W3" s="9">
        <v>280.41253890853403</v>
      </c>
      <c r="X3" s="9">
        <v>8.4919684042812502</v>
      </c>
      <c r="Y3" s="9">
        <v>18.13606176</v>
      </c>
      <c r="Z3" s="9">
        <v>0</v>
      </c>
      <c r="AA3" s="9">
        <v>0</v>
      </c>
    </row>
    <row r="4" spans="1:27" x14ac:dyDescent="0.25">
      <c r="A4">
        <v>2050</v>
      </c>
      <c r="B4" s="9" t="s">
        <v>11</v>
      </c>
      <c r="C4" s="9" t="s">
        <v>24</v>
      </c>
      <c r="D4" s="9" t="s">
        <v>24</v>
      </c>
      <c r="E4" s="9" t="s">
        <v>24</v>
      </c>
      <c r="F4" s="9" t="s">
        <v>37</v>
      </c>
      <c r="G4" s="9" t="s">
        <v>38</v>
      </c>
      <c r="H4" s="9" t="s">
        <v>24</v>
      </c>
      <c r="I4" s="9" t="s">
        <v>39</v>
      </c>
      <c r="J4" s="9">
        <v>16.631637604562499</v>
      </c>
      <c r="K4" s="9">
        <v>11.089111396582032</v>
      </c>
      <c r="L4" s="9">
        <v>0.51438308172503278</v>
      </c>
      <c r="M4" s="9">
        <v>0.69166222857812498</v>
      </c>
      <c r="N4" s="9">
        <v>9.8830657633124996</v>
      </c>
      <c r="O4" s="9">
        <v>0.484163554</v>
      </c>
      <c r="P4" s="9">
        <v>0.20749867950000001</v>
      </c>
      <c r="Q4" s="9">
        <v>2.4208178062499999E-2</v>
      </c>
      <c r="R4" s="9">
        <v>0.459955375</v>
      </c>
      <c r="S4" s="9">
        <v>0.50452821599999997</v>
      </c>
      <c r="T4" s="9">
        <v>38.408889856000002</v>
      </c>
      <c r="U4" s="9">
        <v>16.631636480000001</v>
      </c>
      <c r="V4" s="9">
        <v>22.237208576</v>
      </c>
      <c r="W4" s="9">
        <v>221.94739428575966</v>
      </c>
      <c r="X4" s="9">
        <v>5.5425259385937498</v>
      </c>
      <c r="Y4" s="9">
        <v>-3.84E-7</v>
      </c>
      <c r="Z4" s="9">
        <v>0</v>
      </c>
      <c r="AA4" s="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f e 9 6 6 8 - b 1 9 a - 4 d d 7 - 9 2 0 e - a d e d f e 8 8 5 5 8 b "   x m l n s = " h t t p : / / s c h e m a s . m i c r o s o f t . c o m / D a t a M a s h u p " > A A A A A G 4 H A A B Q S w M E F A A C A A g A W J Y d V f f 8 l G y l A A A A 9 w A A A B I A H A B D b 2 5 m a W c v U G F j a 2 F n Z S 5 4 b W w g o h g A K K A U A A A A A A A A A A A A A A A A A A A A A A A A A A A A h Y 9 L C s I w G I S v U r J v X i J I + Z s u 3 F o V B H E b Y 2 y D b S p N a n o 3 F x 7 J K 1 j R q j u X M / M N z N y v N 8 j 6 u o o u u n W m s S l i m K J I W 9 U c j C 1 S 1 P l j P E O Z g L V U J 1 n o a I C t S 3 p n U l R 6 f 0 4 I C S H g M M F N W x B O K S O 7 f L F R p a 5 l b K z z 0 i q N P q 3 D / x Y S s H 2 N E R w z O s W M c 4 4 p k N G F 3 N g v w Y f B z / T H h H l X + a 7 V w u 7 j 5 Q r I K I G 8 T 4 g H U E s D B B Q A A g A I A F i W H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l h 1 V g 9 K W t 2 c E A A C X F g A A E w A c A E Z v c m 1 1 b G F z L 1 N l Y 3 R p b 2 4 x L m 0 g o h g A K K A U A A A A A A A A A A A A A A A A A A A A A A A A A A A A r V h d b + o 4 E H 2 v 1 P 9 g Z V 9 A C l E T P q s r H h C 9 1 a 7 U v d u 9 Q V 2 t o I r c 4 E J 0 H R s l z u 2 t K v 7 7 T v i K k 3 i g Y u l L Y c 6 x x 3 M 8 M 7 Z J W a g i K Y i / / e 9 + u b 6 6 v k q X N G F z 8 s r l W x q k I R M 0 i W Q a r G h C Y 6 Z Y k p I h 4 U x d X x H 4 8 2 W W h A w s 4 / S n c y f D L G Z C N e 4 j z p y x F A q + p A 1 r N l v K m D l U p F Q p R y i R O U L O E h n T S L z M 9 q P S W c 8 h j 3 Q F H v J P d + + C x l F I / r w f k R E n k Q A s T Z l Y s I S E F D g 7 Q g s I r R F v R a J 1 I L T G O S F h a c Z h W j w S J 0 x / W k 1 7 e s d 4 F E d g G V q 2 Z Z O x 5 F k s 0 q H X t 8 l X E c p 5 J B Z D b 9 C 9 d W 3 y d y Y V 8 9 U 7 Z 8 P i o / N N C v b c t L e a / G a N l x S W M S e T 9 x W z Q J w J f Q H S J A E F X m U S b + f P w b S x F d D + + L C 2 V h f 8 K 0 C I Y r / U 2 i Z 7 u 4 f Y 2 4 i 9 g 9 i 7 i L 2 H 2 P u I f Y D Y b x G 7 e 4 M B W M Q u F r K L x e x i Q b t Y 1 C 4 W t o v F 7 W K B u 1 j k H h a 5 h + 4 1 F r m H R e 5 h k X t Y 5 B 4 W u V e O f F 1 k 9 S N U L G T 8 n P z O 6 B y q p 8 j s H b K z N y o F Y J P p j j D i 3 A 8 p h + I c q i T D K s Y 9 U T K G l e T 1 M 4 l i V o s J P M r 3 m v V R r j J O 8 5 Y X + L u 2 U O M 8 s W U U c h b 8 9 S b A w z J a 4 d S H 6 J U p 8 I 4 z H u U b S 1 Q C / Q 7 n + G y R t 0 G c M O L B r q c e 4 0 C 8 g S 8 T B T 0 L p 9 0 H X t A O F D U A 7 a B j B j r B D Q Z 0 M a B v B r p B D w O Q E T 3 M e S 9 w z U A f G 9 H H R r g g C g L c m g D f L O E c s d / D g t C 1 D s z A o D 5 C K 8 j v b M V p C G X w R H m m H T Q 7 + 8 b a q N a W b T n 5 I W f Z O 1 a y p 0 9 g d r u U G n o 2 6 A m g 7 7 m + z f r O 6 p u p 7 5 + + Z f o u 6 R u j 7 4 U u f 6 G 4 J r K u q y 5 l o Z 6 m G F x M 4 J Q H L b 7 D l a A Q z G c c b k C 5 r V F T 1 S a M h k v S m B q a x j P M A O a m u Y + 1 T / a x 8 n K M T W x t n r t 7 c u 7 y S v K 5 q 6 k v s v i F J c Y U L E E D b F Q l 0 0 u D b n B X 5 X K q Q J 4 Z O u L J w 6 F y L y t B 5 W 5 W g b o 4 1 M e g c k + r Q O i o H r 6 M 3 r H N M o x C G 4 P 7 q c 7 Q P d k Z N r m J 5 G P n Z D 5 W 1 6 R l + x 9 C 9 T p O T l x j t e o i x V p e w 6 F W 8 4 n z 4 v y X 0 a S J T O k h U 1 b 8 H u a s n f K 5 g w f V J F T M N + 2 h d s R v 2 s O B U D 3 f c 9 R f 7 F H D 4 Z 4 T R r w g m E 7 2 D S f d c / A 7 S 8 5 7 W o 2 b z e u r S C B y 6 K 8 / 6 G r G Z 9 7 X X y H j z j h L E l j p P z L 5 8 S L l j 0 b z Y / o N n l R D a y N n 2 3 p e T 3 f B P P + / N 9 G p i 9 o h X Q x E 8 F H x + n G z N n b x Q h M D q q u S p 9 P Z s s B 7 5 m K 6 5 A t B C i e H X H P s O a Q F u 2 H q 4 U G C n B 1 d 5 3 L B f f L m f Y g Y 5 5 t l O F I l h T g 4 q V Q m 6 m z B u p e s k u O v C 6 1 K a k S s S u r N T K + S G q q L 4 i / O F q V 3 O V G O P q c O i l R Z Z j l q r b v Q o g r p Q o z 4 2 U L 0 L y f E q W f j Q Q s D 0 S y H 6 a w q F D G g u i g P 5 5 f M 4 H K i H H + y H y S p 0 c y C 1 K 8 G h R w 1 r J Q h 5 h 9 T P y P G 7 S U z 5 O S P B l q S m L h Y n h i v L H q q m A h f / g N Q S w E C L Q A U A A I A C A B Y l h 1 V 9 / y U b K U A A A D 3 A A A A E g A A A A A A A A A A A A A A A A A A A A A A Q 2 9 u Z m l n L 1 B h Y 2 t h Z 2 U u e G 1 s U E s B A i 0 A F A A C A A g A W J Y d V Q / K 6 a u k A A A A 6 Q A A A B M A A A A A A A A A A A A A A A A A 8 Q A A A F t D b 2 5 0 Z W 5 0 X 1 R 5 c G V z X S 5 4 b W x Q S w E C L Q A U A A I A C A B Y l h 1 V g 9 K W t 2 c E A A C X F g A A E w A A A A A A A A A A A A A A A A D i A Q A A R m 9 y b X V s Y X M v U 2 V j d G l v b j E u b V B L B Q Y A A A A A A w A D A M I A A A C W B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V U c A A A A A A A A z R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x v d 3 N f c 2 N l b m F y a W 9 z X 3 B h c m F t Z X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B d 1 l H Q m d Z R 0 J n W U d C U V V G Q l F V R k J R V U Z C U V V G Q l F V R k J R V U Y i I C 8 + P E V u d H J 5 I F R 5 c G U 9 I k Z p b G x M Y X N 0 V X B k Y X R l Z C I g V m F s d W U 9 I m Q y M D I y L T A 4 L T I 5 V D E 2 O j U w O j Q 4 L j E z O T k 4 O T J a I i A v P j x F b n R y e S B U e X B l P S J G a W x s U 3 R h d H V z I i B W Y W x 1 Z T 0 i c 0 N v b X B s Z X R l I i A v P j x F b n R y e S B U e X B l P S J G a W x s Q 2 9 s d W 1 u T m F t Z X M i I F Z h b H V l P S J z W y Z x d W 9 0 O 1 R p b W U m c X V v d D s s J n F 1 b 3 Q 7 Q W x s b 3 k m c X V v d D s s J n F 1 b 3 Q 7 U G 9 w d W x h d G l v b l 9 T Y 2 V u Y X J p b y Z x d W 9 0 O y w m c X V v d D t W Z W h p Y 2 x l X 0 9 3 b m V y c 2 h p c F 9 T Y 2 V u Y X J p b y Z x d W 9 0 O y w m c X V v d D t M a W Z l d G l t Z V 9 T Y 2 V u Y X J p b y Z x d W 9 0 O y w m c X V v d D t Q b 3 d l c n R y Y W l u X 1 N j Z W 5 h c m l v J n F 1 b 3 Q 7 L C Z x d W 9 0 O 1 N l Z 2 1 l b n R f U 2 N l b m F y a W 8 m c X V v d D s s J n F 1 b 3 Q 7 Q W x f Q 2 9 u d G V u d F 9 T Y 2 V u Y X J p b y Z x d W 9 0 O y w m c X V v d D t B b G x v e V 9 T b 3 J 0 a W 5 n X 1 N j Z W 5 h c m l v J n F 1 b 3 Q 7 L C Z x d W 9 0 O 0 Z f M l 8 z X 3 R h J n F 1 b 3 Q 7 L C Z x d W 9 0 O 0 Z f M 1 8 0 X 3 R h J n F 1 b 3 Q 7 L C Z x d W 9 0 O 0 Z f N F 8 w X 3 R h J n F 1 b 3 Q 7 L C Z x d W 9 0 O 0 Z f N F 8 1 X 3 R h J n F 1 b 3 Q 7 L C Z x d W 9 0 O 0 Z f N F 8 3 X 3 R h J n F 1 b 3 Q 7 L C Z x d W 9 0 O 0 Z f N V 8 2 X 3 R h J n F 1 b 3 Q 7 L C Z x d W 9 0 O 0 Z f N V 8 3 X 3 R h J n F 1 b 3 Q 7 L C Z x d W 9 0 O 0 Z f N l 8 w X 3 R h J n F 1 b 3 Q 7 L C Z x d W 9 0 O 0 Z f N l 8 x X 3 R h J n F 1 b 3 Q 7 L C Z x d W 9 0 O 0 Z f N 1 8 w X 3 R h J n F 1 b 3 Q 7 L C Z x d W 9 0 O 0 Z f N 1 8 x X 3 R h J n F 1 b 3 Q 7 L C Z x d W 9 0 O 0 Z f M V 8 y X 3 R h J n F 1 b 3 Q 7 L C Z x d W 9 0 O 0 Z f M V 8 5 X 3 R h J n F 1 b 3 Q 7 L C Z x d W 9 0 O 1 N f M 1 9 0 Y S Z x d W 9 0 O y w m c X V v d D t k U 1 8 z X 3 R h J n F 1 b 3 Q 7 L C Z x d W 9 0 O 0 Z f M F 8 x X 3 R h J n F 1 b 3 Q 7 L C Z x d W 9 0 O 0 Z f N 1 8 4 X 3 R h J n F 1 b 3 Q 7 L C Z x d W 9 0 O 0 Z f O F 8 x X 3 R h J n F 1 b 3 Q 7 X S I g L z 4 8 R W 5 0 c n k g V H l w Z T 0 i R m l s b F R v R G F 0 Y U 1 v Z G V s R W 5 h Y m x l Z C I g V m F s d W U 9 I m w w I i A v P j x F b n R y e S B U e X B l P S J G a W x s V G F y Z 2 V 0 I i B W Y W x 1 Z T 0 i c 2 Z s b 3 d z X 3 N j Z W 5 h c m l v c 1 9 w Y X J h b W V 0 Z X J z I i A v P j x F b n R y e S B U e X B l P S J G a W x s Z W R D b 2 1 w b G V 0 Z V J l c 3 V s d F R v V 2 9 y a 3 N o Z W V 0 I i B W Y W x 1 Z T 0 i b D E i I C 8 + P E V u d H J 5 I F R 5 c G U 9 I l F 1 Z X J 5 S U Q i I F Z h b H V l P S J z Y 2 V h O T Y 1 N m M t Z D d i M i 0 0 M D U z L T h l M m Q t Y m Y w O G R h O D B m O T d m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d 3 N f c 2 N l b m F y a W 9 z X 3 B h c m F t Z X R l c n M v Q X V 0 b 1 J l b W 9 2 Z W R D b 2 x 1 b W 5 z M S 5 7 V G l t Z S w w f S Z x d W 9 0 O y w m c X V v d D t T Z W N 0 a W 9 u M S 9 m b G 9 3 c 1 9 z Y 2 V u Y X J p b 3 N f c G F y Y W 1 l d G V y c y 9 B d X R v U m V t b 3 Z l Z E N v b H V t b n M x L n t B b G x v e S w x f S Z x d W 9 0 O y w m c X V v d D t T Z W N 0 a W 9 u M S 9 m b G 9 3 c 1 9 z Y 2 V u Y X J p b 3 N f c G F y Y W 1 l d G V y c y 9 B d X R v U m V t b 3 Z l Z E N v b H V t b n M x L n t Q b 3 B 1 b G F 0 a W 9 u X 1 N j Z W 5 h c m l v L D J 9 J n F 1 b 3 Q 7 L C Z x d W 9 0 O 1 N l Y 3 R p b 2 4 x L 2 Z s b 3 d z X 3 N j Z W 5 h c m l v c 1 9 w Y X J h b W V 0 Z X J z L 0 F 1 d G 9 S Z W 1 v d m V k Q 2 9 s d W 1 u c z E u e 1 Z l a G l j b G V f T 3 d u Z X J z a G l w X 1 N j Z W 5 h c m l v L D N 9 J n F 1 b 3 Q 7 L C Z x d W 9 0 O 1 N l Y 3 R p b 2 4 x L 2 Z s b 3 d z X 3 N j Z W 5 h c m l v c 1 9 w Y X J h b W V 0 Z X J z L 0 F 1 d G 9 S Z W 1 v d m V k Q 2 9 s d W 1 u c z E u e 0 x p Z m V 0 a W 1 l X 1 N j Z W 5 h c m l v L D R 9 J n F 1 b 3 Q 7 L C Z x d W 9 0 O 1 N l Y 3 R p b 2 4 x L 2 Z s b 3 d z X 3 N j Z W 5 h c m l v c 1 9 w Y X J h b W V 0 Z X J z L 0 F 1 d G 9 S Z W 1 v d m V k Q 2 9 s d W 1 u c z E u e 1 B v d 2 V y d H J h a W 5 f U 2 N l b m F y a W 8 s N X 0 m c X V v d D s s J n F 1 b 3 Q 7 U 2 V j d G l v b j E v Z m x v d 3 N f c 2 N l b m F y a W 9 z X 3 B h c m F t Z X R l c n M v Q X V 0 b 1 J l b W 9 2 Z W R D b 2 x 1 b W 5 z M S 5 7 U 2 V n b W V u d F 9 T Y 2 V u Y X J p b y w 2 f S Z x d W 9 0 O y w m c X V v d D t T Z W N 0 a W 9 u M S 9 m b G 9 3 c 1 9 z Y 2 V u Y X J p b 3 N f c G F y Y W 1 l d G V y c y 9 B d X R v U m V t b 3 Z l Z E N v b H V t b n M x L n t B b F 9 D b 2 5 0 Z W 5 0 X 1 N j Z W 5 h c m l v L D d 9 J n F 1 b 3 Q 7 L C Z x d W 9 0 O 1 N l Y 3 R p b 2 4 x L 2 Z s b 3 d z X 3 N j Z W 5 h c m l v c 1 9 w Y X J h b W V 0 Z X J z L 0 F 1 d G 9 S Z W 1 v d m V k Q 2 9 s d W 1 u c z E u e 0 F s b G 9 5 X 1 N v c n R p b m d f U 2 N l b m F y a W 8 s O H 0 m c X V v d D s s J n F 1 b 3 Q 7 U 2 V j d G l v b j E v Z m x v d 3 N f c 2 N l b m F y a W 9 z X 3 B h c m F t Z X R l c n M v Q X V 0 b 1 J l b W 9 2 Z W R D b 2 x 1 b W 5 z M S 5 7 R l 8 y X z N f d G E s O X 0 m c X V v d D s s J n F 1 b 3 Q 7 U 2 V j d G l v b j E v Z m x v d 3 N f c 2 N l b m F y a W 9 z X 3 B h c m F t Z X R l c n M v Q X V 0 b 1 J l b W 9 2 Z W R D b 2 x 1 b W 5 z M S 5 7 R l 8 z X z R f d G E s M T B 9 J n F 1 b 3 Q 7 L C Z x d W 9 0 O 1 N l Y 3 R p b 2 4 x L 2 Z s b 3 d z X 3 N j Z W 5 h c m l v c 1 9 w Y X J h b W V 0 Z X J z L 0 F 1 d G 9 S Z W 1 v d m V k Q 2 9 s d W 1 u c z E u e 0 Z f N F 8 w X 3 R h L D E x f S Z x d W 9 0 O y w m c X V v d D t T Z W N 0 a W 9 u M S 9 m b G 9 3 c 1 9 z Y 2 V u Y X J p b 3 N f c G F y Y W 1 l d G V y c y 9 B d X R v U m V t b 3 Z l Z E N v b H V t b n M x L n t G X z R f N V 9 0 Y S w x M n 0 m c X V v d D s s J n F 1 b 3 Q 7 U 2 V j d G l v b j E v Z m x v d 3 N f c 2 N l b m F y a W 9 z X 3 B h c m F t Z X R l c n M v Q X V 0 b 1 J l b W 9 2 Z W R D b 2 x 1 b W 5 z M S 5 7 R l 8 0 X z d f d G E s M T N 9 J n F 1 b 3 Q 7 L C Z x d W 9 0 O 1 N l Y 3 R p b 2 4 x L 2 Z s b 3 d z X 3 N j Z W 5 h c m l v c 1 9 w Y X J h b W V 0 Z X J z L 0 F 1 d G 9 S Z W 1 v d m V k Q 2 9 s d W 1 u c z E u e 0 Z f N V 8 2 X 3 R h L D E 0 f S Z x d W 9 0 O y w m c X V v d D t T Z W N 0 a W 9 u M S 9 m b G 9 3 c 1 9 z Y 2 V u Y X J p b 3 N f c G F y Y W 1 l d G V y c y 9 B d X R v U m V t b 3 Z l Z E N v b H V t b n M x L n t G X z V f N 1 9 0 Y S w x N X 0 m c X V v d D s s J n F 1 b 3 Q 7 U 2 V j d G l v b j E v Z m x v d 3 N f c 2 N l b m F y a W 9 z X 3 B h c m F t Z X R l c n M v Q X V 0 b 1 J l b W 9 2 Z W R D b 2 x 1 b W 5 z M S 5 7 R l 8 2 X z B f d G E s M T Z 9 J n F 1 b 3 Q 7 L C Z x d W 9 0 O 1 N l Y 3 R p b 2 4 x L 2 Z s b 3 d z X 3 N j Z W 5 h c m l v c 1 9 w Y X J h b W V 0 Z X J z L 0 F 1 d G 9 S Z W 1 v d m V k Q 2 9 s d W 1 u c z E u e 0 Z f N l 8 x X 3 R h L D E 3 f S Z x d W 9 0 O y w m c X V v d D t T Z W N 0 a W 9 u M S 9 m b G 9 3 c 1 9 z Y 2 V u Y X J p b 3 N f c G F y Y W 1 l d G V y c y 9 B d X R v U m V t b 3 Z l Z E N v b H V t b n M x L n t G X z d f M F 9 0 Y S w x O H 0 m c X V v d D s s J n F 1 b 3 Q 7 U 2 V j d G l v b j E v Z m x v d 3 N f c 2 N l b m F y a W 9 z X 3 B h c m F t Z X R l c n M v Q X V 0 b 1 J l b W 9 2 Z W R D b 2 x 1 b W 5 z M S 5 7 R l 8 3 X z F f d G E s M T l 9 J n F 1 b 3 Q 7 L C Z x d W 9 0 O 1 N l Y 3 R p b 2 4 x L 2 Z s b 3 d z X 3 N j Z W 5 h c m l v c 1 9 w Y X J h b W V 0 Z X J z L 0 F 1 d G 9 S Z W 1 v d m V k Q 2 9 s d W 1 u c z E u e 0 Z f M V 8 y X 3 R h L D I w f S Z x d W 9 0 O y w m c X V v d D t T Z W N 0 a W 9 u M S 9 m b G 9 3 c 1 9 z Y 2 V u Y X J p b 3 N f c G F y Y W 1 l d G V y c y 9 B d X R v U m V t b 3 Z l Z E N v b H V t b n M x L n t G X z F f O V 9 0 Y S w y M X 0 m c X V v d D s s J n F 1 b 3 Q 7 U 2 V j d G l v b j E v Z m x v d 3 N f c 2 N l b m F y a W 9 z X 3 B h c m F t Z X R l c n M v Q X V 0 b 1 J l b W 9 2 Z W R D b 2 x 1 b W 5 z M S 5 7 U 1 8 z X 3 R h L D I y f S Z x d W 9 0 O y w m c X V v d D t T Z W N 0 a W 9 u M S 9 m b G 9 3 c 1 9 z Y 2 V u Y X J p b 3 N f c G F y Y W 1 l d G V y c y 9 B d X R v U m V t b 3 Z l Z E N v b H V t b n M x L n t k U 1 8 z X 3 R h L D I z f S Z x d W 9 0 O y w m c X V v d D t T Z W N 0 a W 9 u M S 9 m b G 9 3 c 1 9 z Y 2 V u Y X J p b 3 N f c G F y Y W 1 l d G V y c y 9 B d X R v U m V t b 3 Z l Z E N v b H V t b n M x L n t G X z B f M V 9 0 Y S w y N H 0 m c X V v d D s s J n F 1 b 3 Q 7 U 2 V j d G l v b j E v Z m x v d 3 N f c 2 N l b m F y a W 9 z X 3 B h c m F t Z X R l c n M v Q X V 0 b 1 J l b W 9 2 Z W R D b 2 x 1 b W 5 z M S 5 7 R l 8 3 X z h f d G E s M j V 9 J n F 1 b 3 Q 7 L C Z x d W 9 0 O 1 N l Y 3 R p b 2 4 x L 2 Z s b 3 d z X 3 N j Z W 5 h c m l v c 1 9 w Y X J h b W V 0 Z X J z L 0 F 1 d G 9 S Z W 1 v d m V k Q 2 9 s d W 1 u c z E u e 0 Z f O F 8 x X 3 R h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Z m x v d 3 N f c 2 N l b m F y a W 9 z X 3 B h c m F t Z X R l c n M v Q X V 0 b 1 J l b W 9 2 Z W R D b 2 x 1 b W 5 z M S 5 7 V G l t Z S w w f S Z x d W 9 0 O y w m c X V v d D t T Z W N 0 a W 9 u M S 9 m b G 9 3 c 1 9 z Y 2 V u Y X J p b 3 N f c G F y Y W 1 l d G V y c y 9 B d X R v U m V t b 3 Z l Z E N v b H V t b n M x L n t B b G x v e S w x f S Z x d W 9 0 O y w m c X V v d D t T Z W N 0 a W 9 u M S 9 m b G 9 3 c 1 9 z Y 2 V u Y X J p b 3 N f c G F y Y W 1 l d G V y c y 9 B d X R v U m V t b 3 Z l Z E N v b H V t b n M x L n t Q b 3 B 1 b G F 0 a W 9 u X 1 N j Z W 5 h c m l v L D J 9 J n F 1 b 3 Q 7 L C Z x d W 9 0 O 1 N l Y 3 R p b 2 4 x L 2 Z s b 3 d z X 3 N j Z W 5 h c m l v c 1 9 w Y X J h b W V 0 Z X J z L 0 F 1 d G 9 S Z W 1 v d m V k Q 2 9 s d W 1 u c z E u e 1 Z l a G l j b G V f T 3 d u Z X J z a G l w X 1 N j Z W 5 h c m l v L D N 9 J n F 1 b 3 Q 7 L C Z x d W 9 0 O 1 N l Y 3 R p b 2 4 x L 2 Z s b 3 d z X 3 N j Z W 5 h c m l v c 1 9 w Y X J h b W V 0 Z X J z L 0 F 1 d G 9 S Z W 1 v d m V k Q 2 9 s d W 1 u c z E u e 0 x p Z m V 0 a W 1 l X 1 N j Z W 5 h c m l v L D R 9 J n F 1 b 3 Q 7 L C Z x d W 9 0 O 1 N l Y 3 R p b 2 4 x L 2 Z s b 3 d z X 3 N j Z W 5 h c m l v c 1 9 w Y X J h b W V 0 Z X J z L 0 F 1 d G 9 S Z W 1 v d m V k Q 2 9 s d W 1 u c z E u e 1 B v d 2 V y d H J h a W 5 f U 2 N l b m F y a W 8 s N X 0 m c X V v d D s s J n F 1 b 3 Q 7 U 2 V j d G l v b j E v Z m x v d 3 N f c 2 N l b m F y a W 9 z X 3 B h c m F t Z X R l c n M v Q X V 0 b 1 J l b W 9 2 Z W R D b 2 x 1 b W 5 z M S 5 7 U 2 V n b W V u d F 9 T Y 2 V u Y X J p b y w 2 f S Z x d W 9 0 O y w m c X V v d D t T Z W N 0 a W 9 u M S 9 m b G 9 3 c 1 9 z Y 2 V u Y X J p b 3 N f c G F y Y W 1 l d G V y c y 9 B d X R v U m V t b 3 Z l Z E N v b H V t b n M x L n t B b F 9 D b 2 5 0 Z W 5 0 X 1 N j Z W 5 h c m l v L D d 9 J n F 1 b 3 Q 7 L C Z x d W 9 0 O 1 N l Y 3 R p b 2 4 x L 2 Z s b 3 d z X 3 N j Z W 5 h c m l v c 1 9 w Y X J h b W V 0 Z X J z L 0 F 1 d G 9 S Z W 1 v d m V k Q 2 9 s d W 1 u c z E u e 0 F s b G 9 5 X 1 N v c n R p b m d f U 2 N l b m F y a W 8 s O H 0 m c X V v d D s s J n F 1 b 3 Q 7 U 2 V j d G l v b j E v Z m x v d 3 N f c 2 N l b m F y a W 9 z X 3 B h c m F t Z X R l c n M v Q X V 0 b 1 J l b W 9 2 Z W R D b 2 x 1 b W 5 z M S 5 7 R l 8 y X z N f d G E s O X 0 m c X V v d D s s J n F 1 b 3 Q 7 U 2 V j d G l v b j E v Z m x v d 3 N f c 2 N l b m F y a W 9 z X 3 B h c m F t Z X R l c n M v Q X V 0 b 1 J l b W 9 2 Z W R D b 2 x 1 b W 5 z M S 5 7 R l 8 z X z R f d G E s M T B 9 J n F 1 b 3 Q 7 L C Z x d W 9 0 O 1 N l Y 3 R p b 2 4 x L 2 Z s b 3 d z X 3 N j Z W 5 h c m l v c 1 9 w Y X J h b W V 0 Z X J z L 0 F 1 d G 9 S Z W 1 v d m V k Q 2 9 s d W 1 u c z E u e 0 Z f N F 8 w X 3 R h L D E x f S Z x d W 9 0 O y w m c X V v d D t T Z W N 0 a W 9 u M S 9 m b G 9 3 c 1 9 z Y 2 V u Y X J p b 3 N f c G F y Y W 1 l d G V y c y 9 B d X R v U m V t b 3 Z l Z E N v b H V t b n M x L n t G X z R f N V 9 0 Y S w x M n 0 m c X V v d D s s J n F 1 b 3 Q 7 U 2 V j d G l v b j E v Z m x v d 3 N f c 2 N l b m F y a W 9 z X 3 B h c m F t Z X R l c n M v Q X V 0 b 1 J l b W 9 2 Z W R D b 2 x 1 b W 5 z M S 5 7 R l 8 0 X z d f d G E s M T N 9 J n F 1 b 3 Q 7 L C Z x d W 9 0 O 1 N l Y 3 R p b 2 4 x L 2 Z s b 3 d z X 3 N j Z W 5 h c m l v c 1 9 w Y X J h b W V 0 Z X J z L 0 F 1 d G 9 S Z W 1 v d m V k Q 2 9 s d W 1 u c z E u e 0 Z f N V 8 2 X 3 R h L D E 0 f S Z x d W 9 0 O y w m c X V v d D t T Z W N 0 a W 9 u M S 9 m b G 9 3 c 1 9 z Y 2 V u Y X J p b 3 N f c G F y Y W 1 l d G V y c y 9 B d X R v U m V t b 3 Z l Z E N v b H V t b n M x L n t G X z V f N 1 9 0 Y S w x N X 0 m c X V v d D s s J n F 1 b 3 Q 7 U 2 V j d G l v b j E v Z m x v d 3 N f c 2 N l b m F y a W 9 z X 3 B h c m F t Z X R l c n M v Q X V 0 b 1 J l b W 9 2 Z W R D b 2 x 1 b W 5 z M S 5 7 R l 8 2 X z B f d G E s M T Z 9 J n F 1 b 3 Q 7 L C Z x d W 9 0 O 1 N l Y 3 R p b 2 4 x L 2 Z s b 3 d z X 3 N j Z W 5 h c m l v c 1 9 w Y X J h b W V 0 Z X J z L 0 F 1 d G 9 S Z W 1 v d m V k Q 2 9 s d W 1 u c z E u e 0 Z f N l 8 x X 3 R h L D E 3 f S Z x d W 9 0 O y w m c X V v d D t T Z W N 0 a W 9 u M S 9 m b G 9 3 c 1 9 z Y 2 V u Y X J p b 3 N f c G F y Y W 1 l d G V y c y 9 B d X R v U m V t b 3 Z l Z E N v b H V t b n M x L n t G X z d f M F 9 0 Y S w x O H 0 m c X V v d D s s J n F 1 b 3 Q 7 U 2 V j d G l v b j E v Z m x v d 3 N f c 2 N l b m F y a W 9 z X 3 B h c m F t Z X R l c n M v Q X V 0 b 1 J l b W 9 2 Z W R D b 2 x 1 b W 5 z M S 5 7 R l 8 3 X z F f d G E s M T l 9 J n F 1 b 3 Q 7 L C Z x d W 9 0 O 1 N l Y 3 R p b 2 4 x L 2 Z s b 3 d z X 3 N j Z W 5 h c m l v c 1 9 w Y X J h b W V 0 Z X J z L 0 F 1 d G 9 S Z W 1 v d m V k Q 2 9 s d W 1 u c z E u e 0 Z f M V 8 y X 3 R h L D I w f S Z x d W 9 0 O y w m c X V v d D t T Z W N 0 a W 9 u M S 9 m b G 9 3 c 1 9 z Y 2 V u Y X J p b 3 N f c G F y Y W 1 l d G V y c y 9 B d X R v U m V t b 3 Z l Z E N v b H V t b n M x L n t G X z F f O V 9 0 Y S w y M X 0 m c X V v d D s s J n F 1 b 3 Q 7 U 2 V j d G l v b j E v Z m x v d 3 N f c 2 N l b m F y a W 9 z X 3 B h c m F t Z X R l c n M v Q X V 0 b 1 J l b W 9 2 Z W R D b 2 x 1 b W 5 z M S 5 7 U 1 8 z X 3 R h L D I y f S Z x d W 9 0 O y w m c X V v d D t T Z W N 0 a W 9 u M S 9 m b G 9 3 c 1 9 z Y 2 V u Y X J p b 3 N f c G F y Y W 1 l d G V y c y 9 B d X R v U m V t b 3 Z l Z E N v b H V t b n M x L n t k U 1 8 z X 3 R h L D I z f S Z x d W 9 0 O y w m c X V v d D t T Z W N 0 a W 9 u M S 9 m b G 9 3 c 1 9 z Y 2 V u Y X J p b 3 N f c G F y Y W 1 l d G V y c y 9 B d X R v U m V t b 3 Z l Z E N v b H V t b n M x L n t G X z B f M V 9 0 Y S w y N H 0 m c X V v d D s s J n F 1 b 3 Q 7 U 2 V j d G l v b j E v Z m x v d 3 N f c 2 N l b m F y a W 9 z X 3 B h c m F t Z X R l c n M v Q X V 0 b 1 J l b W 9 2 Z W R D b 2 x 1 b W 5 z M S 5 7 R l 8 3 X z h f d G E s M j V 9 J n F 1 b 3 Q 7 L C Z x d W 9 0 O 1 N l Y 3 R p b 2 4 x L 2 Z s b 3 d z X 3 N j Z W 5 h c m l v c 1 9 w Y X J h b W V 0 Z X J z L 0 F 1 d G 9 S Z W 1 v d m V k Q 2 9 s d W 1 u c z E u e 0 Z f O F 8 x X 3 R h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d 3 N f c 2 N l b m F y a W 9 z X 3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0 O j U 1 O j U 3 L j c y N j g 4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A v U G 9 w d W x h d G l v b l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1 Q x N D o 1 N z o 0 M S 4 0 O D E w N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L 1 l l Y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w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1 Q x N T o w N j o y M S 4 4 O D I y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c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B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B D L 1 Z l a G l j b G V f T 3 d u Z X J z a G l w X 1 N j Z W 5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Y 6 N T c u M T c 0 M T A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C 9 Q b 3 d l c n R y Y W l u X 1 N j Z W 5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c 6 M j I u M T Q 1 N D A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y 9 T Z W d t Z W 5 0 X 1 N j Z W 5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c 6 N D E u O T A x N D M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C 9 B b F 9 D b 2 5 0 Z W 5 0 X 1 N j Z W 5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g 6 M T I u M D c y M z Y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C 9 M a W Z l d G l t Z V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4 O j M y L j Q z M D c 0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M v Q W x s b 3 l f U 2 9 y d G l u Z 1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N o Y W 5 n Z W Q l M j B U e X B l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E L 6 f 0 5 t Z 1 T Y f U v s 9 e u S q O A A A A A A I A A A A A A A N m A A D A A A A A E A A A A F a y o 9 Y E q 6 t L N B z r y h s V m P k A A A A A B I A A A K A A A A A Q A A A A o y v D Y l b Q n o + I G g W c S 0 Z F 2 V A A A A B 1 J v + 4 T Z 3 8 n 8 w / X V i o n n F a t k h s q + K F i p t J 2 B B s s 3 M q l Z I X e 6 s V S y 8 1 e F 1 b m P 7 t b c F x W s x Y M O W W h s N / o B K k X W D h m y 7 w g D A M l w e 3 l 1 F a S M J N H x Q A A A A B 3 B 7 9 R o p 5 D p M R u 3 Y x D 1 0 u x 8 i A m A = = < / D a t a M a s h u p > 
</file>

<file path=customXml/itemProps1.xml><?xml version="1.0" encoding="utf-8"?>
<ds:datastoreItem xmlns:ds="http://schemas.openxmlformats.org/officeDocument/2006/customXml" ds:itemID="{76361D91-AB20-46D1-A6C4-75A0C0936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eSankey</vt:lpstr>
      <vt:lpstr>Sheet2</vt:lpstr>
      <vt:lpstr>Al</vt:lpstr>
      <vt:lpstr>As</vt:lpstr>
      <vt:lpstr>Lt</vt:lpstr>
      <vt:lpstr>Pop</vt:lpstr>
      <vt:lpstr>Pt</vt:lpstr>
      <vt:lpstr>Sg</vt:lpstr>
      <vt:lpstr>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Guillaume Billy</cp:lastModifiedBy>
  <dcterms:created xsi:type="dcterms:W3CDTF">2020-12-31T14:00:47Z</dcterms:created>
  <dcterms:modified xsi:type="dcterms:W3CDTF">2022-08-29T16:52:21Z</dcterms:modified>
</cp:coreProperties>
</file>