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lajar\STMIK Triguna Dharma\Skripsi\Skripsiku\Aplikasi\"/>
    </mc:Choice>
  </mc:AlternateContent>
  <xr:revisionPtr revIDLastSave="0" documentId="13_ncr:1_{B00F2170-937F-4CEA-BBC8-8FBC364A3CBE}" xr6:coauthVersionLast="45" xr6:coauthVersionMax="47" xr10:uidLastSave="{00000000-0000-0000-0000-000000000000}"/>
  <bookViews>
    <workbookView xWindow="-120" yWindow="-120" windowWidth="20730" windowHeight="11160" tabRatio="601" xr2:uid="{AF643B33-7397-44F2-AE07-C3EE4D51C271}"/>
  </bookViews>
  <sheets>
    <sheet name="Sheet3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4" l="1"/>
  <c r="T17" i="4"/>
  <c r="S3" i="4"/>
  <c r="T22" i="4"/>
  <c r="T21" i="4"/>
  <c r="T20" i="4"/>
  <c r="T19" i="4"/>
  <c r="T18" i="4"/>
  <c r="T16" i="4"/>
  <c r="T15" i="4"/>
  <c r="T14" i="4"/>
  <c r="T13" i="4"/>
  <c r="T12" i="4"/>
  <c r="T11" i="4"/>
  <c r="T10" i="4"/>
  <c r="T9" i="4"/>
  <c r="T8" i="4"/>
  <c r="T7" i="4"/>
  <c r="T6" i="4"/>
  <c r="T3" i="4"/>
  <c r="T4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J27" i="4"/>
  <c r="K27" i="4"/>
  <c r="L27" i="4"/>
  <c r="M27" i="4"/>
  <c r="N27" i="4"/>
  <c r="J26" i="4"/>
  <c r="K26" i="4"/>
  <c r="L26" i="4"/>
  <c r="M26" i="4"/>
  <c r="N26" i="4"/>
  <c r="I26" i="4"/>
  <c r="Q19" i="4" s="1"/>
  <c r="I27" i="4"/>
  <c r="V26" i="4" l="1"/>
  <c r="V30" i="4" s="1"/>
  <c r="R26" i="4"/>
  <c r="U26" i="4"/>
  <c r="U30" i="4" s="1"/>
  <c r="AC22" i="4" s="1"/>
  <c r="Q4" i="4"/>
  <c r="Q9" i="4"/>
  <c r="Q14" i="4"/>
  <c r="Q20" i="4"/>
  <c r="S26" i="4"/>
  <c r="S30" i="4" s="1"/>
  <c r="AA16" i="4" s="1"/>
  <c r="Q5" i="4"/>
  <c r="Q10" i="4"/>
  <c r="Q16" i="4"/>
  <c r="Q21" i="4"/>
  <c r="Q6" i="4"/>
  <c r="Q12" i="4"/>
  <c r="Q17" i="4"/>
  <c r="Q22" i="4"/>
  <c r="Q8" i="4"/>
  <c r="Q13" i="4"/>
  <c r="Q18" i="4"/>
  <c r="T26" i="4"/>
  <c r="T30" i="4" s="1"/>
  <c r="Q3" i="4"/>
  <c r="Q7" i="4"/>
  <c r="Q11" i="4"/>
  <c r="Q15" i="4"/>
  <c r="AC3" i="4" l="1"/>
  <c r="Y3" i="4"/>
  <c r="AD3" i="4"/>
  <c r="AD6" i="4"/>
  <c r="AB21" i="4"/>
  <c r="AB16" i="4"/>
  <c r="AB12" i="4"/>
  <c r="AB8" i="4"/>
  <c r="AB22" i="4"/>
  <c r="AB18" i="4"/>
  <c r="AB14" i="4"/>
  <c r="AB10" i="4"/>
  <c r="AB6" i="4"/>
  <c r="AB7" i="4"/>
  <c r="AB17" i="4"/>
  <c r="AB5" i="4"/>
  <c r="AB11" i="4"/>
  <c r="AB19" i="4"/>
  <c r="AB9" i="4"/>
  <c r="AB15" i="4"/>
  <c r="AB13" i="4"/>
  <c r="AB4" i="4"/>
  <c r="AB20" i="4"/>
  <c r="R30" i="4"/>
  <c r="Q26" i="4"/>
  <c r="Q30" i="4" s="1"/>
  <c r="AB3" i="4"/>
  <c r="AD13" i="4"/>
  <c r="AD16" i="4"/>
  <c r="AD7" i="4"/>
  <c r="AD9" i="4"/>
  <c r="AD4" i="4"/>
  <c r="AD18" i="4"/>
  <c r="AD17" i="4"/>
  <c r="AD20" i="4"/>
  <c r="AD19" i="4"/>
  <c r="AD14" i="4"/>
  <c r="AA14" i="4"/>
  <c r="AA9" i="4"/>
  <c r="AA12" i="4"/>
  <c r="AA5" i="4"/>
  <c r="AA11" i="4"/>
  <c r="AA10" i="4"/>
  <c r="AA21" i="4"/>
  <c r="AA8" i="4"/>
  <c r="AD21" i="4"/>
  <c r="AD5" i="4"/>
  <c r="AD12" i="4"/>
  <c r="AA7" i="4"/>
  <c r="AD15" i="4"/>
  <c r="AA22" i="4"/>
  <c r="AA6" i="4"/>
  <c r="AD10" i="4"/>
  <c r="AA17" i="4"/>
  <c r="AA20" i="4"/>
  <c r="AA3" i="4"/>
  <c r="AA15" i="4"/>
  <c r="AD8" i="4"/>
  <c r="AA19" i="4"/>
  <c r="AA4" i="4"/>
  <c r="AD11" i="4"/>
  <c r="AA18" i="4"/>
  <c r="AD22" i="4"/>
  <c r="AA13" i="4"/>
  <c r="AB26" i="4" l="1"/>
  <c r="AB30" i="4" s="1"/>
  <c r="AA26" i="4"/>
  <c r="AA30" i="4" s="1"/>
  <c r="AD26" i="4"/>
  <c r="AD30" i="4" s="1"/>
  <c r="Z22" i="4"/>
  <c r="Z4" i="4"/>
  <c r="Z20" i="4"/>
  <c r="Z13" i="4"/>
  <c r="Z18" i="4"/>
  <c r="Z7" i="4"/>
  <c r="Z3" i="4"/>
  <c r="Z16" i="4"/>
  <c r="Z14" i="4"/>
  <c r="Z19" i="4"/>
  <c r="Z8" i="4"/>
  <c r="Z17" i="4"/>
  <c r="Z6" i="4"/>
  <c r="Z11" i="4"/>
  <c r="Z12" i="4"/>
  <c r="Z5" i="4"/>
  <c r="Z21" i="4"/>
  <c r="Z10" i="4"/>
  <c r="Z15" i="4"/>
  <c r="Z9" i="4"/>
  <c r="Y20" i="4"/>
  <c r="Y13" i="4"/>
  <c r="Y14" i="4"/>
  <c r="Y17" i="4"/>
  <c r="Y15" i="4"/>
  <c r="Y12" i="4"/>
  <c r="Y6" i="4"/>
  <c r="Y7" i="4"/>
  <c r="Y5" i="4"/>
  <c r="Y21" i="4"/>
  <c r="Y18" i="4"/>
  <c r="Y19" i="4"/>
  <c r="Y16" i="4"/>
  <c r="Y22" i="4"/>
  <c r="Y4" i="4"/>
  <c r="Y9" i="4"/>
  <c r="Y10" i="4"/>
  <c r="Y11" i="4"/>
  <c r="Y8" i="4"/>
  <c r="Y26" i="4" l="1"/>
  <c r="Y30" i="4" s="1"/>
  <c r="Z26" i="4"/>
  <c r="Z30" i="4" s="1"/>
  <c r="AC14" i="4" l="1"/>
  <c r="AC19" i="4"/>
  <c r="AC6" i="4"/>
  <c r="AC13" i="4"/>
  <c r="AC15" i="4"/>
  <c r="AC12" i="4"/>
  <c r="AC9" i="4"/>
  <c r="AC7" i="4"/>
  <c r="AC4" i="4"/>
  <c r="AC10" i="4"/>
  <c r="AC20" i="4"/>
  <c r="AC5" i="4"/>
  <c r="AC21" i="4"/>
  <c r="AC16" i="4"/>
  <c r="AC17" i="4"/>
  <c r="AC11" i="4"/>
  <c r="AC8" i="4"/>
  <c r="AC18" i="4"/>
  <c r="AC26" i="4" l="1"/>
  <c r="AC30" i="4" s="1"/>
  <c r="Y33" i="4" s="1"/>
  <c r="AG3" i="4" s="1"/>
  <c r="AJ3" i="4" l="1"/>
  <c r="AI3" i="4"/>
  <c r="AL3" i="4"/>
  <c r="AH3" i="4"/>
  <c r="AK3" i="4"/>
  <c r="AO6" i="4" l="1"/>
  <c r="AO12" i="4"/>
  <c r="AO4" i="4"/>
  <c r="AO21" i="4"/>
  <c r="AO14" i="4"/>
  <c r="AO19" i="4"/>
  <c r="AO20" i="4"/>
  <c r="AO3" i="4"/>
  <c r="AO10" i="4"/>
  <c r="AO9" i="4"/>
  <c r="AO7" i="4"/>
  <c r="AO16" i="4"/>
  <c r="AO11" i="4"/>
  <c r="AO22" i="4"/>
  <c r="AO13" i="4"/>
  <c r="AO8" i="4"/>
  <c r="AO18" i="4"/>
  <c r="AO17" i="4"/>
  <c r="AO5" i="4"/>
  <c r="AO15" i="4"/>
  <c r="AT11" i="4"/>
  <c r="AT21" i="4"/>
  <c r="AT18" i="4"/>
  <c r="AT7" i="4"/>
  <c r="AT22" i="4"/>
  <c r="AT3" i="4"/>
  <c r="AT10" i="4"/>
  <c r="AT13" i="4"/>
  <c r="AT12" i="4"/>
  <c r="AT4" i="4"/>
  <c r="AT6" i="4"/>
  <c r="AT16" i="4"/>
  <c r="AT5" i="4"/>
  <c r="AT9" i="4"/>
  <c r="AT15" i="4"/>
  <c r="AT14" i="4"/>
  <c r="AT20" i="4"/>
  <c r="AT19" i="4"/>
  <c r="AT8" i="4"/>
  <c r="AT17" i="4"/>
  <c r="AS17" i="4"/>
  <c r="AS15" i="4"/>
  <c r="AS8" i="4"/>
  <c r="AS6" i="4"/>
  <c r="AS11" i="4"/>
  <c r="AS12" i="4"/>
  <c r="AS14" i="4"/>
  <c r="AS5" i="4"/>
  <c r="AS19" i="4"/>
  <c r="AS7" i="4"/>
  <c r="AS3" i="4"/>
  <c r="AS16" i="4"/>
  <c r="AS9" i="4"/>
  <c r="AS4" i="4"/>
  <c r="AS10" i="4"/>
  <c r="AS20" i="4"/>
  <c r="AS21" i="4"/>
  <c r="AS18" i="4"/>
  <c r="AS22" i="4"/>
  <c r="AS13" i="4"/>
  <c r="AQ12" i="4"/>
  <c r="AQ10" i="4"/>
  <c r="AQ11" i="4"/>
  <c r="AQ14" i="4"/>
  <c r="AQ5" i="4"/>
  <c r="AQ7" i="4"/>
  <c r="AQ4" i="4"/>
  <c r="AQ8" i="4"/>
  <c r="AQ15" i="4"/>
  <c r="AQ3" i="4"/>
  <c r="AQ16" i="4"/>
  <c r="AQ20" i="4"/>
  <c r="AQ19" i="4"/>
  <c r="AQ9" i="4"/>
  <c r="AQ21" i="4"/>
  <c r="AQ6" i="4"/>
  <c r="AQ22" i="4"/>
  <c r="AQ13" i="4"/>
  <c r="AQ17" i="4"/>
  <c r="AQ18" i="4"/>
  <c r="AP4" i="4"/>
  <c r="AP16" i="4"/>
  <c r="AP17" i="4"/>
  <c r="AP9" i="4"/>
  <c r="AP18" i="4"/>
  <c r="AP7" i="4"/>
  <c r="AP13" i="4"/>
  <c r="AP8" i="4"/>
  <c r="AP11" i="4"/>
  <c r="AP22" i="4"/>
  <c r="AP14" i="4"/>
  <c r="AP6" i="4"/>
  <c r="AP12" i="4"/>
  <c r="AP21" i="4"/>
  <c r="AP3" i="4"/>
  <c r="AP10" i="4"/>
  <c r="AP5" i="4"/>
  <c r="AP15" i="4"/>
  <c r="AP20" i="4"/>
  <c r="AP19" i="4"/>
  <c r="AR18" i="4"/>
  <c r="AR11" i="4"/>
  <c r="AR9" i="4"/>
  <c r="AR14" i="4"/>
  <c r="AR22" i="4"/>
  <c r="AR6" i="4"/>
  <c r="AR8" i="4"/>
  <c r="AR10" i="4"/>
  <c r="AR16" i="4"/>
  <c r="AR17" i="4"/>
  <c r="AR19" i="4"/>
  <c r="AR12" i="4"/>
  <c r="AR4" i="4"/>
  <c r="AR15" i="4"/>
  <c r="AR7" i="4"/>
  <c r="AR5" i="4"/>
  <c r="AR20" i="4"/>
  <c r="AR21" i="4"/>
  <c r="AR13" i="4"/>
  <c r="AR3" i="4"/>
  <c r="AW15" i="4" l="1"/>
  <c r="AW8" i="4"/>
  <c r="AW16" i="4"/>
  <c r="AW3" i="4"/>
  <c r="AW21" i="4"/>
  <c r="AW5" i="4"/>
  <c r="AW13" i="4"/>
  <c r="AW7" i="4"/>
  <c r="AW20" i="4"/>
  <c r="AW4" i="4"/>
  <c r="AW17" i="4"/>
  <c r="AW22" i="4"/>
  <c r="AW9" i="4"/>
  <c r="AW19" i="4"/>
  <c r="AW12" i="4"/>
  <c r="AW18" i="4"/>
  <c r="AW11" i="4"/>
  <c r="AW10" i="4"/>
  <c r="AW14" i="4"/>
  <c r="AW6" i="4"/>
  <c r="BC19" i="4" l="1"/>
  <c r="BC13" i="4"/>
  <c r="BC18" i="4"/>
  <c r="BC4" i="4"/>
  <c r="BC15" i="4"/>
  <c r="BC9" i="4"/>
  <c r="BC21" i="4"/>
  <c r="BC3" i="4"/>
  <c r="BC22" i="4"/>
  <c r="BC20" i="4"/>
  <c r="BC16" i="4"/>
  <c r="BC17" i="4"/>
  <c r="BC12" i="4"/>
  <c r="BC7" i="4"/>
  <c r="BC10" i="4"/>
  <c r="BC11" i="4"/>
  <c r="BC14" i="4"/>
  <c r="BC5" i="4"/>
  <c r="BC6" i="4"/>
  <c r="BC8" i="4"/>
</calcChain>
</file>

<file path=xl/sharedStrings.xml><?xml version="1.0" encoding="utf-8"?>
<sst xmlns="http://schemas.openxmlformats.org/spreadsheetml/2006/main" count="173" uniqueCount="78">
  <si>
    <t>No</t>
  </si>
  <si>
    <t>Bobot</t>
  </si>
  <si>
    <t>&gt; 1 Tahun s/d 2 Tahun</t>
  </si>
  <si>
    <t>&gt; 2 Tahun s/d 3 Tahun</t>
  </si>
  <si>
    <t>&gt; 3 Tahun s/d 4 Tahun</t>
  </si>
  <si>
    <t>Sangat Kurang</t>
  </si>
  <si>
    <t>Kurang</t>
  </si>
  <si>
    <t>Cukup</t>
  </si>
  <si>
    <t>Baik</t>
  </si>
  <si>
    <t>Sangat Baik</t>
  </si>
  <si>
    <t>1 Tahun</t>
  </si>
  <si>
    <t>ID</t>
  </si>
  <si>
    <t>Nama Kriteria</t>
  </si>
  <si>
    <t>Jenis</t>
  </si>
  <si>
    <t>C01</t>
  </si>
  <si>
    <t>C02</t>
  </si>
  <si>
    <t>C03</t>
  </si>
  <si>
    <t>C04</t>
  </si>
  <si>
    <t>C05</t>
  </si>
  <si>
    <t>C06</t>
  </si>
  <si>
    <t>Pendidikan Komputer</t>
  </si>
  <si>
    <t>Pengalaman Kerja</t>
  </si>
  <si>
    <t>Kemampuan Komunikasi</t>
  </si>
  <si>
    <t>Hardware Troubleshoting</t>
  </si>
  <si>
    <t>Networking Troubleshoting</t>
  </si>
  <si>
    <t>Install App Core Banking</t>
  </si>
  <si>
    <t>Benefit</t>
  </si>
  <si>
    <t>Kriteria Pendidikan Bidang Komputer C01</t>
  </si>
  <si>
    <t>Asumption</t>
  </si>
  <si>
    <t>Diploma Komputer</t>
  </si>
  <si>
    <t>Strata Komputer</t>
  </si>
  <si>
    <t>Kriteria Pengalaman Kerja C02</t>
  </si>
  <si>
    <t>&gt; 4 Tahun s/d 5 Tahun</t>
  </si>
  <si>
    <t>Kriteria Kemampuan Komunikasi C03</t>
  </si>
  <si>
    <t>Keterangan</t>
  </si>
  <si>
    <t>Tidak Formal</t>
  </si>
  <si>
    <t>Belum Formal</t>
  </si>
  <si>
    <t>Cukup Formal</t>
  </si>
  <si>
    <t>Formal</t>
  </si>
  <si>
    <t>Sangat Formal</t>
  </si>
  <si>
    <t>Kriteria Hardware Troubleshoting C04</t>
  </si>
  <si>
    <t>Novice</t>
  </si>
  <si>
    <t>Advance</t>
  </si>
  <si>
    <t>Competent</t>
  </si>
  <si>
    <t>Proficient</t>
  </si>
  <si>
    <t>Expert</t>
  </si>
  <si>
    <t>Tidak Ahli</t>
  </si>
  <si>
    <t>Belum Ahli</t>
  </si>
  <si>
    <t>Cukup Ahli</t>
  </si>
  <si>
    <t>Ahli</t>
  </si>
  <si>
    <t>Sangat Ahli</t>
  </si>
  <si>
    <t>Kriteria Networking Troubleshoting C05</t>
  </si>
  <si>
    <t>Kriteria Installation App Core Banking C06</t>
  </si>
  <si>
    <t>Tier 0</t>
  </si>
  <si>
    <t>Tier 1</t>
  </si>
  <si>
    <t>Tier 2</t>
  </si>
  <si>
    <t>Tier 3</t>
  </si>
  <si>
    <t>Tier 4</t>
  </si>
  <si>
    <t>Tidak Menguasai</t>
  </si>
  <si>
    <t>Belum Menguasai</t>
  </si>
  <si>
    <t>Cukup Menguasai</t>
  </si>
  <si>
    <t>Menguasai</t>
  </si>
  <si>
    <t>Sangat Menguasai</t>
  </si>
  <si>
    <t>Normalisasi Matriks Keputusan</t>
  </si>
  <si>
    <t>Nilai Maximum dan Nilai Minimum</t>
  </si>
  <si>
    <t>Max</t>
  </si>
  <si>
    <t>Min</t>
  </si>
  <si>
    <t>Matriks Rij dengan Jenis Benefit</t>
  </si>
  <si>
    <t>Mencari Nilai Rata-rata Pada Matriks</t>
  </si>
  <si>
    <t>Melakukan Proses Persamaan</t>
  </si>
  <si>
    <t>Menghitung Nilai Variasi Preferensi</t>
  </si>
  <si>
    <t>Penjumlahan Dari Hasil Pangkat</t>
  </si>
  <si>
    <t>Menentukan Nilai Dalam Preferensi</t>
  </si>
  <si>
    <t>Menghitung Total Nilai</t>
  </si>
  <si>
    <t>Memutuskan Nilai Pada Kriteria Bobot</t>
  </si>
  <si>
    <t>Melakukan Perhitungan PSI</t>
  </si>
  <si>
    <t>Mencari Nilai Perangkingan</t>
  </si>
  <si>
    <t>Menentukan Nilai Perangkingan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</si>
</sst>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theme="9" tint="-0.499984740745262"/>
      </left>
      <right style="thick">
        <color theme="9" tint="-0.499984740745262"/>
      </right>
      <top style="thick">
        <color theme="9" tint="-0.499984740745262"/>
      </top>
      <bottom style="thick">
        <color theme="9" tint="-0.499984740745262"/>
      </bottom>
      <diagonal/>
    </border>
    <border>
      <left style="thick">
        <color theme="9" tint="-0.499984740745262"/>
      </left>
      <right/>
      <top style="thick">
        <color theme="9" tint="-0.499984740745262"/>
      </top>
      <bottom style="thick">
        <color theme="9" tint="-0.499984740745262"/>
      </bottom>
      <diagonal/>
    </border>
    <border>
      <left/>
      <right style="thick">
        <color theme="9" tint="-0.499984740745262"/>
      </right>
      <top style="thick">
        <color theme="9" tint="-0.499984740745262"/>
      </top>
      <bottom style="thick">
        <color theme="9" tint="-0.499984740745262"/>
      </bottom>
      <diagonal/>
    </border>
    <border>
      <left/>
      <right/>
      <top style="thick">
        <color theme="9" tint="-0.499984740745262"/>
      </top>
      <bottom style="thick">
        <color theme="9" tint="-0.499984740745262"/>
      </bottom>
      <diagonal/>
    </border>
    <border>
      <left style="thick">
        <color theme="9" tint="-0.499984740745262"/>
      </left>
      <right style="thick">
        <color theme="9" tint="-0.499984740745262"/>
      </right>
      <top style="thick">
        <color theme="9" tint="-0.499984740745262"/>
      </top>
      <bottom/>
      <diagonal/>
    </border>
    <border>
      <left style="thick">
        <color theme="9" tint="-0.499984740745262"/>
      </left>
      <right style="thick">
        <color theme="9" tint="-0.499984740745262"/>
      </right>
      <top/>
      <bottom style="thick">
        <color theme="9" tint="-0.499984740745262"/>
      </bottom>
      <diagonal/>
    </border>
    <border>
      <left/>
      <right/>
      <top/>
      <bottom style="thick">
        <color theme="9" tint="-0.499984740745262"/>
      </bottom>
      <diagonal/>
    </border>
    <border>
      <left style="thick">
        <color theme="7" tint="-0.24994659260841701"/>
      </left>
      <right style="thick">
        <color theme="7" tint="-0.24994659260841701"/>
      </right>
      <top style="thick">
        <color theme="7" tint="-0.24994659260841701"/>
      </top>
      <bottom style="thick">
        <color theme="7" tint="-0.24994659260841701"/>
      </bottom>
      <diagonal/>
    </border>
    <border>
      <left style="thick">
        <color theme="7" tint="-0.24994659260841701"/>
      </left>
      <right/>
      <top style="thick">
        <color theme="7" tint="-0.24994659260841701"/>
      </top>
      <bottom style="thick">
        <color theme="7" tint="-0.24994659260841701"/>
      </bottom>
      <diagonal/>
    </border>
    <border>
      <left/>
      <right/>
      <top style="thick">
        <color theme="7" tint="-0.24994659260841701"/>
      </top>
      <bottom style="thick">
        <color theme="7" tint="-0.24994659260841701"/>
      </bottom>
      <diagonal/>
    </border>
    <border>
      <left/>
      <right style="thick">
        <color theme="7" tint="-0.24994659260841701"/>
      </right>
      <top style="thick">
        <color theme="7" tint="-0.24994659260841701"/>
      </top>
      <bottom style="thick">
        <color theme="7" tint="-0.24994659260841701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64" fontId="0" fillId="0" borderId="8" xfId="0" applyNumberFormat="1" applyBorder="1"/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AB218-B91C-4245-9D5F-CCAFD53EC996}">
  <dimension ref="A1:BF55"/>
  <sheetViews>
    <sheetView tabSelected="1" zoomScale="70" zoomScaleNormal="70" workbookViewId="0">
      <selection activeCell="AO3" sqref="AO3:AT3"/>
    </sheetView>
  </sheetViews>
  <sheetFormatPr defaultRowHeight="15" x14ac:dyDescent="0.25"/>
  <cols>
    <col min="54" max="54" width="9.7109375" bestFit="1" customWidth="1"/>
  </cols>
  <sheetData>
    <row r="1" spans="1:58" ht="16.5" thickTop="1" thickBot="1" x14ac:dyDescent="0.3">
      <c r="A1" s="7" t="s">
        <v>0</v>
      </c>
      <c r="B1" s="7" t="s">
        <v>11</v>
      </c>
      <c r="C1" s="35" t="s">
        <v>12</v>
      </c>
      <c r="D1" s="35"/>
      <c r="E1" s="35"/>
      <c r="F1" s="7" t="s">
        <v>13</v>
      </c>
      <c r="H1" s="37" t="s">
        <v>0</v>
      </c>
      <c r="I1" s="35" t="s">
        <v>63</v>
      </c>
      <c r="J1" s="35"/>
      <c r="K1" s="35"/>
      <c r="L1" s="35"/>
      <c r="M1" s="35"/>
      <c r="N1" s="35"/>
      <c r="P1" s="26" t="s">
        <v>0</v>
      </c>
      <c r="Q1" s="22" t="s">
        <v>67</v>
      </c>
      <c r="R1" s="23"/>
      <c r="S1" s="23"/>
      <c r="T1" s="23"/>
      <c r="U1" s="23"/>
      <c r="V1" s="24"/>
      <c r="X1" s="34" t="s">
        <v>0</v>
      </c>
      <c r="Y1" s="34" t="s">
        <v>70</v>
      </c>
      <c r="Z1" s="34"/>
      <c r="AA1" s="34"/>
      <c r="AB1" s="34"/>
      <c r="AC1" s="34"/>
      <c r="AD1" s="34"/>
      <c r="AF1" s="34" t="s">
        <v>0</v>
      </c>
      <c r="AG1" s="34" t="s">
        <v>74</v>
      </c>
      <c r="AH1" s="34"/>
      <c r="AI1" s="34"/>
      <c r="AJ1" s="34"/>
      <c r="AK1" s="34"/>
      <c r="AL1" s="34"/>
      <c r="AN1" s="28" t="s">
        <v>0</v>
      </c>
      <c r="AO1" s="28" t="s">
        <v>75</v>
      </c>
      <c r="AP1" s="28"/>
      <c r="AQ1" s="28"/>
      <c r="AR1" s="28"/>
      <c r="AS1" s="28"/>
      <c r="AT1" s="28"/>
      <c r="AV1" s="28" t="s">
        <v>0</v>
      </c>
      <c r="AW1" s="28" t="s">
        <v>76</v>
      </c>
      <c r="AX1" s="28"/>
      <c r="AY1" s="28"/>
      <c r="AZ1" s="28"/>
      <c r="BB1" s="28" t="s">
        <v>0</v>
      </c>
      <c r="BC1" s="28" t="s">
        <v>77</v>
      </c>
      <c r="BD1" s="28"/>
      <c r="BE1" s="28"/>
      <c r="BF1" s="28"/>
    </row>
    <row r="2" spans="1:58" ht="16.5" thickTop="1" thickBot="1" x14ac:dyDescent="0.3">
      <c r="A2" s="5">
        <v>1</v>
      </c>
      <c r="B2" s="5" t="s">
        <v>14</v>
      </c>
      <c r="C2" s="25" t="s">
        <v>20</v>
      </c>
      <c r="D2" s="25"/>
      <c r="E2" s="25"/>
      <c r="F2" s="5" t="s">
        <v>26</v>
      </c>
      <c r="H2" s="37"/>
      <c r="I2" s="7" t="s">
        <v>14</v>
      </c>
      <c r="J2" s="7" t="s">
        <v>15</v>
      </c>
      <c r="K2" s="7" t="s">
        <v>16</v>
      </c>
      <c r="L2" s="7" t="s">
        <v>17</v>
      </c>
      <c r="M2" s="7" t="s">
        <v>18</v>
      </c>
      <c r="N2" s="7" t="s">
        <v>19</v>
      </c>
      <c r="P2" s="27"/>
      <c r="Q2" s="7" t="s">
        <v>14</v>
      </c>
      <c r="R2" s="7" t="s">
        <v>15</v>
      </c>
      <c r="S2" s="7" t="s">
        <v>16</v>
      </c>
      <c r="T2" s="7" t="s">
        <v>17</v>
      </c>
      <c r="U2" s="7" t="s">
        <v>18</v>
      </c>
      <c r="V2" s="7" t="s">
        <v>19</v>
      </c>
      <c r="X2" s="34"/>
      <c r="Y2" s="11" t="s">
        <v>14</v>
      </c>
      <c r="Z2" s="11" t="s">
        <v>15</v>
      </c>
      <c r="AA2" s="11" t="s">
        <v>16</v>
      </c>
      <c r="AB2" s="11" t="s">
        <v>17</v>
      </c>
      <c r="AC2" s="11" t="s">
        <v>18</v>
      </c>
      <c r="AD2" s="11" t="s">
        <v>19</v>
      </c>
      <c r="AF2" s="34"/>
      <c r="AG2" s="11" t="s">
        <v>14</v>
      </c>
      <c r="AH2" s="11" t="s">
        <v>15</v>
      </c>
      <c r="AI2" s="11" t="s">
        <v>16</v>
      </c>
      <c r="AJ2" s="11" t="s">
        <v>17</v>
      </c>
      <c r="AK2" s="11" t="s">
        <v>18</v>
      </c>
      <c r="AL2" s="11" t="s">
        <v>19</v>
      </c>
      <c r="AN2" s="28"/>
      <c r="AO2" s="17" t="s">
        <v>14</v>
      </c>
      <c r="AP2" s="17" t="s">
        <v>15</v>
      </c>
      <c r="AQ2" s="17" t="s">
        <v>16</v>
      </c>
      <c r="AR2" s="17" t="s">
        <v>17</v>
      </c>
      <c r="AS2" s="17" t="s">
        <v>18</v>
      </c>
      <c r="AT2" s="17" t="s">
        <v>19</v>
      </c>
      <c r="AV2" s="28"/>
      <c r="AW2" s="28"/>
      <c r="AX2" s="28"/>
      <c r="AY2" s="28"/>
      <c r="AZ2" s="28"/>
      <c r="BB2" s="28"/>
      <c r="BC2" s="28"/>
      <c r="BD2" s="28"/>
      <c r="BE2" s="28"/>
      <c r="BF2" s="28"/>
    </row>
    <row r="3" spans="1:58" ht="16.5" thickTop="1" thickBot="1" x14ac:dyDescent="0.3">
      <c r="A3" s="5">
        <v>2</v>
      </c>
      <c r="B3" s="5" t="s">
        <v>15</v>
      </c>
      <c r="C3" s="25" t="s">
        <v>21</v>
      </c>
      <c r="D3" s="25"/>
      <c r="E3" s="25"/>
      <c r="F3" s="5" t="s">
        <v>26</v>
      </c>
      <c r="H3" s="5">
        <v>1</v>
      </c>
      <c r="I3" s="9">
        <v>1</v>
      </c>
      <c r="J3" s="10">
        <v>3</v>
      </c>
      <c r="K3" s="10">
        <v>3</v>
      </c>
      <c r="L3" s="10">
        <v>4</v>
      </c>
      <c r="M3" s="10">
        <v>3</v>
      </c>
      <c r="N3" s="10">
        <v>5</v>
      </c>
      <c r="P3" s="5">
        <v>1</v>
      </c>
      <c r="Q3" s="5">
        <f>I3/I26</f>
        <v>0.5</v>
      </c>
      <c r="R3" s="5">
        <f>J3/MAX(J3:J22)</f>
        <v>0.6</v>
      </c>
      <c r="S3" s="5">
        <f>K3/MAX(K3:K22)</f>
        <v>0.6</v>
      </c>
      <c r="T3" s="5">
        <f>L3/MAX(L3:L22)</f>
        <v>1</v>
      </c>
      <c r="U3" s="5">
        <f>M3/MAX(M3:M22)</f>
        <v>0.6</v>
      </c>
      <c r="V3" s="5">
        <f>N3/MAX(N3:N22)</f>
        <v>1</v>
      </c>
      <c r="X3" s="13">
        <v>1</v>
      </c>
      <c r="Y3" s="14">
        <f t="shared" ref="Y3:AD3" si="0">(Q3-Q30)^2</f>
        <v>0.10562500000000004</v>
      </c>
      <c r="Z3" s="14">
        <f t="shared" si="0"/>
        <v>1.2099999999999998E-2</v>
      </c>
      <c r="AA3" s="14">
        <f t="shared" si="0"/>
        <v>1.6000000000000118E-3</v>
      </c>
      <c r="AB3" s="14">
        <f t="shared" si="0"/>
        <v>8.9999999999999955E-2</v>
      </c>
      <c r="AC3" s="14">
        <f t="shared" si="0"/>
        <v>2.5000000000000044E-3</v>
      </c>
      <c r="AD3" s="14">
        <f t="shared" si="0"/>
        <v>0.16809999999999983</v>
      </c>
      <c r="AF3" s="13">
        <v>1</v>
      </c>
      <c r="AG3" s="12">
        <f>Y30/Y33</f>
        <v>0.11838140335772712</v>
      </c>
      <c r="AH3" s="12">
        <f>Z30/Y33</f>
        <v>6.7154541541110627E-2</v>
      </c>
      <c r="AI3" s="12">
        <f>AA30/Y33</f>
        <v>0.35126990959965582</v>
      </c>
      <c r="AJ3" s="12">
        <f>AB30/Y33</f>
        <v>-4.3047783039173289E-2</v>
      </c>
      <c r="AK3" s="12">
        <f>AC30/Y33</f>
        <v>-4.3047783039173192E-2</v>
      </c>
      <c r="AL3" s="12">
        <f>AD30/Y33</f>
        <v>0.54928971157985307</v>
      </c>
      <c r="AN3" s="15">
        <v>1</v>
      </c>
      <c r="AO3" s="16">
        <f t="shared" ref="AO3:AT3" si="1">Q3*(AG3)</f>
        <v>5.9190701678863561E-2</v>
      </c>
      <c r="AP3" s="16">
        <f t="shared" si="1"/>
        <v>4.0292724924666373E-2</v>
      </c>
      <c r="AQ3" s="16">
        <f t="shared" si="1"/>
        <v>0.21076194575979348</v>
      </c>
      <c r="AR3" s="21">
        <f t="shared" si="1"/>
        <v>-4.3047783039173289E-2</v>
      </c>
      <c r="AS3" s="21">
        <f t="shared" si="1"/>
        <v>-2.5828669823503913E-2</v>
      </c>
      <c r="AT3" s="16">
        <f t="shared" si="1"/>
        <v>0.54928971157985307</v>
      </c>
      <c r="AV3" s="15">
        <v>1</v>
      </c>
      <c r="AW3" s="29">
        <f t="shared" ref="AW3:AW22" si="2">SUM(AO3:AT3)</f>
        <v>0.79065863108049927</v>
      </c>
      <c r="AX3" s="30"/>
      <c r="AY3" s="30"/>
      <c r="AZ3" s="30"/>
      <c r="BB3" s="18">
        <v>3</v>
      </c>
      <c r="BC3" s="29">
        <f>LARGE($AW$3:$AZ$22,ROW()-2)</f>
        <v>0.87300904003443835</v>
      </c>
      <c r="BD3" s="29"/>
      <c r="BE3" s="29"/>
      <c r="BF3" s="29"/>
    </row>
    <row r="4" spans="1:58" ht="16.5" thickTop="1" thickBot="1" x14ac:dyDescent="0.3">
      <c r="A4" s="5">
        <v>3</v>
      </c>
      <c r="B4" s="5" t="s">
        <v>16</v>
      </c>
      <c r="C4" s="25" t="s">
        <v>22</v>
      </c>
      <c r="D4" s="25"/>
      <c r="E4" s="25"/>
      <c r="F4" s="5" t="s">
        <v>26</v>
      </c>
      <c r="H4" s="5">
        <v>2</v>
      </c>
      <c r="I4" s="9">
        <v>1</v>
      </c>
      <c r="J4" s="10">
        <v>2</v>
      </c>
      <c r="K4" s="10">
        <v>2</v>
      </c>
      <c r="L4" s="10">
        <v>4</v>
      </c>
      <c r="M4" s="10">
        <v>2</v>
      </c>
      <c r="N4" s="10">
        <v>4</v>
      </c>
      <c r="P4" s="5">
        <v>2</v>
      </c>
      <c r="Q4" s="5">
        <f>I4/I26</f>
        <v>0.5</v>
      </c>
      <c r="R4" s="5">
        <f>J4/MAX(J3:J22)</f>
        <v>0.4</v>
      </c>
      <c r="S4" s="5">
        <f>K4/MAX(K3:K22)</f>
        <v>0.4</v>
      </c>
      <c r="T4" s="5">
        <f>L4/MAX(L3:L22)</f>
        <v>1</v>
      </c>
      <c r="U4" s="5">
        <f>M4/MAX(M3:M22)</f>
        <v>0.4</v>
      </c>
      <c r="V4" s="5">
        <f>N4/MAX(N3:N22)</f>
        <v>0.8</v>
      </c>
      <c r="X4" s="13">
        <v>2</v>
      </c>
      <c r="Y4" s="14">
        <f t="shared" ref="Y4:AD4" si="3">(Q4-Q30)^2</f>
        <v>0.10562500000000004</v>
      </c>
      <c r="Z4" s="14">
        <f t="shared" si="3"/>
        <v>8.0999999999999944E-3</v>
      </c>
      <c r="AA4" s="14">
        <f t="shared" si="3"/>
        <v>5.7600000000000047E-2</v>
      </c>
      <c r="AB4" s="14">
        <f t="shared" si="3"/>
        <v>8.9999999999999955E-2</v>
      </c>
      <c r="AC4" s="14">
        <f t="shared" si="3"/>
        <v>2.2499999999999975E-2</v>
      </c>
      <c r="AD4" s="14">
        <f t="shared" si="3"/>
        <v>4.4099999999999938E-2</v>
      </c>
      <c r="AN4" s="15">
        <v>2</v>
      </c>
      <c r="AO4" s="16">
        <f t="shared" ref="AO4:AT4" si="4">Q4*(AG3)</f>
        <v>5.9190701678863561E-2</v>
      </c>
      <c r="AP4" s="16">
        <f t="shared" si="4"/>
        <v>2.6861816616444253E-2</v>
      </c>
      <c r="AQ4" s="16">
        <f t="shared" si="4"/>
        <v>0.14050796383986233</v>
      </c>
      <c r="AR4" s="21">
        <f t="shared" si="4"/>
        <v>-4.3047783039173289E-2</v>
      </c>
      <c r="AS4" s="21">
        <f t="shared" si="4"/>
        <v>-1.7219113215669279E-2</v>
      </c>
      <c r="AT4" s="16">
        <f t="shared" si="4"/>
        <v>0.4394317692638825</v>
      </c>
      <c r="AV4" s="15">
        <v>2</v>
      </c>
      <c r="AW4" s="29">
        <f t="shared" si="2"/>
        <v>0.60572535514421011</v>
      </c>
      <c r="AX4" s="30"/>
      <c r="AY4" s="30"/>
      <c r="AZ4" s="30"/>
      <c r="BB4" s="18">
        <v>7</v>
      </c>
      <c r="BC4" s="29">
        <f t="shared" ref="BC4:BC22" si="5">LARGE($AW$3:$AZ$22,ROW()-2)</f>
        <v>0.8496340938441671</v>
      </c>
      <c r="BD4" s="29"/>
      <c r="BE4" s="29"/>
      <c r="BF4" s="29"/>
    </row>
    <row r="5" spans="1:58" ht="16.5" thickTop="1" thickBot="1" x14ac:dyDescent="0.3">
      <c r="A5" s="5">
        <v>4</v>
      </c>
      <c r="B5" s="5" t="s">
        <v>17</v>
      </c>
      <c r="C5" s="25" t="s">
        <v>23</v>
      </c>
      <c r="D5" s="25"/>
      <c r="E5" s="25"/>
      <c r="F5" s="5" t="s">
        <v>26</v>
      </c>
      <c r="H5" s="5">
        <v>3</v>
      </c>
      <c r="I5" s="9">
        <v>2</v>
      </c>
      <c r="J5" s="10">
        <v>1</v>
      </c>
      <c r="K5" s="10">
        <v>5</v>
      </c>
      <c r="L5" s="10">
        <v>3</v>
      </c>
      <c r="M5" s="10">
        <v>2</v>
      </c>
      <c r="N5" s="10">
        <v>4</v>
      </c>
      <c r="P5" s="5">
        <v>3</v>
      </c>
      <c r="Q5" s="5">
        <f>I5/I26</f>
        <v>1</v>
      </c>
      <c r="R5" s="5">
        <f>J5/MAX(J3:J22)</f>
        <v>0.2</v>
      </c>
      <c r="S5" s="5">
        <f>K5/MAX(K3:K22)</f>
        <v>1</v>
      </c>
      <c r="T5" s="20">
        <f>L5/MAX(L3:L22)</f>
        <v>0.75</v>
      </c>
      <c r="U5" s="5">
        <f>M5/MAX(M3:M22)</f>
        <v>0.4</v>
      </c>
      <c r="V5" s="5">
        <f>N5/MAX(N3:N22)</f>
        <v>0.8</v>
      </c>
      <c r="X5" s="13">
        <v>3</v>
      </c>
      <c r="Y5" s="14">
        <f t="shared" ref="Y5:AD5" si="6">(Q5-Q30)^2</f>
        <v>3.0624999999999975E-2</v>
      </c>
      <c r="Z5" s="14">
        <f t="shared" si="6"/>
        <v>8.4099999999999994E-2</v>
      </c>
      <c r="AA5" s="14">
        <f t="shared" si="6"/>
        <v>0.12959999999999991</v>
      </c>
      <c r="AB5" s="14">
        <f t="shared" si="6"/>
        <v>2.4999999999999935E-3</v>
      </c>
      <c r="AC5" s="14">
        <f t="shared" si="6"/>
        <v>2.2499999999999975E-2</v>
      </c>
      <c r="AD5" s="14">
        <f t="shared" si="6"/>
        <v>4.4099999999999938E-2</v>
      </c>
      <c r="AN5" s="15">
        <v>3</v>
      </c>
      <c r="AO5" s="16">
        <f t="shared" ref="AO5:AT5" si="7">Q5*(AG3)</f>
        <v>0.11838140335772712</v>
      </c>
      <c r="AP5" s="16">
        <f t="shared" si="7"/>
        <v>1.3430908308222127E-2</v>
      </c>
      <c r="AQ5" s="16">
        <f t="shared" si="7"/>
        <v>0.35126990959965582</v>
      </c>
      <c r="AR5" s="21">
        <f t="shared" si="7"/>
        <v>-3.2285837279379968E-2</v>
      </c>
      <c r="AS5" s="21">
        <f t="shared" si="7"/>
        <v>-1.7219113215669279E-2</v>
      </c>
      <c r="AT5" s="16">
        <f t="shared" si="7"/>
        <v>0.4394317692638825</v>
      </c>
      <c r="AV5" s="15">
        <v>3</v>
      </c>
      <c r="AW5" s="29">
        <f t="shared" si="2"/>
        <v>0.87300904003443835</v>
      </c>
      <c r="AX5" s="30"/>
      <c r="AY5" s="30"/>
      <c r="AZ5" s="30"/>
      <c r="BB5" s="18">
        <v>18</v>
      </c>
      <c r="BC5" s="29">
        <f t="shared" si="5"/>
        <v>0.83176926388291017</v>
      </c>
      <c r="BD5" s="29"/>
      <c r="BE5" s="29"/>
      <c r="BF5" s="29"/>
    </row>
    <row r="6" spans="1:58" ht="16.5" thickTop="1" thickBot="1" x14ac:dyDescent="0.3">
      <c r="A6" s="5">
        <v>5</v>
      </c>
      <c r="B6" s="5" t="s">
        <v>18</v>
      </c>
      <c r="C6" s="25" t="s">
        <v>24</v>
      </c>
      <c r="D6" s="25"/>
      <c r="E6" s="25"/>
      <c r="F6" s="5" t="s">
        <v>26</v>
      </c>
      <c r="H6" s="5">
        <v>4</v>
      </c>
      <c r="I6" s="9">
        <v>1</v>
      </c>
      <c r="J6" s="10">
        <v>2</v>
      </c>
      <c r="K6" s="10">
        <v>3</v>
      </c>
      <c r="L6" s="10">
        <v>3</v>
      </c>
      <c r="M6" s="10">
        <v>4</v>
      </c>
      <c r="N6" s="10">
        <v>5</v>
      </c>
      <c r="P6" s="5">
        <v>4</v>
      </c>
      <c r="Q6" s="5">
        <f>I6/I26</f>
        <v>0.5</v>
      </c>
      <c r="R6" s="5">
        <f>J6/MAX(J3:J22)</f>
        <v>0.4</v>
      </c>
      <c r="S6" s="5">
        <f>K6/MAX(K3:K22)</f>
        <v>0.6</v>
      </c>
      <c r="T6" s="19">
        <f>L6/MAX(L3:L22)</f>
        <v>0.75</v>
      </c>
      <c r="U6" s="5">
        <f>M6/MAX(M3:M22)</f>
        <v>0.8</v>
      </c>
      <c r="V6" s="5">
        <f>N6/MAX(N3:N22)</f>
        <v>1</v>
      </c>
      <c r="X6" s="13">
        <v>4</v>
      </c>
      <c r="Y6" s="14">
        <f t="shared" ref="Y6:AD6" si="8">(Q6-Q30)^2</f>
        <v>0.10562500000000004</v>
      </c>
      <c r="Z6" s="14">
        <f t="shared" si="8"/>
        <v>8.0999999999999944E-3</v>
      </c>
      <c r="AA6" s="14">
        <f t="shared" si="8"/>
        <v>1.6000000000000118E-3</v>
      </c>
      <c r="AB6" s="14">
        <f t="shared" si="8"/>
        <v>2.4999999999999935E-3</v>
      </c>
      <c r="AC6" s="14">
        <f t="shared" si="8"/>
        <v>6.2500000000000056E-2</v>
      </c>
      <c r="AD6" s="14">
        <f t="shared" si="8"/>
        <v>0.16809999999999983</v>
      </c>
      <c r="AN6" s="15">
        <v>4</v>
      </c>
      <c r="AO6" s="16">
        <f t="shared" ref="AO6:AT6" si="9">Q6*(AG3)</f>
        <v>5.9190701678863561E-2</v>
      </c>
      <c r="AP6" s="16">
        <f t="shared" si="9"/>
        <v>2.6861816616444253E-2</v>
      </c>
      <c r="AQ6" s="16">
        <f t="shared" si="9"/>
        <v>0.21076194575979348</v>
      </c>
      <c r="AR6" s="21">
        <f t="shared" si="9"/>
        <v>-3.2285837279379968E-2</v>
      </c>
      <c r="AS6" s="21">
        <f t="shared" si="9"/>
        <v>-3.4438226431338557E-2</v>
      </c>
      <c r="AT6" s="16">
        <f t="shared" si="9"/>
        <v>0.54928971157985307</v>
      </c>
      <c r="AV6" s="15">
        <v>4</v>
      </c>
      <c r="AW6" s="29">
        <f t="shared" si="2"/>
        <v>0.77938011192423584</v>
      </c>
      <c r="AX6" s="30"/>
      <c r="AY6" s="30"/>
      <c r="AZ6" s="30"/>
      <c r="BB6" s="18">
        <v>16</v>
      </c>
      <c r="BC6" s="29">
        <f t="shared" si="5"/>
        <v>0.80594059405940577</v>
      </c>
      <c r="BD6" s="29"/>
      <c r="BE6" s="29"/>
      <c r="BF6" s="29"/>
    </row>
    <row r="7" spans="1:58" ht="16.5" thickTop="1" thickBot="1" x14ac:dyDescent="0.3">
      <c r="A7" s="5">
        <v>6</v>
      </c>
      <c r="B7" s="5" t="s">
        <v>19</v>
      </c>
      <c r="C7" s="25" t="s">
        <v>25</v>
      </c>
      <c r="D7" s="25"/>
      <c r="E7" s="25"/>
      <c r="F7" s="5" t="s">
        <v>26</v>
      </c>
      <c r="H7" s="5">
        <v>5</v>
      </c>
      <c r="I7" s="9">
        <v>2</v>
      </c>
      <c r="J7" s="10">
        <v>3</v>
      </c>
      <c r="K7" s="10">
        <v>4</v>
      </c>
      <c r="L7" s="10">
        <v>4</v>
      </c>
      <c r="M7" s="10">
        <v>2</v>
      </c>
      <c r="N7" s="10">
        <v>2</v>
      </c>
      <c r="P7" s="5">
        <v>5</v>
      </c>
      <c r="Q7" s="5">
        <f>I7/I26</f>
        <v>1</v>
      </c>
      <c r="R7" s="5">
        <f>J7/MAX(J3:J22)</f>
        <v>0.6</v>
      </c>
      <c r="S7" s="5">
        <f>K7/MAX(K3:K22)</f>
        <v>0.8</v>
      </c>
      <c r="T7" s="5">
        <f>L7/MAX(L2:L22)</f>
        <v>1</v>
      </c>
      <c r="U7" s="5">
        <f>M7/MAX(M3:M22)</f>
        <v>0.4</v>
      </c>
      <c r="V7" s="5">
        <f>N7/MAX(N3:N22)</f>
        <v>0.4</v>
      </c>
      <c r="X7" s="13">
        <v>5</v>
      </c>
      <c r="Y7" s="14">
        <f t="shared" ref="Y7:AD7" si="10">(Q7-Q30)^2</f>
        <v>3.0624999999999975E-2</v>
      </c>
      <c r="Z7" s="14">
        <f t="shared" si="10"/>
        <v>1.2099999999999998E-2</v>
      </c>
      <c r="AA7" s="14">
        <f t="shared" si="10"/>
        <v>2.5599999999999973E-2</v>
      </c>
      <c r="AB7" s="14">
        <f t="shared" si="10"/>
        <v>8.9999999999999955E-2</v>
      </c>
      <c r="AC7" s="14">
        <f t="shared" si="10"/>
        <v>2.2499999999999975E-2</v>
      </c>
      <c r="AD7" s="14">
        <f t="shared" si="10"/>
        <v>3.6100000000000063E-2</v>
      </c>
      <c r="AN7" s="15">
        <v>5</v>
      </c>
      <c r="AO7" s="16">
        <f t="shared" ref="AO7:AT7" si="11">Q7*(AG3)</f>
        <v>0.11838140335772712</v>
      </c>
      <c r="AP7" s="16">
        <f t="shared" si="11"/>
        <v>4.0292724924666373E-2</v>
      </c>
      <c r="AQ7" s="16">
        <f t="shared" si="11"/>
        <v>0.28101592767972466</v>
      </c>
      <c r="AR7" s="21">
        <f t="shared" si="11"/>
        <v>-4.3047783039173289E-2</v>
      </c>
      <c r="AS7" s="21">
        <f t="shared" si="11"/>
        <v>-1.7219113215669279E-2</v>
      </c>
      <c r="AT7" s="16">
        <f t="shared" si="11"/>
        <v>0.21971588463194125</v>
      </c>
      <c r="AV7" s="15">
        <v>5</v>
      </c>
      <c r="AW7" s="29">
        <f t="shared" si="2"/>
        <v>0.59913904433921683</v>
      </c>
      <c r="AX7" s="30"/>
      <c r="AY7" s="30"/>
      <c r="AZ7" s="30"/>
      <c r="BB7" s="18">
        <v>1</v>
      </c>
      <c r="BC7" s="29">
        <f t="shared" si="5"/>
        <v>0.79065863108049927</v>
      </c>
      <c r="BD7" s="29"/>
      <c r="BE7" s="29"/>
      <c r="BF7" s="29"/>
    </row>
    <row r="8" spans="1:58" ht="16.5" thickTop="1" thickBot="1" x14ac:dyDescent="0.3">
      <c r="H8" s="5">
        <v>6</v>
      </c>
      <c r="I8" s="9">
        <v>2</v>
      </c>
      <c r="J8" s="10">
        <v>4</v>
      </c>
      <c r="K8" s="10">
        <v>5</v>
      </c>
      <c r="L8" s="10">
        <v>2</v>
      </c>
      <c r="M8" s="10">
        <v>2</v>
      </c>
      <c r="N8" s="10">
        <v>2</v>
      </c>
      <c r="P8" s="5">
        <v>6</v>
      </c>
      <c r="Q8" s="5">
        <f>I8/I26</f>
        <v>1</v>
      </c>
      <c r="R8" s="5">
        <f>J8/MAX(J3:J22)</f>
        <v>0.8</v>
      </c>
      <c r="S8" s="5">
        <f>K8/MAX(K3:K22)</f>
        <v>1</v>
      </c>
      <c r="T8" s="5">
        <f>L8/MAX(L3:L22)</f>
        <v>0.5</v>
      </c>
      <c r="U8" s="5">
        <f>M8/MAX(M3:M22)</f>
        <v>0.4</v>
      </c>
      <c r="V8" s="5">
        <f>N8/MAX(N3:N22)</f>
        <v>0.4</v>
      </c>
      <c r="X8" s="13">
        <v>6</v>
      </c>
      <c r="Y8" s="14">
        <f t="shared" ref="Y8:AD8" si="12">(Q8-Q30)^2</f>
        <v>3.0624999999999975E-2</v>
      </c>
      <c r="Z8" s="14">
        <f t="shared" si="12"/>
        <v>9.6100000000000033E-2</v>
      </c>
      <c r="AA8" s="14">
        <f t="shared" si="12"/>
        <v>0.12959999999999991</v>
      </c>
      <c r="AB8" s="14">
        <f t="shared" si="12"/>
        <v>4.0000000000000029E-2</v>
      </c>
      <c r="AC8" s="14">
        <f t="shared" si="12"/>
        <v>2.2499999999999975E-2</v>
      </c>
      <c r="AD8" s="14">
        <f t="shared" si="12"/>
        <v>3.6100000000000063E-2</v>
      </c>
      <c r="AN8" s="15">
        <v>6</v>
      </c>
      <c r="AO8" s="16">
        <f t="shared" ref="AO8:AT8" si="13">Q8*(AG3)</f>
        <v>0.11838140335772712</v>
      </c>
      <c r="AP8" s="16">
        <f t="shared" si="13"/>
        <v>5.3723633232888507E-2</v>
      </c>
      <c r="AQ8" s="16">
        <f t="shared" si="13"/>
        <v>0.35126990959965582</v>
      </c>
      <c r="AR8" s="21">
        <f t="shared" si="13"/>
        <v>-2.1523891519586644E-2</v>
      </c>
      <c r="AS8" s="21">
        <f t="shared" si="13"/>
        <v>-1.7219113215669279E-2</v>
      </c>
      <c r="AT8" s="16">
        <f t="shared" si="13"/>
        <v>0.21971588463194125</v>
      </c>
      <c r="AV8" s="15">
        <v>6</v>
      </c>
      <c r="AW8" s="29">
        <f t="shared" si="2"/>
        <v>0.70434782608695679</v>
      </c>
      <c r="AX8" s="30"/>
      <c r="AY8" s="30"/>
      <c r="AZ8" s="30"/>
      <c r="BB8" s="18">
        <v>4</v>
      </c>
      <c r="BC8" s="29">
        <f t="shared" si="5"/>
        <v>0.77938011192423584</v>
      </c>
      <c r="BD8" s="29"/>
      <c r="BE8" s="29"/>
      <c r="BF8" s="29"/>
    </row>
    <row r="9" spans="1:58" ht="16.5" thickTop="1" thickBot="1" x14ac:dyDescent="0.3">
      <c r="A9" s="43" t="s">
        <v>27</v>
      </c>
      <c r="B9" s="43"/>
      <c r="C9" s="43"/>
      <c r="D9" s="43"/>
      <c r="H9" s="5">
        <v>7</v>
      </c>
      <c r="I9" s="9">
        <v>1</v>
      </c>
      <c r="J9" s="10">
        <v>2</v>
      </c>
      <c r="K9" s="10">
        <v>4</v>
      </c>
      <c r="L9" s="10">
        <v>3</v>
      </c>
      <c r="M9" s="10">
        <v>4</v>
      </c>
      <c r="N9" s="10">
        <v>5</v>
      </c>
      <c r="P9" s="5">
        <v>7</v>
      </c>
      <c r="Q9" s="5">
        <f>I9/I26</f>
        <v>0.5</v>
      </c>
      <c r="R9" s="5">
        <f>J9/MAX(J3:J22)</f>
        <v>0.4</v>
      </c>
      <c r="S9" s="5">
        <f>K9/MAX(K3:K22)</f>
        <v>0.8</v>
      </c>
      <c r="T9" s="19">
        <f>L9/MAX(L3:L22)</f>
        <v>0.75</v>
      </c>
      <c r="U9" s="5">
        <f>M9/MAX(M3:M22)</f>
        <v>0.8</v>
      </c>
      <c r="V9" s="5">
        <f>N9/MAX(N3:N22)</f>
        <v>1</v>
      </c>
      <c r="X9" s="13">
        <v>7</v>
      </c>
      <c r="Y9" s="14">
        <f t="shared" ref="Y9:AD9" si="14">(Q9-Q30)^2</f>
        <v>0.10562500000000004</v>
      </c>
      <c r="Z9" s="14">
        <f t="shared" si="14"/>
        <v>8.0999999999999944E-3</v>
      </c>
      <c r="AA9" s="14">
        <f t="shared" si="14"/>
        <v>2.5599999999999973E-2</v>
      </c>
      <c r="AB9" s="14">
        <f t="shared" si="14"/>
        <v>2.4999999999999935E-3</v>
      </c>
      <c r="AC9" s="14">
        <f t="shared" si="14"/>
        <v>6.2500000000000056E-2</v>
      </c>
      <c r="AD9" s="14">
        <f t="shared" si="14"/>
        <v>0.16809999999999983</v>
      </c>
      <c r="AN9" s="15">
        <v>7</v>
      </c>
      <c r="AO9" s="16">
        <f t="shared" ref="AO9:AT9" si="15">Q9*(AG3)</f>
        <v>5.9190701678863561E-2</v>
      </c>
      <c r="AP9" s="16">
        <f t="shared" si="15"/>
        <v>2.6861816616444253E-2</v>
      </c>
      <c r="AQ9" s="16">
        <f t="shared" si="15"/>
        <v>0.28101592767972466</v>
      </c>
      <c r="AR9" s="21">
        <f t="shared" si="15"/>
        <v>-3.2285837279379968E-2</v>
      </c>
      <c r="AS9" s="21">
        <f t="shared" si="15"/>
        <v>-3.4438226431338557E-2</v>
      </c>
      <c r="AT9" s="16">
        <f t="shared" si="15"/>
        <v>0.54928971157985307</v>
      </c>
      <c r="AV9" s="15">
        <v>7</v>
      </c>
      <c r="AW9" s="29">
        <f t="shared" si="2"/>
        <v>0.8496340938441671</v>
      </c>
      <c r="AX9" s="30"/>
      <c r="AY9" s="30"/>
      <c r="AZ9" s="30"/>
      <c r="BB9" s="18">
        <v>17</v>
      </c>
      <c r="BC9" s="29">
        <f t="shared" si="5"/>
        <v>0.7722772277227723</v>
      </c>
      <c r="BD9" s="29"/>
      <c r="BE9" s="29"/>
      <c r="BF9" s="29"/>
    </row>
    <row r="10" spans="1:58" ht="16.5" thickTop="1" thickBot="1" x14ac:dyDescent="0.3">
      <c r="A10" s="7" t="s">
        <v>0</v>
      </c>
      <c r="B10" s="37" t="s">
        <v>28</v>
      </c>
      <c r="C10" s="37"/>
      <c r="D10" s="7" t="s">
        <v>1</v>
      </c>
      <c r="H10" s="5">
        <v>8</v>
      </c>
      <c r="I10" s="9">
        <v>2</v>
      </c>
      <c r="J10" s="10">
        <v>2</v>
      </c>
      <c r="K10" s="10">
        <v>1</v>
      </c>
      <c r="L10" s="10">
        <v>3</v>
      </c>
      <c r="M10" s="10">
        <v>4</v>
      </c>
      <c r="N10" s="10">
        <v>2</v>
      </c>
      <c r="P10" s="5">
        <v>8</v>
      </c>
      <c r="Q10" s="5">
        <f>I10/I26</f>
        <v>1</v>
      </c>
      <c r="R10" s="5">
        <f>J10/MAX(J3:J22)</f>
        <v>0.4</v>
      </c>
      <c r="S10" s="5">
        <f>K10/MAX(K3:K22)</f>
        <v>0.2</v>
      </c>
      <c r="T10" s="19">
        <f>L10/MAX(L3:L22)</f>
        <v>0.75</v>
      </c>
      <c r="U10" s="5">
        <f>M10/MAX(M3:M22)</f>
        <v>0.8</v>
      </c>
      <c r="V10" s="5">
        <f>N10/MAX(N3:N22)</f>
        <v>0.4</v>
      </c>
      <c r="X10" s="13">
        <v>8</v>
      </c>
      <c r="Y10" s="14">
        <f t="shared" ref="Y10:AD10" si="16">(Q10-Q30)^2</f>
        <v>3.0624999999999975E-2</v>
      </c>
      <c r="Z10" s="14">
        <f t="shared" si="16"/>
        <v>8.0999999999999944E-3</v>
      </c>
      <c r="AA10" s="14">
        <f t="shared" si="16"/>
        <v>0.19360000000000011</v>
      </c>
      <c r="AB10" s="14">
        <f t="shared" si="16"/>
        <v>2.4999999999999935E-3</v>
      </c>
      <c r="AC10" s="14">
        <f t="shared" si="16"/>
        <v>6.2500000000000056E-2</v>
      </c>
      <c r="AD10" s="14">
        <f t="shared" si="16"/>
        <v>3.6100000000000063E-2</v>
      </c>
      <c r="AN10" s="15">
        <v>8</v>
      </c>
      <c r="AO10" s="16">
        <f t="shared" ref="AO10:AT10" si="17">Q10*(AG3)</f>
        <v>0.11838140335772712</v>
      </c>
      <c r="AP10" s="16">
        <f t="shared" si="17"/>
        <v>2.6861816616444253E-2</v>
      </c>
      <c r="AQ10" s="16">
        <f t="shared" si="17"/>
        <v>7.0253981919931166E-2</v>
      </c>
      <c r="AR10" s="21">
        <f t="shared" si="17"/>
        <v>-3.2285837279379968E-2</v>
      </c>
      <c r="AS10" s="21">
        <f t="shared" si="17"/>
        <v>-3.4438226431338557E-2</v>
      </c>
      <c r="AT10" s="16">
        <f t="shared" si="17"/>
        <v>0.21971588463194125</v>
      </c>
      <c r="AV10" s="15">
        <v>8</v>
      </c>
      <c r="AW10" s="29">
        <f t="shared" si="2"/>
        <v>0.36848902281532525</v>
      </c>
      <c r="AX10" s="30"/>
      <c r="AY10" s="30"/>
      <c r="AZ10" s="30"/>
      <c r="BB10" s="18">
        <v>6</v>
      </c>
      <c r="BC10" s="29">
        <f t="shared" si="5"/>
        <v>0.70434782608695679</v>
      </c>
      <c r="BD10" s="29"/>
      <c r="BE10" s="29"/>
      <c r="BF10" s="29"/>
    </row>
    <row r="11" spans="1:58" ht="16.5" thickTop="1" thickBot="1" x14ac:dyDescent="0.3">
      <c r="A11" s="5">
        <v>1</v>
      </c>
      <c r="B11" s="25" t="s">
        <v>29</v>
      </c>
      <c r="C11" s="25"/>
      <c r="D11" s="5">
        <v>1</v>
      </c>
      <c r="H11" s="5">
        <v>9</v>
      </c>
      <c r="I11" s="9">
        <v>2</v>
      </c>
      <c r="J11" s="10">
        <v>4</v>
      </c>
      <c r="K11" s="10">
        <v>4</v>
      </c>
      <c r="L11" s="10">
        <v>4</v>
      </c>
      <c r="M11" s="10">
        <v>3</v>
      </c>
      <c r="N11" s="10">
        <v>2</v>
      </c>
      <c r="P11" s="5">
        <v>9</v>
      </c>
      <c r="Q11" s="5">
        <f>I11/I26</f>
        <v>1</v>
      </c>
      <c r="R11" s="5">
        <f>J11/MAX(J3:J22)</f>
        <v>0.8</v>
      </c>
      <c r="S11" s="5">
        <f>K11/MAX(K3:K22)</f>
        <v>0.8</v>
      </c>
      <c r="T11" s="5">
        <f>L11/MAX(L3:L22)</f>
        <v>1</v>
      </c>
      <c r="U11" s="5">
        <f>M11/MAX(M3:M22)</f>
        <v>0.6</v>
      </c>
      <c r="V11" s="5">
        <f>N11/MAX(N3:N22)</f>
        <v>0.4</v>
      </c>
      <c r="X11" s="13">
        <v>9</v>
      </c>
      <c r="Y11" s="14">
        <f t="shared" ref="Y11:AD11" si="18">(Q11-Q30)^2</f>
        <v>3.0624999999999975E-2</v>
      </c>
      <c r="Z11" s="14">
        <f t="shared" si="18"/>
        <v>9.6100000000000033E-2</v>
      </c>
      <c r="AA11" s="14">
        <f t="shared" si="18"/>
        <v>2.5599999999999973E-2</v>
      </c>
      <c r="AB11" s="14">
        <f t="shared" si="18"/>
        <v>8.9999999999999955E-2</v>
      </c>
      <c r="AC11" s="14">
        <f t="shared" si="18"/>
        <v>2.5000000000000044E-3</v>
      </c>
      <c r="AD11" s="14">
        <f t="shared" si="18"/>
        <v>3.6100000000000063E-2</v>
      </c>
      <c r="AN11" s="15">
        <v>9</v>
      </c>
      <c r="AO11" s="16">
        <f t="shared" ref="AO11:AT11" si="19">Q11*(AG3)</f>
        <v>0.11838140335772712</v>
      </c>
      <c r="AP11" s="16">
        <f t="shared" si="19"/>
        <v>5.3723633232888507E-2</v>
      </c>
      <c r="AQ11" s="16">
        <f t="shared" si="19"/>
        <v>0.28101592767972466</v>
      </c>
      <c r="AR11" s="21">
        <f t="shared" si="19"/>
        <v>-4.3047783039173289E-2</v>
      </c>
      <c r="AS11" s="21">
        <f t="shared" si="19"/>
        <v>-2.5828669823503913E-2</v>
      </c>
      <c r="AT11" s="16">
        <f t="shared" si="19"/>
        <v>0.21971588463194125</v>
      </c>
      <c r="AV11" s="15">
        <v>9</v>
      </c>
      <c r="AW11" s="29">
        <f t="shared" si="2"/>
        <v>0.60396039603960439</v>
      </c>
      <c r="AX11" s="30"/>
      <c r="AY11" s="30"/>
      <c r="AZ11" s="30"/>
      <c r="BB11" s="18">
        <v>12</v>
      </c>
      <c r="BC11" s="29">
        <f t="shared" si="5"/>
        <v>0.69195006457167496</v>
      </c>
      <c r="BD11" s="29"/>
      <c r="BE11" s="29"/>
      <c r="BF11" s="29"/>
    </row>
    <row r="12" spans="1:58" ht="16.5" thickTop="1" thickBot="1" x14ac:dyDescent="0.3">
      <c r="A12" s="5">
        <v>2</v>
      </c>
      <c r="B12" s="25" t="s">
        <v>30</v>
      </c>
      <c r="C12" s="25"/>
      <c r="D12" s="5">
        <v>2</v>
      </c>
      <c r="H12" s="5">
        <v>10</v>
      </c>
      <c r="I12" s="9">
        <v>2</v>
      </c>
      <c r="J12" s="10">
        <v>1</v>
      </c>
      <c r="K12" s="10">
        <v>3</v>
      </c>
      <c r="L12" s="10">
        <v>3</v>
      </c>
      <c r="M12" s="10">
        <v>1</v>
      </c>
      <c r="N12" s="10">
        <v>1</v>
      </c>
      <c r="P12" s="5">
        <v>10</v>
      </c>
      <c r="Q12" s="5">
        <f>I12/I26</f>
        <v>1</v>
      </c>
      <c r="R12" s="5">
        <f>J12/MAX(J3:J22)</f>
        <v>0.2</v>
      </c>
      <c r="S12" s="5">
        <f>K12/MAX(K3:K22)</f>
        <v>0.6</v>
      </c>
      <c r="T12" s="19">
        <f>L12/MAX(L3:L22)</f>
        <v>0.75</v>
      </c>
      <c r="U12" s="5">
        <f>M12/MAX(M3:M22)</f>
        <v>0.2</v>
      </c>
      <c r="V12" s="5">
        <f>N12/MAX(N3:N22)</f>
        <v>0.2</v>
      </c>
      <c r="X12" s="13">
        <v>10</v>
      </c>
      <c r="Y12" s="14">
        <f t="shared" ref="Y12:AD12" si="20">(Q12-Q30)^2</f>
        <v>3.0624999999999975E-2</v>
      </c>
      <c r="Z12" s="14">
        <f t="shared" si="20"/>
        <v>8.4099999999999994E-2</v>
      </c>
      <c r="AA12" s="14">
        <f t="shared" si="20"/>
        <v>1.6000000000000118E-3</v>
      </c>
      <c r="AB12" s="14">
        <f t="shared" si="20"/>
        <v>2.4999999999999935E-3</v>
      </c>
      <c r="AC12" s="14">
        <f t="shared" si="20"/>
        <v>0.12249999999999994</v>
      </c>
      <c r="AD12" s="14">
        <f t="shared" si="20"/>
        <v>0.15210000000000015</v>
      </c>
      <c r="AN12" s="15">
        <v>10</v>
      </c>
      <c r="AO12" s="16">
        <f t="shared" ref="AO12:AT12" si="21">Q12*(AG3)</f>
        <v>0.11838140335772712</v>
      </c>
      <c r="AP12" s="16">
        <f t="shared" si="21"/>
        <v>1.3430908308222127E-2</v>
      </c>
      <c r="AQ12" s="16">
        <f t="shared" si="21"/>
        <v>0.21076194575979348</v>
      </c>
      <c r="AR12" s="21">
        <f t="shared" si="21"/>
        <v>-3.2285837279379968E-2</v>
      </c>
      <c r="AS12" s="21">
        <f t="shared" si="21"/>
        <v>-8.6095566078346394E-3</v>
      </c>
      <c r="AT12" s="16">
        <f t="shared" si="21"/>
        <v>0.10985794231597062</v>
      </c>
      <c r="AV12" s="15">
        <v>10</v>
      </c>
      <c r="AW12" s="29">
        <f t="shared" si="2"/>
        <v>0.41153680585449881</v>
      </c>
      <c r="AX12" s="30"/>
      <c r="AY12" s="30"/>
      <c r="AZ12" s="30"/>
      <c r="BB12" s="18">
        <v>13</v>
      </c>
      <c r="BC12" s="29">
        <f t="shared" si="5"/>
        <v>0.68049935428325448</v>
      </c>
      <c r="BD12" s="29"/>
      <c r="BE12" s="29"/>
      <c r="BF12" s="29"/>
    </row>
    <row r="13" spans="1:58" ht="16.5" thickTop="1" thickBot="1" x14ac:dyDescent="0.3">
      <c r="H13" s="5">
        <v>11</v>
      </c>
      <c r="I13" s="9">
        <v>1</v>
      </c>
      <c r="J13" s="10">
        <v>2</v>
      </c>
      <c r="K13" s="10">
        <v>5</v>
      </c>
      <c r="L13" s="10">
        <v>2</v>
      </c>
      <c r="M13" s="10">
        <v>3</v>
      </c>
      <c r="N13" s="10">
        <v>2</v>
      </c>
      <c r="P13" s="5">
        <v>11</v>
      </c>
      <c r="Q13" s="5">
        <f>I13/I26</f>
        <v>0.5</v>
      </c>
      <c r="R13" s="5">
        <f>J13/MAX(J3:J22)</f>
        <v>0.4</v>
      </c>
      <c r="S13" s="5">
        <f>K13/MAX(K3:K22)</f>
        <v>1</v>
      </c>
      <c r="T13" s="5">
        <f>L13/MAX(L3:L22)</f>
        <v>0.5</v>
      </c>
      <c r="U13" s="5">
        <f>M13/MAX(M3:M22)</f>
        <v>0.6</v>
      </c>
      <c r="V13" s="5">
        <f>N13/MAX(N3:N22)</f>
        <v>0.4</v>
      </c>
      <c r="X13" s="13">
        <v>11</v>
      </c>
      <c r="Y13" s="14">
        <f t="shared" ref="Y13:AD13" si="22">(Q13-Q30)^2</f>
        <v>0.10562500000000004</v>
      </c>
      <c r="Z13" s="14">
        <f t="shared" si="22"/>
        <v>8.0999999999999944E-3</v>
      </c>
      <c r="AA13" s="14">
        <f t="shared" si="22"/>
        <v>0.12959999999999991</v>
      </c>
      <c r="AB13" s="14">
        <f t="shared" si="22"/>
        <v>4.0000000000000029E-2</v>
      </c>
      <c r="AC13" s="14">
        <f t="shared" si="22"/>
        <v>2.5000000000000044E-3</v>
      </c>
      <c r="AD13" s="14">
        <f t="shared" si="22"/>
        <v>3.6100000000000063E-2</v>
      </c>
      <c r="AN13" s="15">
        <v>11</v>
      </c>
      <c r="AO13" s="16">
        <f t="shared" ref="AO13:AT13" si="23">Q13*(AG3)</f>
        <v>5.9190701678863561E-2</v>
      </c>
      <c r="AP13" s="16">
        <f t="shared" si="23"/>
        <v>2.6861816616444253E-2</v>
      </c>
      <c r="AQ13" s="16">
        <f t="shared" si="23"/>
        <v>0.35126990959965582</v>
      </c>
      <c r="AR13" s="21">
        <f t="shared" si="23"/>
        <v>-2.1523891519586644E-2</v>
      </c>
      <c r="AS13" s="21">
        <f t="shared" si="23"/>
        <v>-2.5828669823503913E-2</v>
      </c>
      <c r="AT13" s="16">
        <f t="shared" si="23"/>
        <v>0.21971588463194125</v>
      </c>
      <c r="AV13" s="15">
        <v>11</v>
      </c>
      <c r="AW13" s="29">
        <f t="shared" si="2"/>
        <v>0.6096857511838143</v>
      </c>
      <c r="AX13" s="30"/>
      <c r="AY13" s="30"/>
      <c r="AZ13" s="30"/>
      <c r="BB13" s="18">
        <v>11</v>
      </c>
      <c r="BC13" s="29">
        <f t="shared" si="5"/>
        <v>0.6096857511838143</v>
      </c>
      <c r="BD13" s="29"/>
      <c r="BE13" s="29"/>
      <c r="BF13" s="29"/>
    </row>
    <row r="14" spans="1:58" ht="16.5" thickTop="1" thickBot="1" x14ac:dyDescent="0.3">
      <c r="A14" s="41" t="s">
        <v>31</v>
      </c>
      <c r="B14" s="41"/>
      <c r="C14" s="41"/>
      <c r="D14" s="41"/>
      <c r="E14" s="41"/>
      <c r="H14" s="5">
        <v>12</v>
      </c>
      <c r="I14" s="9">
        <v>2</v>
      </c>
      <c r="J14" s="10">
        <v>5</v>
      </c>
      <c r="K14" s="10">
        <v>5</v>
      </c>
      <c r="L14" s="10">
        <v>2</v>
      </c>
      <c r="M14" s="10">
        <v>5</v>
      </c>
      <c r="N14" s="10">
        <v>2</v>
      </c>
      <c r="P14" s="5">
        <v>12</v>
      </c>
      <c r="Q14" s="5">
        <f>I14/I26</f>
        <v>1</v>
      </c>
      <c r="R14" s="5">
        <f>J14/MAX(J3:J22)</f>
        <v>1</v>
      </c>
      <c r="S14" s="5">
        <f>K14/MAX(K3:K22)</f>
        <v>1</v>
      </c>
      <c r="T14" s="5">
        <f>L14/MAX(L3:L22)</f>
        <v>0.5</v>
      </c>
      <c r="U14" s="5">
        <f>M14/MAX(M3:M22)</f>
        <v>1</v>
      </c>
      <c r="V14" s="5">
        <f>N14/MAX(N3:N22)</f>
        <v>0.4</v>
      </c>
      <c r="X14" s="13">
        <v>12</v>
      </c>
      <c r="Y14" s="14">
        <f t="shared" ref="Y14:AD14" si="24">(Q14-Q30)^2</f>
        <v>3.0624999999999975E-2</v>
      </c>
      <c r="Z14" s="14">
        <f t="shared" si="24"/>
        <v>0.2601</v>
      </c>
      <c r="AA14" s="14">
        <f t="shared" si="24"/>
        <v>0.12959999999999991</v>
      </c>
      <c r="AB14" s="14">
        <f t="shared" si="24"/>
        <v>4.0000000000000029E-2</v>
      </c>
      <c r="AC14" s="14">
        <f t="shared" si="24"/>
        <v>0.20250000000000007</v>
      </c>
      <c r="AD14" s="14">
        <f t="shared" si="24"/>
        <v>3.6100000000000063E-2</v>
      </c>
      <c r="AN14" s="15">
        <v>12</v>
      </c>
      <c r="AO14" s="16">
        <f t="shared" ref="AO14:AT14" si="25">Q14*(AG3)</f>
        <v>0.11838140335772712</v>
      </c>
      <c r="AP14" s="16">
        <f t="shared" si="25"/>
        <v>6.7154541541110627E-2</v>
      </c>
      <c r="AQ14" s="16">
        <f t="shared" si="25"/>
        <v>0.35126990959965582</v>
      </c>
      <c r="AR14" s="21">
        <f t="shared" si="25"/>
        <v>-2.1523891519586644E-2</v>
      </c>
      <c r="AS14" s="21">
        <f t="shared" si="25"/>
        <v>-4.3047783039173192E-2</v>
      </c>
      <c r="AT14" s="16">
        <f t="shared" si="25"/>
        <v>0.21971588463194125</v>
      </c>
      <c r="AV14" s="15">
        <v>12</v>
      </c>
      <c r="AW14" s="29">
        <f t="shared" si="2"/>
        <v>0.69195006457167496</v>
      </c>
      <c r="AX14" s="30"/>
      <c r="AY14" s="30"/>
      <c r="AZ14" s="30"/>
      <c r="BB14" s="18">
        <v>2</v>
      </c>
      <c r="BC14" s="29">
        <f t="shared" si="5"/>
        <v>0.60572535514421011</v>
      </c>
      <c r="BD14" s="29"/>
      <c r="BE14" s="29"/>
      <c r="BF14" s="29"/>
    </row>
    <row r="15" spans="1:58" ht="16.5" thickTop="1" thickBot="1" x14ac:dyDescent="0.3">
      <c r="A15" s="7" t="s">
        <v>0</v>
      </c>
      <c r="B15" s="39" t="s">
        <v>28</v>
      </c>
      <c r="C15" s="42"/>
      <c r="D15" s="40"/>
      <c r="E15" s="7" t="s">
        <v>1</v>
      </c>
      <c r="H15" s="5">
        <v>13</v>
      </c>
      <c r="I15" s="9">
        <v>2</v>
      </c>
      <c r="J15" s="10">
        <v>3</v>
      </c>
      <c r="K15" s="10">
        <v>2</v>
      </c>
      <c r="L15" s="10">
        <v>3</v>
      </c>
      <c r="M15" s="10">
        <v>3</v>
      </c>
      <c r="N15" s="10">
        <v>4</v>
      </c>
      <c r="P15" s="5">
        <v>13</v>
      </c>
      <c r="Q15" s="5">
        <f>I15/I26</f>
        <v>1</v>
      </c>
      <c r="R15" s="5">
        <f>J15/MAX(J3:J22)</f>
        <v>0.6</v>
      </c>
      <c r="S15" s="5">
        <f>K15/MAX(K3:K22)</f>
        <v>0.4</v>
      </c>
      <c r="T15" s="19">
        <f>L15/MAX(L3:L22)</f>
        <v>0.75</v>
      </c>
      <c r="U15" s="5">
        <f>M15/MAX(M3:M22)</f>
        <v>0.6</v>
      </c>
      <c r="V15" s="5">
        <f>N15/MAX(N3:N22)</f>
        <v>0.8</v>
      </c>
      <c r="X15" s="13">
        <v>13</v>
      </c>
      <c r="Y15" s="14">
        <f t="shared" ref="Y15:AD15" si="26">(Q15-Q30)^2</f>
        <v>3.0624999999999975E-2</v>
      </c>
      <c r="Z15" s="14">
        <f t="shared" si="26"/>
        <v>1.2099999999999998E-2</v>
      </c>
      <c r="AA15" s="14">
        <f t="shared" si="26"/>
        <v>5.7600000000000047E-2</v>
      </c>
      <c r="AB15" s="14">
        <f t="shared" si="26"/>
        <v>2.4999999999999935E-3</v>
      </c>
      <c r="AC15" s="14">
        <f t="shared" si="26"/>
        <v>2.5000000000000044E-3</v>
      </c>
      <c r="AD15" s="14">
        <f t="shared" si="26"/>
        <v>4.4099999999999938E-2</v>
      </c>
      <c r="AN15" s="15">
        <v>13</v>
      </c>
      <c r="AO15" s="16">
        <f t="shared" ref="AO15:AT15" si="27">Q15*(AG3)</f>
        <v>0.11838140335772712</v>
      </c>
      <c r="AP15" s="16">
        <f t="shared" si="27"/>
        <v>4.0292724924666373E-2</v>
      </c>
      <c r="AQ15" s="16">
        <f t="shared" si="27"/>
        <v>0.14050796383986233</v>
      </c>
      <c r="AR15" s="21">
        <f t="shared" si="27"/>
        <v>-3.2285837279379968E-2</v>
      </c>
      <c r="AS15" s="21">
        <f t="shared" si="27"/>
        <v>-2.5828669823503913E-2</v>
      </c>
      <c r="AT15" s="16">
        <f t="shared" si="27"/>
        <v>0.4394317692638825</v>
      </c>
      <c r="AV15" s="15">
        <v>13</v>
      </c>
      <c r="AW15" s="29">
        <f t="shared" si="2"/>
        <v>0.68049935428325448</v>
      </c>
      <c r="AX15" s="30"/>
      <c r="AY15" s="30"/>
      <c r="AZ15" s="30"/>
      <c r="BB15" s="18">
        <v>9</v>
      </c>
      <c r="BC15" s="29">
        <f t="shared" si="5"/>
        <v>0.60396039603960439</v>
      </c>
      <c r="BD15" s="29"/>
      <c r="BE15" s="29"/>
      <c r="BF15" s="29"/>
    </row>
    <row r="16" spans="1:58" ht="16.5" thickTop="1" thickBot="1" x14ac:dyDescent="0.3">
      <c r="A16" s="5">
        <v>1</v>
      </c>
      <c r="B16" s="22" t="s">
        <v>10</v>
      </c>
      <c r="C16" s="23"/>
      <c r="D16" s="24"/>
      <c r="E16" s="5">
        <v>1</v>
      </c>
      <c r="H16" s="5">
        <v>14</v>
      </c>
      <c r="I16" s="9">
        <v>1</v>
      </c>
      <c r="J16" s="10">
        <v>1</v>
      </c>
      <c r="K16" s="10">
        <v>4</v>
      </c>
      <c r="L16" s="10">
        <v>3</v>
      </c>
      <c r="M16" s="10">
        <v>1</v>
      </c>
      <c r="N16" s="10">
        <v>1</v>
      </c>
      <c r="P16" s="5">
        <v>14</v>
      </c>
      <c r="Q16" s="5">
        <f>I16/I26</f>
        <v>0.5</v>
      </c>
      <c r="R16" s="5">
        <f>J16/MAX(J3:J22)</f>
        <v>0.2</v>
      </c>
      <c r="S16" s="5">
        <f>K16/MAX(K3:K22)</f>
        <v>0.8</v>
      </c>
      <c r="T16" s="19">
        <f>L16/MAX(L3:L22)</f>
        <v>0.75</v>
      </c>
      <c r="U16" s="5">
        <f>M16/MAX(M3:M22)</f>
        <v>0.2</v>
      </c>
      <c r="V16" s="5">
        <f>N16/MAX(N3:N22)</f>
        <v>0.2</v>
      </c>
      <c r="X16" s="13">
        <v>14</v>
      </c>
      <c r="Y16" s="14">
        <f t="shared" ref="Y16:AD16" si="28">(Q16-Q30)^2</f>
        <v>0.10562500000000004</v>
      </c>
      <c r="Z16" s="14">
        <f t="shared" si="28"/>
        <v>8.4099999999999994E-2</v>
      </c>
      <c r="AA16" s="14">
        <f t="shared" si="28"/>
        <v>2.5599999999999973E-2</v>
      </c>
      <c r="AB16" s="14">
        <f t="shared" si="28"/>
        <v>2.4999999999999935E-3</v>
      </c>
      <c r="AC16" s="14">
        <f t="shared" si="28"/>
        <v>0.12249999999999994</v>
      </c>
      <c r="AD16" s="14">
        <f t="shared" si="28"/>
        <v>0.15210000000000015</v>
      </c>
      <c r="AN16" s="15">
        <v>14</v>
      </c>
      <c r="AO16" s="16">
        <f t="shared" ref="AO16:AT16" si="29">Q16*(AG3)</f>
        <v>5.9190701678863561E-2</v>
      </c>
      <c r="AP16" s="16">
        <f t="shared" si="29"/>
        <v>1.3430908308222127E-2</v>
      </c>
      <c r="AQ16" s="16">
        <f t="shared" si="29"/>
        <v>0.28101592767972466</v>
      </c>
      <c r="AR16" s="21">
        <f t="shared" si="29"/>
        <v>-3.2285837279379968E-2</v>
      </c>
      <c r="AS16" s="21">
        <f t="shared" si="29"/>
        <v>-8.6095566078346394E-3</v>
      </c>
      <c r="AT16" s="16">
        <f t="shared" si="29"/>
        <v>0.10985794231597062</v>
      </c>
      <c r="AV16" s="15">
        <v>14</v>
      </c>
      <c r="AW16" s="29">
        <f t="shared" si="2"/>
        <v>0.42260008609556643</v>
      </c>
      <c r="AX16" s="30"/>
      <c r="AY16" s="30"/>
      <c r="AZ16" s="30"/>
      <c r="BB16" s="18">
        <v>5</v>
      </c>
      <c r="BC16" s="29">
        <f t="shared" si="5"/>
        <v>0.59913904433921683</v>
      </c>
      <c r="BD16" s="29"/>
      <c r="BE16" s="29"/>
      <c r="BF16" s="29"/>
    </row>
    <row r="17" spans="1:58" ht="16.5" thickTop="1" thickBot="1" x14ac:dyDescent="0.3">
      <c r="A17" s="5">
        <v>2</v>
      </c>
      <c r="B17" s="22" t="s">
        <v>2</v>
      </c>
      <c r="C17" s="23"/>
      <c r="D17" s="24"/>
      <c r="E17" s="5">
        <v>2</v>
      </c>
      <c r="H17" s="5">
        <v>15</v>
      </c>
      <c r="I17" s="9">
        <v>2</v>
      </c>
      <c r="J17" s="10">
        <v>1</v>
      </c>
      <c r="K17" s="10">
        <v>1</v>
      </c>
      <c r="L17" s="10">
        <v>4</v>
      </c>
      <c r="M17" s="10">
        <v>1</v>
      </c>
      <c r="N17" s="10">
        <v>2</v>
      </c>
      <c r="P17" s="5">
        <v>15</v>
      </c>
      <c r="Q17" s="5">
        <f>I17/I26</f>
        <v>1</v>
      </c>
      <c r="R17" s="5">
        <f>J17/MAX(J3:J22)</f>
        <v>0.2</v>
      </c>
      <c r="S17" s="5">
        <f>K17/MAX(K3:K22)</f>
        <v>0.2</v>
      </c>
      <c r="T17" s="5">
        <f>L17/MAX(L3:L22)</f>
        <v>1</v>
      </c>
      <c r="U17" s="5">
        <f>M17/MAX(M3:M22)</f>
        <v>0.2</v>
      </c>
      <c r="V17" s="5">
        <f>N17/MAX(N3:N22)</f>
        <v>0.4</v>
      </c>
      <c r="X17" s="13">
        <v>15</v>
      </c>
      <c r="Y17" s="14">
        <f t="shared" ref="Y17:AD17" si="30">(Q17-Q30)^2</f>
        <v>3.0624999999999975E-2</v>
      </c>
      <c r="Z17" s="14">
        <f t="shared" si="30"/>
        <v>8.4099999999999994E-2</v>
      </c>
      <c r="AA17" s="14">
        <f t="shared" si="30"/>
        <v>0.19360000000000011</v>
      </c>
      <c r="AB17" s="14">
        <f t="shared" si="30"/>
        <v>8.9999999999999955E-2</v>
      </c>
      <c r="AC17" s="14">
        <f t="shared" si="30"/>
        <v>0.12249999999999994</v>
      </c>
      <c r="AD17" s="14">
        <f t="shared" si="30"/>
        <v>3.6100000000000063E-2</v>
      </c>
      <c r="AN17" s="15">
        <v>15</v>
      </c>
      <c r="AO17" s="16">
        <f t="shared" ref="AO17:AT17" si="31">Q17*(AG3)</f>
        <v>0.11838140335772712</v>
      </c>
      <c r="AP17" s="16">
        <f t="shared" si="31"/>
        <v>1.3430908308222127E-2</v>
      </c>
      <c r="AQ17" s="16">
        <f t="shared" si="31"/>
        <v>7.0253981919931166E-2</v>
      </c>
      <c r="AR17" s="21">
        <f t="shared" si="31"/>
        <v>-4.3047783039173289E-2</v>
      </c>
      <c r="AS17" s="21">
        <f t="shared" si="31"/>
        <v>-8.6095566078346394E-3</v>
      </c>
      <c r="AT17" s="16">
        <f t="shared" si="31"/>
        <v>0.21971588463194125</v>
      </c>
      <c r="AV17" s="15">
        <v>15</v>
      </c>
      <c r="AW17" s="29">
        <f t="shared" si="2"/>
        <v>0.37012483857081374</v>
      </c>
      <c r="AX17" s="30"/>
      <c r="AY17" s="30"/>
      <c r="AZ17" s="30"/>
      <c r="BB17" s="18">
        <v>20</v>
      </c>
      <c r="BC17" s="29">
        <f t="shared" si="5"/>
        <v>0.53697804563065021</v>
      </c>
      <c r="BD17" s="29"/>
      <c r="BE17" s="29"/>
      <c r="BF17" s="29"/>
    </row>
    <row r="18" spans="1:58" ht="16.5" thickTop="1" thickBot="1" x14ac:dyDescent="0.3">
      <c r="A18" s="5">
        <v>3</v>
      </c>
      <c r="B18" s="22" t="s">
        <v>3</v>
      </c>
      <c r="C18" s="23"/>
      <c r="D18" s="24"/>
      <c r="E18" s="5">
        <v>3</v>
      </c>
      <c r="H18" s="5">
        <v>16</v>
      </c>
      <c r="I18" s="9">
        <v>2</v>
      </c>
      <c r="J18" s="10">
        <v>4</v>
      </c>
      <c r="K18" s="10">
        <v>2</v>
      </c>
      <c r="L18" s="10">
        <v>2</v>
      </c>
      <c r="M18" s="10">
        <v>4</v>
      </c>
      <c r="N18" s="10">
        <v>5</v>
      </c>
      <c r="P18" s="5">
        <v>16</v>
      </c>
      <c r="Q18" s="5">
        <f>I18/I26</f>
        <v>1</v>
      </c>
      <c r="R18" s="5">
        <f>J18/MAX(J3:J22)</f>
        <v>0.8</v>
      </c>
      <c r="S18" s="5">
        <f>K18/MAX(K3:K22)</f>
        <v>0.4</v>
      </c>
      <c r="T18" s="5">
        <f>L18/MAX(L3:L22)</f>
        <v>0.5</v>
      </c>
      <c r="U18" s="5">
        <f>M18/MAX(M3:M22)</f>
        <v>0.8</v>
      </c>
      <c r="V18" s="5">
        <f>N18/MAX(N3:N22)</f>
        <v>1</v>
      </c>
      <c r="X18" s="13">
        <v>16</v>
      </c>
      <c r="Y18" s="14">
        <f t="shared" ref="Y18:AD18" si="32">(Q18-Q30)^2</f>
        <v>3.0624999999999975E-2</v>
      </c>
      <c r="Z18" s="14">
        <f t="shared" si="32"/>
        <v>9.6100000000000033E-2</v>
      </c>
      <c r="AA18" s="14">
        <f t="shared" si="32"/>
        <v>5.7600000000000047E-2</v>
      </c>
      <c r="AB18" s="14">
        <f t="shared" si="32"/>
        <v>4.0000000000000029E-2</v>
      </c>
      <c r="AC18" s="14">
        <f t="shared" si="32"/>
        <v>6.2500000000000056E-2</v>
      </c>
      <c r="AD18" s="14">
        <f t="shared" si="32"/>
        <v>0.16809999999999983</v>
      </c>
      <c r="AN18" s="15">
        <v>16</v>
      </c>
      <c r="AO18" s="16">
        <f t="shared" ref="AO18:AT18" si="33">Q18*(AG3)</f>
        <v>0.11838140335772712</v>
      </c>
      <c r="AP18" s="16">
        <f t="shared" si="33"/>
        <v>5.3723633232888507E-2</v>
      </c>
      <c r="AQ18" s="16">
        <f t="shared" si="33"/>
        <v>0.14050796383986233</v>
      </c>
      <c r="AR18" s="21">
        <f t="shared" si="33"/>
        <v>-2.1523891519586644E-2</v>
      </c>
      <c r="AS18" s="21">
        <f t="shared" si="33"/>
        <v>-3.4438226431338557E-2</v>
      </c>
      <c r="AT18" s="16">
        <f t="shared" si="33"/>
        <v>0.54928971157985307</v>
      </c>
      <c r="AV18" s="15">
        <v>16</v>
      </c>
      <c r="AW18" s="29">
        <f t="shared" si="2"/>
        <v>0.80594059405940577</v>
      </c>
      <c r="AX18" s="30"/>
      <c r="AY18" s="30"/>
      <c r="AZ18" s="30"/>
      <c r="BB18" s="18">
        <v>14</v>
      </c>
      <c r="BC18" s="29">
        <f t="shared" si="5"/>
        <v>0.42260008609556643</v>
      </c>
      <c r="BD18" s="29"/>
      <c r="BE18" s="29"/>
      <c r="BF18" s="29"/>
    </row>
    <row r="19" spans="1:58" ht="16.5" thickTop="1" thickBot="1" x14ac:dyDescent="0.3">
      <c r="A19" s="5">
        <v>4</v>
      </c>
      <c r="B19" s="22" t="s">
        <v>4</v>
      </c>
      <c r="C19" s="23"/>
      <c r="D19" s="24"/>
      <c r="E19" s="5">
        <v>4</v>
      </c>
      <c r="H19" s="5">
        <v>17</v>
      </c>
      <c r="I19" s="9">
        <v>2</v>
      </c>
      <c r="J19" s="10">
        <v>3</v>
      </c>
      <c r="K19" s="10">
        <v>3</v>
      </c>
      <c r="L19" s="10">
        <v>1</v>
      </c>
      <c r="M19" s="10">
        <v>3</v>
      </c>
      <c r="N19" s="10">
        <v>4</v>
      </c>
      <c r="P19" s="5">
        <v>17</v>
      </c>
      <c r="Q19" s="5">
        <f>I19/I26</f>
        <v>1</v>
      </c>
      <c r="R19" s="5">
        <f>J19/MAX(J3:J22)</f>
        <v>0.6</v>
      </c>
      <c r="S19" s="5">
        <f>K19/MAX(K3:K22)</f>
        <v>0.6</v>
      </c>
      <c r="T19" s="19">
        <f>L19/MAX(L3:L22)</f>
        <v>0.25</v>
      </c>
      <c r="U19" s="5">
        <f>M19/MAX(M3:M22)</f>
        <v>0.6</v>
      </c>
      <c r="V19" s="5">
        <f>N19/MAX(N2:N21)</f>
        <v>0.8</v>
      </c>
      <c r="X19" s="13">
        <v>17</v>
      </c>
      <c r="Y19" s="14">
        <f t="shared" ref="Y19:AD19" si="34">(Q19-Q30)^2</f>
        <v>3.0624999999999975E-2</v>
      </c>
      <c r="Z19" s="14">
        <f t="shared" si="34"/>
        <v>1.2099999999999998E-2</v>
      </c>
      <c r="AA19" s="14">
        <f t="shared" si="34"/>
        <v>1.6000000000000118E-3</v>
      </c>
      <c r="AB19" s="14">
        <f t="shared" si="34"/>
        <v>0.20250000000000007</v>
      </c>
      <c r="AC19" s="14">
        <f t="shared" si="34"/>
        <v>2.5000000000000044E-3</v>
      </c>
      <c r="AD19" s="14">
        <f t="shared" si="34"/>
        <v>4.4099999999999938E-2</v>
      </c>
      <c r="AN19" s="15">
        <v>17</v>
      </c>
      <c r="AO19" s="16">
        <f t="shared" ref="AO19:AT19" si="35">Q19*(AG3)</f>
        <v>0.11838140335772712</v>
      </c>
      <c r="AP19" s="16">
        <f t="shared" si="35"/>
        <v>4.0292724924666373E-2</v>
      </c>
      <c r="AQ19" s="16">
        <f t="shared" si="35"/>
        <v>0.21076194575979348</v>
      </c>
      <c r="AR19" s="21">
        <f t="shared" si="35"/>
        <v>-1.0761945759793322E-2</v>
      </c>
      <c r="AS19" s="21">
        <f t="shared" si="35"/>
        <v>-2.5828669823503913E-2</v>
      </c>
      <c r="AT19" s="16">
        <f t="shared" si="35"/>
        <v>0.4394317692638825</v>
      </c>
      <c r="AV19" s="15">
        <v>17</v>
      </c>
      <c r="AW19" s="29">
        <f t="shared" si="2"/>
        <v>0.7722772277227723</v>
      </c>
      <c r="AX19" s="30"/>
      <c r="AY19" s="30"/>
      <c r="AZ19" s="30"/>
      <c r="BB19" s="18">
        <v>10</v>
      </c>
      <c r="BC19" s="29">
        <f t="shared" si="5"/>
        <v>0.41153680585449881</v>
      </c>
      <c r="BD19" s="29"/>
      <c r="BE19" s="29"/>
      <c r="BF19" s="29"/>
    </row>
    <row r="20" spans="1:58" ht="16.5" thickTop="1" thickBot="1" x14ac:dyDescent="0.3">
      <c r="A20" s="5">
        <v>5</v>
      </c>
      <c r="B20" s="22" t="s">
        <v>32</v>
      </c>
      <c r="C20" s="23"/>
      <c r="D20" s="24"/>
      <c r="E20" s="5">
        <v>5</v>
      </c>
      <c r="H20" s="5">
        <v>18</v>
      </c>
      <c r="I20" s="9">
        <v>2</v>
      </c>
      <c r="J20" s="10">
        <v>3</v>
      </c>
      <c r="K20" s="10">
        <v>4</v>
      </c>
      <c r="L20" s="10">
        <v>2</v>
      </c>
      <c r="M20" s="10">
        <v>3</v>
      </c>
      <c r="N20" s="10">
        <v>4</v>
      </c>
      <c r="P20" s="5">
        <v>18</v>
      </c>
      <c r="Q20" s="5">
        <f>I20/I26</f>
        <v>1</v>
      </c>
      <c r="R20" s="5">
        <f>J20/MAX(J3:J22)</f>
        <v>0.6</v>
      </c>
      <c r="S20" s="5">
        <f>K20/MAX(K3:K22)</f>
        <v>0.8</v>
      </c>
      <c r="T20" s="5">
        <f>L20/MAX(L3:L22)</f>
        <v>0.5</v>
      </c>
      <c r="U20" s="5">
        <f>M20/MAX(M3:M22)</f>
        <v>0.6</v>
      </c>
      <c r="V20" s="5">
        <f>N20/MAX(N3:N22)</f>
        <v>0.8</v>
      </c>
      <c r="X20" s="13">
        <v>18</v>
      </c>
      <c r="Y20" s="14">
        <f t="shared" ref="Y20:AD20" si="36">(Q20-Q30)^2</f>
        <v>3.0624999999999975E-2</v>
      </c>
      <c r="Z20" s="14">
        <f t="shared" si="36"/>
        <v>1.2099999999999998E-2</v>
      </c>
      <c r="AA20" s="14">
        <f t="shared" si="36"/>
        <v>2.5599999999999973E-2</v>
      </c>
      <c r="AB20" s="14">
        <f t="shared" si="36"/>
        <v>4.0000000000000029E-2</v>
      </c>
      <c r="AC20" s="14">
        <f t="shared" si="36"/>
        <v>2.5000000000000044E-3</v>
      </c>
      <c r="AD20" s="14">
        <f t="shared" si="36"/>
        <v>4.4099999999999938E-2</v>
      </c>
      <c r="AN20" s="15">
        <v>18</v>
      </c>
      <c r="AO20" s="16">
        <f t="shared" ref="AO20:AT20" si="37">Q20*(AG3)</f>
        <v>0.11838140335772712</v>
      </c>
      <c r="AP20" s="16">
        <f t="shared" si="37"/>
        <v>4.0292724924666373E-2</v>
      </c>
      <c r="AQ20" s="16">
        <f t="shared" si="37"/>
        <v>0.28101592767972466</v>
      </c>
      <c r="AR20" s="21">
        <f t="shared" si="37"/>
        <v>-2.1523891519586644E-2</v>
      </c>
      <c r="AS20" s="21">
        <f t="shared" si="37"/>
        <v>-2.5828669823503913E-2</v>
      </c>
      <c r="AT20" s="16">
        <f t="shared" si="37"/>
        <v>0.4394317692638825</v>
      </c>
      <c r="AV20" s="15">
        <v>18</v>
      </c>
      <c r="AW20" s="29">
        <f t="shared" si="2"/>
        <v>0.83176926388291017</v>
      </c>
      <c r="AX20" s="30"/>
      <c r="AY20" s="30"/>
      <c r="AZ20" s="30"/>
      <c r="BB20" s="18">
        <v>15</v>
      </c>
      <c r="BC20" s="29">
        <f t="shared" si="5"/>
        <v>0.37012483857081374</v>
      </c>
      <c r="BD20" s="29"/>
      <c r="BE20" s="29"/>
      <c r="BF20" s="29"/>
    </row>
    <row r="21" spans="1:58" ht="16.5" thickTop="1" thickBot="1" x14ac:dyDescent="0.3">
      <c r="H21" s="5">
        <v>19</v>
      </c>
      <c r="I21" s="9">
        <v>1</v>
      </c>
      <c r="J21" s="10">
        <v>1</v>
      </c>
      <c r="K21" s="10">
        <v>1</v>
      </c>
      <c r="L21" s="10">
        <v>2</v>
      </c>
      <c r="M21" s="10">
        <v>3</v>
      </c>
      <c r="N21" s="10">
        <v>1</v>
      </c>
      <c r="P21" s="5">
        <v>19</v>
      </c>
      <c r="Q21" s="5">
        <f>I21/I26</f>
        <v>0.5</v>
      </c>
      <c r="R21" s="5">
        <f>J21/MAX(J3:J22)</f>
        <v>0.2</v>
      </c>
      <c r="S21" s="5">
        <f>K21/MAX(K3:K22)</f>
        <v>0.2</v>
      </c>
      <c r="T21" s="5">
        <f>L21/MAX(L3:L22)</f>
        <v>0.5</v>
      </c>
      <c r="U21" s="5">
        <f>M21/MAX(M3:M22)</f>
        <v>0.6</v>
      </c>
      <c r="V21" s="5">
        <f>N21/MAX(N3:N22)</f>
        <v>0.2</v>
      </c>
      <c r="X21" s="13">
        <v>19</v>
      </c>
      <c r="Y21" s="14">
        <f t="shared" ref="Y21:AD21" si="38">(Q21-Q30)^2</f>
        <v>0.10562500000000004</v>
      </c>
      <c r="Z21" s="14">
        <f t="shared" si="38"/>
        <v>8.4099999999999994E-2</v>
      </c>
      <c r="AA21" s="14">
        <f t="shared" si="38"/>
        <v>0.19360000000000011</v>
      </c>
      <c r="AB21" s="14">
        <f t="shared" si="38"/>
        <v>4.0000000000000029E-2</v>
      </c>
      <c r="AC21" s="14">
        <f t="shared" si="38"/>
        <v>2.5000000000000044E-3</v>
      </c>
      <c r="AD21" s="14">
        <f t="shared" si="38"/>
        <v>0.15210000000000015</v>
      </c>
      <c r="AN21" s="15">
        <v>19</v>
      </c>
      <c r="AO21" s="16">
        <f t="shared" ref="AO21:AT21" si="39">Q21*(AG3)</f>
        <v>5.9190701678863561E-2</v>
      </c>
      <c r="AP21" s="16">
        <f t="shared" si="39"/>
        <v>1.3430908308222127E-2</v>
      </c>
      <c r="AQ21" s="16">
        <f t="shared" si="39"/>
        <v>7.0253981919931166E-2</v>
      </c>
      <c r="AR21" s="21">
        <f t="shared" si="39"/>
        <v>-2.1523891519586644E-2</v>
      </c>
      <c r="AS21" s="21">
        <f t="shared" si="39"/>
        <v>-2.5828669823503913E-2</v>
      </c>
      <c r="AT21" s="16">
        <f t="shared" si="39"/>
        <v>0.10985794231597062</v>
      </c>
      <c r="AV21" s="15">
        <v>19</v>
      </c>
      <c r="AW21" s="29">
        <f t="shared" si="2"/>
        <v>0.20538097287989693</v>
      </c>
      <c r="AX21" s="30"/>
      <c r="AY21" s="30"/>
      <c r="AZ21" s="30"/>
      <c r="BB21" s="18">
        <v>8</v>
      </c>
      <c r="BC21" s="29">
        <f t="shared" si="5"/>
        <v>0.36848902281532525</v>
      </c>
      <c r="BD21" s="29"/>
      <c r="BE21" s="29"/>
      <c r="BF21" s="29"/>
    </row>
    <row r="22" spans="1:58" ht="16.5" thickTop="1" thickBot="1" x14ac:dyDescent="0.3">
      <c r="A22" s="41" t="s">
        <v>33</v>
      </c>
      <c r="B22" s="41"/>
      <c r="C22" s="41"/>
      <c r="D22" s="41"/>
      <c r="E22" s="41"/>
      <c r="F22" s="41"/>
      <c r="H22" s="5">
        <v>20</v>
      </c>
      <c r="I22" s="9">
        <v>2</v>
      </c>
      <c r="J22" s="10">
        <v>2</v>
      </c>
      <c r="K22" s="10">
        <v>3</v>
      </c>
      <c r="L22" s="10">
        <v>2</v>
      </c>
      <c r="M22" s="10">
        <v>2</v>
      </c>
      <c r="N22" s="10">
        <v>2</v>
      </c>
      <c r="P22" s="5">
        <v>20</v>
      </c>
      <c r="Q22" s="5">
        <f>I22/I26</f>
        <v>1</v>
      </c>
      <c r="R22" s="5">
        <f>J22/MAX(J3:J22)</f>
        <v>0.4</v>
      </c>
      <c r="S22" s="5">
        <f>K22/MAX(K3:K22)</f>
        <v>0.6</v>
      </c>
      <c r="T22" s="5">
        <f>L22/MAX(L3:L22)</f>
        <v>0.5</v>
      </c>
      <c r="U22" s="5">
        <f>M22/MAX(M3:M22)</f>
        <v>0.4</v>
      </c>
      <c r="V22" s="5">
        <f>N22/MAX(N3:N22)</f>
        <v>0.4</v>
      </c>
      <c r="X22" s="13">
        <v>20</v>
      </c>
      <c r="Y22" s="14">
        <f t="shared" ref="Y22:AD22" si="40">(Q22-Q30)^2</f>
        <v>3.0624999999999975E-2</v>
      </c>
      <c r="Z22" s="14">
        <f t="shared" si="40"/>
        <v>8.0999999999999944E-3</v>
      </c>
      <c r="AA22" s="14">
        <f t="shared" si="40"/>
        <v>1.6000000000000118E-3</v>
      </c>
      <c r="AB22" s="14">
        <f t="shared" si="40"/>
        <v>4.0000000000000029E-2</v>
      </c>
      <c r="AC22" s="14">
        <f t="shared" si="40"/>
        <v>2.2499999999999975E-2</v>
      </c>
      <c r="AD22" s="14">
        <f t="shared" si="40"/>
        <v>3.6100000000000063E-2</v>
      </c>
      <c r="AN22" s="15">
        <v>20</v>
      </c>
      <c r="AO22" s="16">
        <f t="shared" ref="AO22:AT22" si="41">Q22*(AG3)</f>
        <v>0.11838140335772712</v>
      </c>
      <c r="AP22" s="16">
        <f t="shared" si="41"/>
        <v>2.6861816616444253E-2</v>
      </c>
      <c r="AQ22" s="16">
        <f t="shared" si="41"/>
        <v>0.21076194575979348</v>
      </c>
      <c r="AR22" s="21">
        <f t="shared" si="41"/>
        <v>-2.1523891519586644E-2</v>
      </c>
      <c r="AS22" s="21">
        <f t="shared" si="41"/>
        <v>-1.7219113215669279E-2</v>
      </c>
      <c r="AT22" s="16">
        <f t="shared" si="41"/>
        <v>0.21971588463194125</v>
      </c>
      <c r="AV22" s="15">
        <v>20</v>
      </c>
      <c r="AW22" s="29">
        <f t="shared" si="2"/>
        <v>0.53697804563065021</v>
      </c>
      <c r="AX22" s="30"/>
      <c r="AY22" s="30"/>
      <c r="AZ22" s="30"/>
      <c r="BB22" s="18">
        <v>19</v>
      </c>
      <c r="BC22" s="29">
        <f t="shared" si="5"/>
        <v>0.20538097287989693</v>
      </c>
      <c r="BD22" s="29"/>
      <c r="BE22" s="29"/>
      <c r="BF22" s="29"/>
    </row>
    <row r="23" spans="1:58" ht="16.5" thickTop="1" thickBot="1" x14ac:dyDescent="0.3">
      <c r="A23" s="7" t="s">
        <v>0</v>
      </c>
      <c r="B23" s="35" t="s">
        <v>28</v>
      </c>
      <c r="C23" s="35"/>
      <c r="D23" s="39" t="s">
        <v>34</v>
      </c>
      <c r="E23" s="40"/>
      <c r="F23" s="7" t="s">
        <v>1</v>
      </c>
    </row>
    <row r="24" spans="1:58" ht="16.5" thickTop="1" thickBot="1" x14ac:dyDescent="0.3">
      <c r="A24" s="5">
        <v>1</v>
      </c>
      <c r="B24" s="22" t="s">
        <v>5</v>
      </c>
      <c r="C24" s="24"/>
      <c r="D24" s="22" t="s">
        <v>35</v>
      </c>
      <c r="E24" s="24"/>
      <c r="F24" s="5">
        <v>1</v>
      </c>
      <c r="H24" s="35" t="s">
        <v>64</v>
      </c>
      <c r="I24" s="35"/>
      <c r="J24" s="35"/>
      <c r="K24" s="35"/>
      <c r="L24" s="35"/>
      <c r="M24" s="35"/>
      <c r="N24" s="35"/>
      <c r="P24" s="6"/>
      <c r="Q24" s="35" t="s">
        <v>68</v>
      </c>
      <c r="R24" s="35"/>
      <c r="S24" s="35"/>
      <c r="T24" s="35"/>
      <c r="U24" s="35"/>
      <c r="V24" s="35"/>
      <c r="Y24" s="34" t="s">
        <v>71</v>
      </c>
      <c r="Z24" s="34"/>
      <c r="AA24" s="34"/>
      <c r="AB24" s="34"/>
      <c r="AC24" s="34"/>
      <c r="AD24" s="34"/>
    </row>
    <row r="25" spans="1:58" ht="16.5" thickTop="1" thickBot="1" x14ac:dyDescent="0.3">
      <c r="A25" s="5"/>
      <c r="B25" s="3"/>
      <c r="C25" s="4"/>
      <c r="D25" s="3"/>
      <c r="E25" s="4"/>
      <c r="F25" s="5"/>
      <c r="H25" s="7"/>
      <c r="I25" s="7"/>
      <c r="J25" s="7"/>
      <c r="K25" s="7"/>
      <c r="L25" s="7"/>
      <c r="M25" s="7"/>
      <c r="N25" s="7"/>
      <c r="P25" s="6"/>
      <c r="Q25" s="7" t="s">
        <v>14</v>
      </c>
      <c r="R25" s="7" t="s">
        <v>15</v>
      </c>
      <c r="S25" s="7" t="s">
        <v>16</v>
      </c>
      <c r="T25" s="7" t="s">
        <v>17</v>
      </c>
      <c r="U25" s="7" t="s">
        <v>18</v>
      </c>
      <c r="V25" s="7" t="s">
        <v>19</v>
      </c>
      <c r="Y25" s="11" t="s">
        <v>14</v>
      </c>
      <c r="Z25" s="11" t="s">
        <v>15</v>
      </c>
      <c r="AA25" s="11" t="s">
        <v>16</v>
      </c>
      <c r="AB25" s="11" t="s">
        <v>17</v>
      </c>
      <c r="AC25" s="11" t="s">
        <v>18</v>
      </c>
      <c r="AD25" s="11" t="s">
        <v>19</v>
      </c>
    </row>
    <row r="26" spans="1:58" ht="16.5" thickTop="1" thickBot="1" x14ac:dyDescent="0.3">
      <c r="A26" s="5">
        <v>2</v>
      </c>
      <c r="B26" s="22" t="s">
        <v>6</v>
      </c>
      <c r="C26" s="24"/>
      <c r="D26" s="22" t="s">
        <v>36</v>
      </c>
      <c r="E26" s="24"/>
      <c r="F26" s="5">
        <v>2</v>
      </c>
      <c r="H26" s="8" t="s">
        <v>65</v>
      </c>
      <c r="I26" s="1">
        <f>MAX(I3:I22)</f>
        <v>2</v>
      </c>
      <c r="J26" s="1">
        <f>MAX(J3:J22)</f>
        <v>5</v>
      </c>
      <c r="K26" s="1">
        <f t="shared" ref="K26:N26" si="42">MAX(K3:K22)</f>
        <v>5</v>
      </c>
      <c r="L26" s="1">
        <f t="shared" si="42"/>
        <v>4</v>
      </c>
      <c r="M26" s="1">
        <f t="shared" si="42"/>
        <v>5</v>
      </c>
      <c r="N26" s="1">
        <f t="shared" si="42"/>
        <v>5</v>
      </c>
      <c r="Q26" s="1">
        <f t="shared" ref="Q26:V26" si="43">SUM(Q3:Q22)</f>
        <v>16.5</v>
      </c>
      <c r="R26" s="1">
        <f t="shared" si="43"/>
        <v>9.7999999999999989</v>
      </c>
      <c r="S26" s="1">
        <f t="shared" si="43"/>
        <v>12.8</v>
      </c>
      <c r="T26" s="1">
        <f t="shared" si="43"/>
        <v>14</v>
      </c>
      <c r="U26" s="1">
        <f t="shared" si="43"/>
        <v>10.999999999999998</v>
      </c>
      <c r="V26" s="1">
        <f t="shared" si="43"/>
        <v>11.800000000000002</v>
      </c>
      <c r="Y26" s="12">
        <f>SUM(Y3:Y22)</f>
        <v>1.1375000000000002</v>
      </c>
      <c r="Z26" s="12">
        <f>SUM(Z3:Z22)</f>
        <v>1.0780000000000001</v>
      </c>
      <c r="AA26" s="12">
        <f t="shared" ref="AA26:AD26" si="44">SUM(AA3:AA22)</f>
        <v>1.4080000000000006</v>
      </c>
      <c r="AB26" s="12">
        <f>SUM(AB3:AB22)</f>
        <v>0.95000000000000018</v>
      </c>
      <c r="AC26" s="12">
        <f>SUM(AC3:AC22)</f>
        <v>0.95000000000000029</v>
      </c>
      <c r="AD26" s="12">
        <f t="shared" si="44"/>
        <v>1.6379999999999999</v>
      </c>
    </row>
    <row r="27" spans="1:58" ht="16.5" thickTop="1" thickBot="1" x14ac:dyDescent="0.3">
      <c r="A27" s="5">
        <v>3</v>
      </c>
      <c r="B27" s="22" t="s">
        <v>7</v>
      </c>
      <c r="C27" s="24"/>
      <c r="D27" s="22" t="s">
        <v>37</v>
      </c>
      <c r="E27" s="24"/>
      <c r="F27" s="5">
        <v>3</v>
      </c>
      <c r="H27" s="8" t="s">
        <v>66</v>
      </c>
      <c r="I27" s="1">
        <f>MIN(I3:I22)</f>
        <v>1</v>
      </c>
      <c r="J27" s="1">
        <f t="shared" ref="J27:N27" si="45">MIN(J3:J22)</f>
        <v>1</v>
      </c>
      <c r="K27" s="1">
        <f t="shared" si="45"/>
        <v>1</v>
      </c>
      <c r="L27" s="1">
        <f t="shared" si="45"/>
        <v>1</v>
      </c>
      <c r="M27" s="1">
        <f t="shared" si="45"/>
        <v>1</v>
      </c>
      <c r="N27" s="1">
        <f t="shared" si="45"/>
        <v>1</v>
      </c>
    </row>
    <row r="28" spans="1:58" ht="16.5" thickTop="1" thickBot="1" x14ac:dyDescent="0.3">
      <c r="A28" s="5">
        <v>4</v>
      </c>
      <c r="B28" s="22" t="s">
        <v>8</v>
      </c>
      <c r="C28" s="24"/>
      <c r="D28" s="22" t="s">
        <v>38</v>
      </c>
      <c r="E28" s="24"/>
      <c r="F28" s="5">
        <v>4</v>
      </c>
      <c r="Q28" s="35" t="s">
        <v>69</v>
      </c>
      <c r="R28" s="35"/>
      <c r="S28" s="35"/>
      <c r="T28" s="35"/>
      <c r="U28" s="35"/>
      <c r="V28" s="35"/>
      <c r="Y28" s="34" t="s">
        <v>72</v>
      </c>
      <c r="Z28" s="34"/>
      <c r="AA28" s="34"/>
      <c r="AB28" s="34"/>
      <c r="AC28" s="34"/>
      <c r="AD28" s="34"/>
    </row>
    <row r="29" spans="1:58" ht="16.5" thickTop="1" thickBot="1" x14ac:dyDescent="0.3">
      <c r="A29" s="5"/>
      <c r="B29" s="3"/>
      <c r="C29" s="4"/>
      <c r="D29" s="3"/>
      <c r="E29" s="4"/>
      <c r="F29" s="5"/>
      <c r="Q29" s="7" t="s">
        <v>14</v>
      </c>
      <c r="R29" s="7" t="s">
        <v>15</v>
      </c>
      <c r="S29" s="7" t="s">
        <v>16</v>
      </c>
      <c r="T29" s="7" t="s">
        <v>17</v>
      </c>
      <c r="U29" s="7" t="s">
        <v>18</v>
      </c>
      <c r="V29" s="7" t="s">
        <v>19</v>
      </c>
      <c r="Y29" s="11" t="s">
        <v>14</v>
      </c>
      <c r="Z29" s="11" t="s">
        <v>15</v>
      </c>
      <c r="AA29" s="11" t="s">
        <v>16</v>
      </c>
      <c r="AB29" s="11" t="s">
        <v>17</v>
      </c>
      <c r="AC29" s="11" t="s">
        <v>18</v>
      </c>
      <c r="AD29" s="11" t="s">
        <v>19</v>
      </c>
    </row>
    <row r="30" spans="1:58" ht="16.5" thickTop="1" thickBot="1" x14ac:dyDescent="0.3">
      <c r="A30" s="5">
        <v>5</v>
      </c>
      <c r="B30" s="22" t="s">
        <v>9</v>
      </c>
      <c r="C30" s="24"/>
      <c r="D30" s="22" t="s">
        <v>39</v>
      </c>
      <c r="E30" s="24"/>
      <c r="F30" s="5">
        <v>5</v>
      </c>
      <c r="Q30" s="1">
        <f>(1/COUNT(P3:P22))*Q26</f>
        <v>0.82500000000000007</v>
      </c>
      <c r="R30" s="2">
        <f>(1/COUNT(Q3:Q22))*R26</f>
        <v>0.49</v>
      </c>
      <c r="S30" s="2">
        <f>(1/COUNT(R3:R22))*S26</f>
        <v>0.64000000000000012</v>
      </c>
      <c r="T30" s="2">
        <f>(1/COUNT(S3:S22))*T26</f>
        <v>0.70000000000000007</v>
      </c>
      <c r="U30" s="2">
        <f>(1/COUNT(U3:U22))*U26</f>
        <v>0.54999999999999993</v>
      </c>
      <c r="V30" s="2">
        <f>(1/COUNT(V3:V22))*V26</f>
        <v>0.59000000000000019</v>
      </c>
      <c r="Y30" s="12">
        <f>1-Y26</f>
        <v>-0.13750000000000018</v>
      </c>
      <c r="Z30" s="12">
        <f>1-Z26</f>
        <v>-7.8000000000000069E-2</v>
      </c>
      <c r="AA30" s="12">
        <f t="shared" ref="AA30:AD30" si="46">1-AA26</f>
        <v>-0.40800000000000058</v>
      </c>
      <c r="AB30" s="12">
        <f t="shared" si="46"/>
        <v>4.9999999999999822E-2</v>
      </c>
      <c r="AC30" s="12">
        <f>1-AC26</f>
        <v>4.9999999999999711E-2</v>
      </c>
      <c r="AD30" s="12">
        <f t="shared" si="46"/>
        <v>-0.6379999999999999</v>
      </c>
    </row>
    <row r="31" spans="1:58" ht="16.5" thickTop="1" thickBot="1" x14ac:dyDescent="0.3"/>
    <row r="32" spans="1:58" ht="16.5" thickTop="1" thickBot="1" x14ac:dyDescent="0.3">
      <c r="A32" s="38" t="s">
        <v>40</v>
      </c>
      <c r="B32" s="38"/>
      <c r="C32" s="38"/>
      <c r="D32" s="38"/>
      <c r="E32" s="38"/>
      <c r="F32" s="38"/>
      <c r="Y32" s="36" t="s">
        <v>73</v>
      </c>
      <c r="Z32" s="32"/>
      <c r="AA32" s="32"/>
      <c r="AB32" s="32"/>
      <c r="AC32" s="32"/>
      <c r="AD32" s="33"/>
    </row>
    <row r="33" spans="1:30" ht="16.5" thickTop="1" thickBot="1" x14ac:dyDescent="0.3">
      <c r="A33" s="7" t="s">
        <v>0</v>
      </c>
      <c r="B33" s="35" t="s">
        <v>28</v>
      </c>
      <c r="C33" s="35"/>
      <c r="D33" s="39" t="s">
        <v>34</v>
      </c>
      <c r="E33" s="40"/>
      <c r="F33" s="7" t="s">
        <v>1</v>
      </c>
      <c r="Y33" s="31">
        <f>SUM(Y30:AD30)</f>
        <v>-1.1615000000000011</v>
      </c>
      <c r="Z33" s="32"/>
      <c r="AA33" s="32"/>
      <c r="AB33" s="32"/>
      <c r="AC33" s="32"/>
      <c r="AD33" s="33"/>
    </row>
    <row r="34" spans="1:30" ht="16.5" thickTop="1" thickBot="1" x14ac:dyDescent="0.3">
      <c r="A34" s="5">
        <v>1</v>
      </c>
      <c r="B34" s="22" t="s">
        <v>41</v>
      </c>
      <c r="C34" s="24"/>
      <c r="D34" s="22" t="s">
        <v>46</v>
      </c>
      <c r="E34" s="24"/>
      <c r="F34" s="5">
        <v>1</v>
      </c>
    </row>
    <row r="35" spans="1:30" ht="16.5" thickTop="1" thickBot="1" x14ac:dyDescent="0.3">
      <c r="A35" s="5">
        <v>2</v>
      </c>
      <c r="B35" s="22" t="s">
        <v>42</v>
      </c>
      <c r="C35" s="24"/>
      <c r="D35" s="22" t="s">
        <v>47</v>
      </c>
      <c r="E35" s="24"/>
      <c r="F35" s="5">
        <v>2</v>
      </c>
    </row>
    <row r="36" spans="1:30" ht="16.5" thickTop="1" thickBot="1" x14ac:dyDescent="0.3">
      <c r="A36" s="5">
        <v>3</v>
      </c>
      <c r="B36" s="22" t="s">
        <v>43</v>
      </c>
      <c r="C36" s="24"/>
      <c r="D36" s="22" t="s">
        <v>48</v>
      </c>
      <c r="E36" s="24"/>
      <c r="F36" s="5">
        <v>3</v>
      </c>
    </row>
    <row r="37" spans="1:30" ht="16.5" thickTop="1" thickBot="1" x14ac:dyDescent="0.3">
      <c r="A37" s="5">
        <v>4</v>
      </c>
      <c r="B37" s="22" t="s">
        <v>44</v>
      </c>
      <c r="C37" s="24"/>
      <c r="D37" s="22" t="s">
        <v>49</v>
      </c>
      <c r="E37" s="24"/>
      <c r="F37" s="5">
        <v>4</v>
      </c>
    </row>
    <row r="38" spans="1:30" ht="16.5" thickTop="1" thickBot="1" x14ac:dyDescent="0.3">
      <c r="A38" s="5">
        <v>5</v>
      </c>
      <c r="B38" s="22" t="s">
        <v>45</v>
      </c>
      <c r="C38" s="24"/>
      <c r="D38" s="22" t="s">
        <v>50</v>
      </c>
      <c r="E38" s="24"/>
      <c r="F38" s="5">
        <v>5</v>
      </c>
    </row>
    <row r="39" spans="1:30" ht="15.75" thickTop="1" x14ac:dyDescent="0.25"/>
    <row r="40" spans="1:30" ht="15.75" thickBot="1" x14ac:dyDescent="0.3">
      <c r="A40" s="38" t="s">
        <v>51</v>
      </c>
      <c r="B40" s="38"/>
      <c r="C40" s="38"/>
      <c r="D40" s="38"/>
      <c r="E40" s="38"/>
      <c r="F40" s="38"/>
    </row>
    <row r="41" spans="1:30" ht="16.5" thickTop="1" thickBot="1" x14ac:dyDescent="0.3">
      <c r="A41" s="7" t="s">
        <v>0</v>
      </c>
      <c r="B41" s="35" t="s">
        <v>28</v>
      </c>
      <c r="C41" s="35"/>
      <c r="D41" s="39" t="s">
        <v>34</v>
      </c>
      <c r="E41" s="40"/>
      <c r="F41" s="7" t="s">
        <v>1</v>
      </c>
    </row>
    <row r="42" spans="1:30" ht="16.5" thickTop="1" thickBot="1" x14ac:dyDescent="0.3">
      <c r="A42" s="5">
        <v>1</v>
      </c>
      <c r="B42" s="22" t="s">
        <v>41</v>
      </c>
      <c r="C42" s="24"/>
      <c r="D42" s="22" t="s">
        <v>46</v>
      </c>
      <c r="E42" s="24"/>
      <c r="F42" s="5">
        <v>1</v>
      </c>
    </row>
    <row r="43" spans="1:30" ht="16.5" thickTop="1" thickBot="1" x14ac:dyDescent="0.3">
      <c r="A43" s="5">
        <v>2</v>
      </c>
      <c r="B43" s="22" t="s">
        <v>42</v>
      </c>
      <c r="C43" s="24"/>
      <c r="D43" s="22" t="s">
        <v>47</v>
      </c>
      <c r="E43" s="24"/>
      <c r="F43" s="5">
        <v>2</v>
      </c>
    </row>
    <row r="44" spans="1:30" ht="16.5" thickTop="1" thickBot="1" x14ac:dyDescent="0.3">
      <c r="A44" s="5">
        <v>3</v>
      </c>
      <c r="B44" s="22" t="s">
        <v>43</v>
      </c>
      <c r="C44" s="24"/>
      <c r="D44" s="22" t="s">
        <v>48</v>
      </c>
      <c r="E44" s="24"/>
      <c r="F44" s="5">
        <v>3</v>
      </c>
    </row>
    <row r="45" spans="1:30" ht="16.5" thickTop="1" thickBot="1" x14ac:dyDescent="0.3">
      <c r="A45" s="5">
        <v>4</v>
      </c>
      <c r="B45" s="22" t="s">
        <v>44</v>
      </c>
      <c r="C45" s="24"/>
      <c r="D45" s="22" t="s">
        <v>49</v>
      </c>
      <c r="E45" s="24"/>
      <c r="F45" s="5">
        <v>4</v>
      </c>
    </row>
    <row r="46" spans="1:30" ht="16.5" thickTop="1" thickBot="1" x14ac:dyDescent="0.3">
      <c r="A46" s="5">
        <v>5</v>
      </c>
      <c r="B46" s="22" t="s">
        <v>45</v>
      </c>
      <c r="C46" s="24"/>
      <c r="D46" s="22" t="s">
        <v>50</v>
      </c>
      <c r="E46" s="24"/>
      <c r="F46" s="5">
        <v>5</v>
      </c>
    </row>
    <row r="47" spans="1:30" ht="15.75" thickTop="1" x14ac:dyDescent="0.25"/>
    <row r="48" spans="1:30" ht="15.75" thickBot="1" x14ac:dyDescent="0.3">
      <c r="A48" s="38" t="s">
        <v>52</v>
      </c>
      <c r="B48" s="38"/>
      <c r="C48" s="38"/>
      <c r="D48" s="38"/>
      <c r="E48" s="38"/>
      <c r="F48" s="38"/>
    </row>
    <row r="49" spans="1:6" ht="16.5" thickTop="1" thickBot="1" x14ac:dyDescent="0.3">
      <c r="A49" s="7" t="s">
        <v>0</v>
      </c>
      <c r="B49" s="35" t="s">
        <v>28</v>
      </c>
      <c r="C49" s="35"/>
      <c r="D49" s="39" t="s">
        <v>34</v>
      </c>
      <c r="E49" s="40"/>
      <c r="F49" s="7" t="s">
        <v>1</v>
      </c>
    </row>
    <row r="50" spans="1:6" ht="16.5" thickTop="1" thickBot="1" x14ac:dyDescent="0.3">
      <c r="A50" s="5">
        <v>1</v>
      </c>
      <c r="B50" s="22" t="s">
        <v>53</v>
      </c>
      <c r="C50" s="24"/>
      <c r="D50" s="22" t="s">
        <v>58</v>
      </c>
      <c r="E50" s="24"/>
      <c r="F50" s="5">
        <v>1</v>
      </c>
    </row>
    <row r="51" spans="1:6" ht="16.5" thickTop="1" thickBot="1" x14ac:dyDescent="0.3">
      <c r="A51" s="5">
        <v>2</v>
      </c>
      <c r="B51" s="22" t="s">
        <v>54</v>
      </c>
      <c r="C51" s="24"/>
      <c r="D51" s="22" t="s">
        <v>59</v>
      </c>
      <c r="E51" s="24"/>
      <c r="F51" s="5">
        <v>2</v>
      </c>
    </row>
    <row r="52" spans="1:6" ht="16.5" thickTop="1" thickBot="1" x14ac:dyDescent="0.3">
      <c r="A52" s="5">
        <v>3</v>
      </c>
      <c r="B52" s="22" t="s">
        <v>55</v>
      </c>
      <c r="C52" s="24"/>
      <c r="D52" s="22" t="s">
        <v>60</v>
      </c>
      <c r="E52" s="24"/>
      <c r="F52" s="5">
        <v>3</v>
      </c>
    </row>
    <row r="53" spans="1:6" ht="16.5" thickTop="1" thickBot="1" x14ac:dyDescent="0.3">
      <c r="A53" s="5">
        <v>4</v>
      </c>
      <c r="B53" s="22" t="s">
        <v>56</v>
      </c>
      <c r="C53" s="24"/>
      <c r="D53" s="22" t="s">
        <v>61</v>
      </c>
      <c r="E53" s="24"/>
      <c r="F53" s="5">
        <v>4</v>
      </c>
    </row>
    <row r="54" spans="1:6" ht="16.5" thickTop="1" thickBot="1" x14ac:dyDescent="0.3">
      <c r="A54" s="5">
        <v>5</v>
      </c>
      <c r="B54" s="22" t="s">
        <v>57</v>
      </c>
      <c r="C54" s="24"/>
      <c r="D54" s="22" t="s">
        <v>62</v>
      </c>
      <c r="E54" s="24"/>
      <c r="F54" s="5">
        <v>5</v>
      </c>
    </row>
    <row r="55" spans="1:6" ht="15.75" thickTop="1" x14ac:dyDescent="0.25"/>
  </sheetData>
  <mergeCells count="131">
    <mergeCell ref="A9:D9"/>
    <mergeCell ref="B10:C10"/>
    <mergeCell ref="B11:C11"/>
    <mergeCell ref="B12:C12"/>
    <mergeCell ref="C1:E1"/>
    <mergeCell ref="C2:E2"/>
    <mergeCell ref="C3:E3"/>
    <mergeCell ref="C4:E4"/>
    <mergeCell ref="C5:E5"/>
    <mergeCell ref="C6:E6"/>
    <mergeCell ref="C7:E7"/>
    <mergeCell ref="B20:D20"/>
    <mergeCell ref="A14:E14"/>
    <mergeCell ref="B23:C23"/>
    <mergeCell ref="D23:E23"/>
    <mergeCell ref="A22:F22"/>
    <mergeCell ref="B24:C24"/>
    <mergeCell ref="B15:D15"/>
    <mergeCell ref="B16:D16"/>
    <mergeCell ref="B17:D17"/>
    <mergeCell ref="B18:D18"/>
    <mergeCell ref="B19:D19"/>
    <mergeCell ref="B26:C26"/>
    <mergeCell ref="B27:C27"/>
    <mergeCell ref="B28:C28"/>
    <mergeCell ref="B30:C30"/>
    <mergeCell ref="D24:E24"/>
    <mergeCell ref="D26:E26"/>
    <mergeCell ref="D27:E27"/>
    <mergeCell ref="D28:E28"/>
    <mergeCell ref="D30:E30"/>
    <mergeCell ref="D36:E36"/>
    <mergeCell ref="B37:C37"/>
    <mergeCell ref="D37:E37"/>
    <mergeCell ref="B38:C38"/>
    <mergeCell ref="D38:E38"/>
    <mergeCell ref="A32:F32"/>
    <mergeCell ref="B33:C33"/>
    <mergeCell ref="D33:E33"/>
    <mergeCell ref="B34:C34"/>
    <mergeCell ref="D34:E34"/>
    <mergeCell ref="B35:C35"/>
    <mergeCell ref="D35:E35"/>
    <mergeCell ref="B54:C54"/>
    <mergeCell ref="D54:E54"/>
    <mergeCell ref="A48:F48"/>
    <mergeCell ref="B49:C49"/>
    <mergeCell ref="D49:E49"/>
    <mergeCell ref="B50:C50"/>
    <mergeCell ref="D50:E50"/>
    <mergeCell ref="B51:C51"/>
    <mergeCell ref="D51:E51"/>
    <mergeCell ref="H1:H2"/>
    <mergeCell ref="I1:N1"/>
    <mergeCell ref="H24:N24"/>
    <mergeCell ref="P1:P2"/>
    <mergeCell ref="Q1:V1"/>
    <mergeCell ref="Q24:V24"/>
    <mergeCell ref="B52:C52"/>
    <mergeCell ref="D52:E52"/>
    <mergeCell ref="B53:C53"/>
    <mergeCell ref="D53:E53"/>
    <mergeCell ref="B44:C44"/>
    <mergeCell ref="D44:E44"/>
    <mergeCell ref="B45:C45"/>
    <mergeCell ref="D45:E45"/>
    <mergeCell ref="B46:C46"/>
    <mergeCell ref="D46:E46"/>
    <mergeCell ref="A40:F40"/>
    <mergeCell ref="B41:C41"/>
    <mergeCell ref="D41:E41"/>
    <mergeCell ref="B42:C42"/>
    <mergeCell ref="D42:E42"/>
    <mergeCell ref="B43:C43"/>
    <mergeCell ref="D43:E43"/>
    <mergeCell ref="B36:C36"/>
    <mergeCell ref="Y33:AD33"/>
    <mergeCell ref="AF1:AF2"/>
    <mergeCell ref="AG1:AL1"/>
    <mergeCell ref="AN1:AN2"/>
    <mergeCell ref="AO1:AT1"/>
    <mergeCell ref="Q28:V28"/>
    <mergeCell ref="X1:X2"/>
    <mergeCell ref="Y1:AD1"/>
    <mergeCell ref="Y24:AD24"/>
    <mergeCell ref="Y28:AD28"/>
    <mergeCell ref="Y32:AD32"/>
    <mergeCell ref="AW4:AZ4"/>
    <mergeCell ref="AW5:AZ5"/>
    <mergeCell ref="AW6:AZ6"/>
    <mergeCell ref="AW7:AZ7"/>
    <mergeCell ref="AW8:AZ8"/>
    <mergeCell ref="AW9:AZ9"/>
    <mergeCell ref="AV1:AV2"/>
    <mergeCell ref="AW1:AZ2"/>
    <mergeCell ref="AW3:AZ3"/>
    <mergeCell ref="AW22:AZ22"/>
    <mergeCell ref="AW16:AZ16"/>
    <mergeCell ref="AW17:AZ17"/>
    <mergeCell ref="AW18:AZ18"/>
    <mergeCell ref="AW19:AZ19"/>
    <mergeCell ref="AW20:AZ20"/>
    <mergeCell ref="AW21:AZ21"/>
    <mergeCell ref="AW10:AZ10"/>
    <mergeCell ref="AW11:AZ11"/>
    <mergeCell ref="AW12:AZ12"/>
    <mergeCell ref="AW13:AZ13"/>
    <mergeCell ref="AW14:AZ14"/>
    <mergeCell ref="AW15:AZ15"/>
    <mergeCell ref="BB1:BB2"/>
    <mergeCell ref="BC18:BF18"/>
    <mergeCell ref="BC19:BF19"/>
    <mergeCell ref="BC20:BF20"/>
    <mergeCell ref="BC21:BF21"/>
    <mergeCell ref="BC22:BF22"/>
    <mergeCell ref="BC1:BF2"/>
    <mergeCell ref="BC8:BF8"/>
    <mergeCell ref="BC9:BF9"/>
    <mergeCell ref="BC10:BF10"/>
    <mergeCell ref="BC11:BF11"/>
    <mergeCell ref="BC12:BF12"/>
    <mergeCell ref="BC13:BF13"/>
    <mergeCell ref="BC3:BF3"/>
    <mergeCell ref="BC4:BF4"/>
    <mergeCell ref="BC5:BF5"/>
    <mergeCell ref="BC6:BF6"/>
    <mergeCell ref="BC7:BF7"/>
    <mergeCell ref="BC14:BF14"/>
    <mergeCell ref="BC15:BF15"/>
    <mergeCell ref="BC16:BF16"/>
    <mergeCell ref="BC17:BF1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</dc:creator>
  <cp:lastModifiedBy>PAI</cp:lastModifiedBy>
  <dcterms:created xsi:type="dcterms:W3CDTF">2021-05-14T08:40:21Z</dcterms:created>
  <dcterms:modified xsi:type="dcterms:W3CDTF">2021-09-25T18:31:08Z</dcterms:modified>
</cp:coreProperties>
</file>