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Fadiel\Apk\BELAJAR\BELAJARU\P5\"/>
    </mc:Choice>
  </mc:AlternateContent>
  <xr:revisionPtr revIDLastSave="0" documentId="13_ncr:1_{638FEDBB-F4FA-48B9-9C09-62F7DA5D6EE0}" xr6:coauthVersionLast="47" xr6:coauthVersionMax="47" xr10:uidLastSave="{00000000-0000-0000-0000-000000000000}"/>
  <bookViews>
    <workbookView xWindow="-110" yWindow="-110" windowWidth="19420" windowHeight="10300" xr2:uid="{00000000-000D-0000-FFFF-FFFF00000000}"/>
  </bookViews>
  <sheets>
    <sheet name="Dataset" sheetId="1" r:id="rId1"/>
    <sheet name="Data Dictionary" sheetId="2" r:id="rId2"/>
  </sheets>
  <definedNames>
    <definedName name="_xlnm._FilterDatabase" localSheetId="0" hidden="1">Dataset!$A$1:$U$1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9" i="1" l="1"/>
  <c r="AG18" i="1"/>
  <c r="AG17" i="1"/>
  <c r="AG15" i="1"/>
  <c r="AG13" i="1"/>
  <c r="AG11" i="1" a="1"/>
  <c r="AG11" i="1" s="1"/>
  <c r="AG9" i="1"/>
  <c r="AG7" i="1" a="1"/>
  <c r="AG7" i="1" s="1"/>
  <c r="AG5" i="1"/>
  <c r="AB8"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2" i="1"/>
  <c r="AB6" i="1" s="1"/>
  <c r="Y21" i="1" a="1"/>
  <c r="Y21" i="1" s="1"/>
  <c r="X21" i="1" a="1"/>
  <c r="X21" i="1" s="1"/>
  <c r="X20" i="1" a="1"/>
  <c r="X20" i="1" s="1"/>
  <c r="Y20" i="1" a="1"/>
  <c r="Y20" i="1" s="1"/>
  <c r="Y12" i="1" a="1"/>
  <c r="Y12" i="1" s="1"/>
  <c r="X12" i="1" a="1"/>
  <c r="X12" i="1" s="1"/>
  <c r="Y11" i="1"/>
  <c r="X11" i="1"/>
  <c r="AB7" i="1" l="1"/>
  <c r="AB9" i="1" s="1"/>
  <c r="Y13" i="1"/>
  <c r="X13" i="1"/>
  <c r="X22" i="1"/>
  <c r="X23" i="1" s="1"/>
  <c r="Y22" i="1"/>
  <c r="Y24" i="1" s="1"/>
  <c r="Y14" i="1"/>
  <c r="X14" i="1"/>
  <c r="Y23" i="1" l="1"/>
  <c r="X24" i="1"/>
  <c r="K190" i="1" l="1"/>
  <c r="K156" i="1"/>
  <c r="K1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<sst xmlns="http://schemas.openxmlformats.org/spreadsheetml/2006/main" count="203" uniqueCount="113">
  <si>
    <t>ID</t>
  </si>
  <si>
    <t>Sex</t>
  </si>
  <si>
    <t>Marital status</t>
  </si>
  <si>
    <t>Age</t>
  </si>
  <si>
    <t>Education</t>
  </si>
  <si>
    <t>Income</t>
  </si>
  <si>
    <t>Occupation</t>
  </si>
  <si>
    <t>Settlement type</t>
  </si>
  <si>
    <t>Brand Preference</t>
  </si>
  <si>
    <t>Total Number of Order</t>
  </si>
  <si>
    <t>Total Quantity of Order</t>
  </si>
  <si>
    <t>Adibi Quantity of Order</t>
  </si>
  <si>
    <t>Balena Quantity of Order</t>
  </si>
  <si>
    <t>Celinna Quantity of Order</t>
  </si>
  <si>
    <t>Adibi Value of Order</t>
  </si>
  <si>
    <t>Balena Value of Order</t>
  </si>
  <si>
    <t>Celinna Value of Order</t>
  </si>
  <si>
    <t>Promotion Adibi (%)</t>
  </si>
  <si>
    <t>Promotion Balena (%)</t>
  </si>
  <si>
    <t>Promotion Celinna (%)</t>
  </si>
  <si>
    <t>Adibi</t>
  </si>
  <si>
    <t>Celinna</t>
  </si>
  <si>
    <t>Balena</t>
  </si>
  <si>
    <t>Purchase data - data dictionary</t>
  </si>
  <si>
    <t>The dataset consists of information about the purchases of 500 individuals from a given area when entering a physical ‘FMCG’ store, named RevStore. The data is in user level, which means that each row demonstrate each user data. All data has been collected through the loyalty cards they use at checkout. In addition, the volume of the dataset has been restricted and anonymised to protect the privacy of the customers.</t>
  </si>
  <si>
    <t>Variable</t>
  </si>
  <si>
    <t>Data type</t>
  </si>
  <si>
    <t>Range</t>
  </si>
  <si>
    <t>Description</t>
  </si>
  <si>
    <t>numerical</t>
  </si>
  <si>
    <t>Integer</t>
  </si>
  <si>
    <t>Shows a unique identificator of a customer.</t>
  </si>
  <si>
    <t>categorical</t>
  </si>
  <si>
    <t>{0,1}</t>
  </si>
  <si>
    <t>Biological sex (gender) of a customer. In this dataset there are only 2 different options.</t>
  </si>
  <si>
    <t>male</t>
  </si>
  <si>
    <t>female</t>
  </si>
  <si>
    <t>Marital status of a customer.</t>
  </si>
  <si>
    <t>single</t>
  </si>
  <si>
    <t>non-single (divorced / separated / married / widowed)</t>
  </si>
  <si>
    <t>The age of the customer in years, calculated as current year minus the year of birth of the customer at the time of creation of the dataset</t>
  </si>
  <si>
    <t>Min value (the lowest age observed in the dataset)</t>
  </si>
  <si>
    <t>Max value (the highest age observed in the dataset)</t>
  </si>
  <si>
    <t>{0,1,2,3}</t>
  </si>
  <si>
    <t>Level of education of the customer</t>
  </si>
  <si>
    <t>other / unknown</t>
  </si>
  <si>
    <t>high school</t>
  </si>
  <si>
    <t>university</t>
  </si>
  <si>
    <t>graduate school</t>
  </si>
  <si>
    <t>real</t>
  </si>
  <si>
    <t>Self-reported annual income in US dollars of the customer.</t>
  </si>
  <si>
    <t>Min value (the lowest income observed in the dataset)</t>
  </si>
  <si>
    <t>Max value (the highest income observed in the dataset)</t>
  </si>
  <si>
    <t>{0,1,2}</t>
  </si>
  <si>
    <t>Category of occupation of the customer.</t>
  </si>
  <si>
    <t>unemployed / unskilled</t>
  </si>
  <si>
    <t>skilled employee / official</t>
  </si>
  <si>
    <t>management / self-employed / highly qualified employee / officer</t>
  </si>
  <si>
    <t>The type of the city that the customer lives in.</t>
  </si>
  <si>
    <t>small city</t>
  </si>
  <si>
    <t>mid-sized city</t>
  </si>
  <si>
    <t>big city</t>
  </si>
  <si>
    <t>{A, B, C}</t>
  </si>
  <si>
    <t>The preference of customer towards their most favorite brand</t>
  </si>
  <si>
    <t>Total purchases made by user (times).</t>
  </si>
  <si>
    <t>Total number of products purchased by user (pieces). This is the sum of Adibi, Balena, and Celinna products purchased by user.</t>
  </si>
  <si>
    <t>Total number of products in Adibi that were purchased by user (pieces)</t>
  </si>
  <si>
    <t>Total number of products in Balena that were purchased by user (pieces)</t>
  </si>
  <si>
    <t>Total number of products in Celinna that were purchased by user (pieces)</t>
  </si>
  <si>
    <t>Total Amount spent on Adibi products by user (thousands of dollars) AFTER substracted by discount/promotion</t>
  </si>
  <si>
    <t>Total Amount spent on Balena products by user (thousands of dollars) AFTER substracted by discount/promotion</t>
  </si>
  <si>
    <t>Total Amount spent on Celina products by user (thousands of dollars) AFTER substracted by discount/promotion</t>
  </si>
  <si>
    <t>Adibi promotion percentage (%)</t>
  </si>
  <si>
    <t>Balena promotion percentage (%)</t>
  </si>
  <si>
    <t>Celinna promotion percentage (%)</t>
  </si>
  <si>
    <t>1 Approach</t>
  </si>
  <si>
    <t>Standard deviasi</t>
  </si>
  <si>
    <t>2 Approach</t>
  </si>
  <si>
    <t>Tuckey</t>
  </si>
  <si>
    <t>Metode Standard Deviasi</t>
  </si>
  <si>
    <t>Male</t>
  </si>
  <si>
    <t>Female</t>
  </si>
  <si>
    <t>Mean</t>
  </si>
  <si>
    <t>Standard Deviasi</t>
  </si>
  <si>
    <t>Outlier atas</t>
  </si>
  <si>
    <t>Outlier bawah</t>
  </si>
  <si>
    <t>Metode Tuckey (IQR)</t>
  </si>
  <si>
    <t>Q1</t>
  </si>
  <si>
    <t>Q3</t>
  </si>
  <si>
    <t>IQR</t>
  </si>
  <si>
    <t>Function</t>
  </si>
  <si>
    <t>Value</t>
  </si>
  <si>
    <t>Formula</t>
  </si>
  <si>
    <t>r</t>
  </si>
  <si>
    <t>t</t>
  </si>
  <si>
    <t>df</t>
  </si>
  <si>
    <t>P-value</t>
  </si>
  <si>
    <t>Descriptive Statistic</t>
  </si>
  <si>
    <t>Analisis Korelasi</t>
  </si>
  <si>
    <t>Total order value</t>
  </si>
  <si>
    <t>=CORREL(F2:F504;U2:U504)</t>
  </si>
  <si>
    <t>=AB6 * SQRT(COUNT(F2:F504) - 2) / SQRT(1 - AB6^2)</t>
  </si>
  <si>
    <t>=COUNT(F2:F504) - 2</t>
  </si>
  <si>
    <t>=T.DIST.2T(ABS(AB6); AB7)</t>
  </si>
  <si>
    <t>Test Hipotesis</t>
  </si>
  <si>
    <t>Pelanggan Berusia Lebih dari 30 Tahun</t>
  </si>
  <si>
    <t>Rata-rata</t>
  </si>
  <si>
    <t>Standar Deviasi</t>
  </si>
  <si>
    <t>Pelanggan Berusia 30 Tahun atau Kurang</t>
  </si>
  <si>
    <t>Jumlah data untuk pelanggan berusia lebih dari 30 tahun</t>
  </si>
  <si>
    <t>Hitung t-Statistic</t>
  </si>
  <si>
    <t>Hitung Derajat Kebebasan (df)</t>
  </si>
  <si>
    <t>Hitung 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</si>
</sst>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22">
    <font>
      <sz val="10"/>
      <color rgb="FF000000"/>
      <name val="Arial"/>
      <scheme val="minor"/>
    </font>
    <font>
      <b/>
      <sz val="10"/>
      <color theme="1"/>
      <name val="Arial"/>
    </font>
    <font>
      <sz val="10"/>
      <color theme="1"/>
      <name val="Arial"/>
    </font>
    <font>
      <sz val="10"/>
      <color theme="1"/>
      <name val="Arial"/>
      <scheme val="minor"/>
    </font>
    <font>
      <b/>
      <sz val="12"/>
      <color rgb="FF002060"/>
      <name val="Arial"/>
    </font>
    <font>
      <sz val="9"/>
      <color rgb="FF000000"/>
      <name val="Arial"/>
    </font>
    <font>
      <sz val="9"/>
      <color theme="1"/>
      <name val="Arial"/>
    </font>
    <font>
      <b/>
      <sz val="9"/>
      <color rgb="FF002060"/>
      <name val="Arial"/>
    </font>
    <font>
      <b/>
      <sz val="9"/>
      <color rgb="FF000000"/>
      <name val="Arial"/>
    </font>
    <font>
      <b/>
      <sz val="9"/>
      <color theme="1"/>
      <name val="Arial"/>
      <scheme val="minor"/>
    </font>
    <font>
      <sz val="9"/>
      <color theme="1"/>
      <name val="Arial"/>
      <scheme val="minor"/>
    </font>
    <font>
      <b/>
      <sz val="9"/>
      <color theme="1"/>
      <name val="Arial"/>
    </font>
    <font>
      <sz val="10"/>
      <color theme="1"/>
      <name val="Arial"/>
      <family val="2"/>
    </font>
    <font>
      <sz val="9"/>
      <color rgb="FF7E3794"/>
      <name val="&quot;Google Sans Mono&quot;"/>
    </font>
    <font>
      <sz val="10"/>
      <color rgb="FFFFFFFF"/>
      <name val="Arial"/>
      <scheme val="minor"/>
    </font>
    <font>
      <sz val="9"/>
      <color rgb="FF000000"/>
      <name val="Arial"/>
      <family val="2"/>
    </font>
    <font>
      <sz val="9"/>
      <color theme="1"/>
      <name val="Arial"/>
      <family val="2"/>
    </font>
    <font>
      <sz val="10"/>
      <color rgb="FF000000"/>
      <name val="Arial"/>
      <family val="2"/>
      <scheme val="minor"/>
    </font>
    <font>
      <b/>
      <sz val="10"/>
      <color theme="1"/>
      <name val="Calibri"/>
      <family val="2"/>
    </font>
    <font>
      <sz val="10"/>
      <color theme="1"/>
      <name val="Calibri"/>
      <family val="2"/>
    </font>
    <font>
      <b/>
      <sz val="10"/>
      <color rgb="FF000000"/>
      <name val="Arial"/>
      <family val="2"/>
      <scheme val="minor"/>
    </font>
    <font>
      <b/>
      <sz val="10"/>
      <color theme="1"/>
      <name val="Arial"/>
      <family val="2"/>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7"/>
        <bgColor theme="7"/>
      </patternFill>
    </fill>
    <fill>
      <patternFill patternType="solid">
        <fgColor rgb="FFD9D9D9"/>
        <b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5">
    <xf numFmtId="0" fontId="0" fillId="0" borderId="0" xfId="0"/>
    <xf numFmtId="0" fontId="1" fillId="0" borderId="1" xfId="0" applyFont="1" applyBorder="1" applyAlignment="1">
      <alignment horizontal="center" wrapText="1"/>
    </xf>
    <xf numFmtId="0" fontId="2" fillId="0" borderId="1" xfId="0" applyFont="1" applyBorder="1" applyAlignment="1">
      <alignment horizontal="right"/>
    </xf>
    <xf numFmtId="0" fontId="3" fillId="0" borderId="1" xfId="0" applyFont="1" applyBorder="1"/>
    <xf numFmtId="0" fontId="2" fillId="0" borderId="0" xfId="0" applyFont="1" applyAlignment="1">
      <alignment horizontal="right"/>
    </xf>
    <xf numFmtId="0" fontId="4" fillId="0" borderId="0" xfId="0" applyFont="1"/>
    <xf numFmtId="0" fontId="5" fillId="0" borderId="0" xfId="0" applyFont="1"/>
    <xf numFmtId="0" fontId="6" fillId="0" borderId="0" xfId="0" applyFont="1" applyAlignment="1">
      <alignment horizontal="left" vertical="top"/>
    </xf>
    <xf numFmtId="0" fontId="7" fillId="0" borderId="0" xfId="0" applyFont="1"/>
    <xf numFmtId="0" fontId="7" fillId="0" borderId="0" xfId="0" applyFont="1" applyAlignment="1">
      <alignment wrapText="1"/>
    </xf>
    <xf numFmtId="0" fontId="7" fillId="0" borderId="1" xfId="0" applyFont="1" applyBorder="1"/>
    <xf numFmtId="0" fontId="7" fillId="0" borderId="1" xfId="0" applyFont="1" applyBorder="1" applyAlignment="1">
      <alignment wrapText="1"/>
    </xf>
    <xf numFmtId="0" fontId="8" fillId="0" borderId="0" xfId="0" applyFont="1"/>
    <xf numFmtId="0" fontId="5" fillId="0" borderId="0" xfId="0" applyFont="1" applyAlignment="1">
      <alignment wrapText="1"/>
    </xf>
    <xf numFmtId="0" fontId="5" fillId="0" borderId="0" xfId="0" applyFont="1" applyAlignment="1">
      <alignment horizontal="right"/>
    </xf>
    <xf numFmtId="0" fontId="9" fillId="0" borderId="0" xfId="0" applyFont="1" applyAlignment="1">
      <alignment horizontal="left" vertical="center" wrapText="1"/>
    </xf>
    <xf numFmtId="0" fontId="10" fillId="0" borderId="0" xfId="0" applyFont="1" applyAlignment="1">
      <alignment horizontal="left"/>
    </xf>
    <xf numFmtId="0" fontId="3" fillId="0" borderId="0" xfId="0" applyFont="1" applyAlignment="1">
      <alignment wrapText="1"/>
    </xf>
    <xf numFmtId="0" fontId="11" fillId="0" borderId="0" xfId="0" applyFont="1" applyAlignment="1">
      <alignment wrapText="1"/>
    </xf>
    <xf numFmtId="0" fontId="2" fillId="0" borderId="0" xfId="0" applyFont="1"/>
    <xf numFmtId="0" fontId="3" fillId="0" borderId="0" xfId="0" applyFont="1"/>
    <xf numFmtId="0" fontId="13" fillId="3" borderId="0" xfId="0" applyFont="1" applyFill="1"/>
    <xf numFmtId="0" fontId="2" fillId="0" borderId="0" xfId="0" applyFont="1" applyAlignment="1">
      <alignment vertical="top"/>
    </xf>
    <xf numFmtId="0" fontId="14" fillId="4" borderId="0" xfId="0" applyFont="1" applyFill="1"/>
    <xf numFmtId="3" fontId="2" fillId="0" borderId="0" xfId="0" applyNumberFormat="1" applyFont="1" applyAlignment="1">
      <alignment vertical="top"/>
    </xf>
    <xf numFmtId="1" fontId="1" fillId="0" borderId="1" xfId="0" applyNumberFormat="1" applyFont="1" applyBorder="1" applyAlignment="1">
      <alignment horizontal="center" wrapText="1"/>
    </xf>
    <xf numFmtId="1" fontId="2" fillId="0" borderId="1" xfId="0" applyNumberFormat="1" applyFont="1" applyBorder="1" applyAlignment="1">
      <alignment horizontal="right"/>
    </xf>
    <xf numFmtId="1" fontId="3" fillId="0" borderId="1" xfId="0" applyNumberFormat="1" applyFont="1" applyBorder="1"/>
    <xf numFmtId="1" fontId="0" fillId="0" borderId="0" xfId="0" applyNumberFormat="1"/>
    <xf numFmtId="1" fontId="1" fillId="2" borderId="1" xfId="0" applyNumberFormat="1" applyFont="1" applyFill="1" applyBorder="1" applyAlignment="1">
      <alignment horizontal="center" wrapText="1"/>
    </xf>
    <xf numFmtId="1" fontId="3" fillId="0" borderId="0" xfId="0" applyNumberFormat="1" applyFont="1"/>
    <xf numFmtId="2" fontId="1" fillId="2" borderId="1" xfId="0" applyNumberFormat="1" applyFont="1" applyFill="1" applyBorder="1" applyAlignment="1">
      <alignment horizontal="center" wrapText="1"/>
    </xf>
    <xf numFmtId="2" fontId="2" fillId="0" borderId="1" xfId="0" applyNumberFormat="1" applyFont="1" applyBorder="1" applyAlignment="1">
      <alignment horizontal="right"/>
    </xf>
    <xf numFmtId="2" fontId="3" fillId="0" borderId="1" xfId="0" applyNumberFormat="1" applyFont="1" applyBorder="1"/>
    <xf numFmtId="2" fontId="3" fillId="0" borderId="0" xfId="0" applyNumberFormat="1" applyFont="1"/>
    <xf numFmtId="2" fontId="0" fillId="0" borderId="0" xfId="0" applyNumberFormat="1"/>
    <xf numFmtId="2" fontId="1" fillId="0" borderId="1" xfId="0" applyNumberFormat="1" applyFont="1" applyBorder="1" applyAlignment="1">
      <alignment horizontal="center" wrapText="1"/>
    </xf>
    <xf numFmtId="2" fontId="1" fillId="2" borderId="2" xfId="0" applyNumberFormat="1" applyFont="1" applyFill="1" applyBorder="1" applyAlignment="1">
      <alignment horizontal="center" wrapText="1"/>
    </xf>
    <xf numFmtId="2" fontId="1" fillId="0" borderId="2" xfId="0" applyNumberFormat="1" applyFont="1" applyBorder="1" applyAlignment="1">
      <alignment horizontal="center" wrapText="1"/>
    </xf>
    <xf numFmtId="0" fontId="2" fillId="0" borderId="0" xfId="0" applyFont="1" applyAlignment="1">
      <alignment horizontal="center" vertical="top"/>
    </xf>
    <xf numFmtId="0" fontId="17" fillId="0" borderId="0" xfId="0" applyFont="1" applyAlignment="1">
      <alignment horizontal="center"/>
    </xf>
    <xf numFmtId="0" fontId="18" fillId="5" borderId="1" xfId="0" applyFont="1" applyFill="1" applyBorder="1" applyAlignment="1">
      <alignment horizontal="center"/>
    </xf>
    <xf numFmtId="0" fontId="19" fillId="0" borderId="3" xfId="0" applyFont="1" applyBorder="1"/>
    <xf numFmtId="2" fontId="12" fillId="3" borderId="3" xfId="0" applyNumberFormat="1" applyFont="1" applyFill="1" applyBorder="1"/>
    <xf numFmtId="0" fontId="19" fillId="0" borderId="3" xfId="0" quotePrefix="1" applyFont="1" applyBorder="1"/>
    <xf numFmtId="0" fontId="19" fillId="0" borderId="4" xfId="0" applyFont="1" applyBorder="1"/>
    <xf numFmtId="0" fontId="19" fillId="0" borderId="4" xfId="0" applyFont="1" applyBorder="1" applyAlignment="1">
      <alignment horizontal="right"/>
    </xf>
    <xf numFmtId="0" fontId="19" fillId="0" borderId="4" xfId="0" quotePrefix="1" applyFont="1" applyBorder="1"/>
    <xf numFmtId="2" fontId="19" fillId="0" borderId="4" xfId="0" applyNumberFormat="1" applyFont="1" applyBorder="1" applyAlignment="1">
      <alignment horizontal="right"/>
    </xf>
    <xf numFmtId="164" fontId="19" fillId="0" borderId="4" xfId="0" applyNumberFormat="1" applyFont="1" applyBorder="1" applyAlignment="1">
      <alignment horizontal="right"/>
    </xf>
    <xf numFmtId="2" fontId="1" fillId="0" borderId="5" xfId="0" applyNumberFormat="1" applyFont="1" applyBorder="1" applyAlignment="1">
      <alignment horizontal="center" wrapText="1"/>
    </xf>
    <xf numFmtId="2" fontId="2" fillId="0" borderId="6" xfId="0" applyNumberFormat="1" applyFont="1" applyBorder="1" applyAlignment="1">
      <alignment horizontal="right"/>
    </xf>
    <xf numFmtId="2" fontId="3" fillId="0" borderId="6" xfId="0" applyNumberFormat="1" applyFont="1" applyBorder="1"/>
    <xf numFmtId="2" fontId="21" fillId="0" borderId="4" xfId="0" applyNumberFormat="1" applyFont="1" applyBorder="1" applyAlignment="1">
      <alignment horizontal="center" wrapText="1"/>
    </xf>
    <xf numFmtId="2" fontId="2" fillId="0" borderId="4" xfId="0" applyNumberFormat="1" applyFont="1" applyBorder="1" applyAlignment="1">
      <alignment horizontal="right"/>
    </xf>
    <xf numFmtId="0" fontId="0" fillId="0" borderId="4" xfId="0" applyBorder="1" applyAlignment="1">
      <alignment vertical="center"/>
    </xf>
    <xf numFmtId="0" fontId="17" fillId="0" borderId="0" xfId="0" applyFont="1" applyAlignment="1">
      <alignment vertical="center" wrapText="1"/>
    </xf>
    <xf numFmtId="0" fontId="0" fillId="0" borderId="0" xfId="0" applyAlignment="1">
      <alignment vertical="center"/>
    </xf>
    <xf numFmtId="0" fontId="0" fillId="0" borderId="4" xfId="0" applyBorder="1" applyAlignment="1">
      <alignment horizontal="center" vertical="center"/>
    </xf>
    <xf numFmtId="0" fontId="17" fillId="0" borderId="4"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19" fillId="0" borderId="4" xfId="0" applyFont="1" applyBorder="1" applyAlignment="1">
      <alignment horizontal="center" vertical="center"/>
    </xf>
    <xf numFmtId="0" fontId="17" fillId="0" borderId="4" xfId="0" applyFont="1" applyBorder="1" applyAlignment="1">
      <alignment horizontal="center" vertical="center"/>
    </xf>
    <xf numFmtId="0" fontId="19" fillId="0" borderId="4" xfId="0" applyFont="1" applyBorder="1" applyAlignment="1">
      <alignment horizontal="center" vertical="center" wrapText="1"/>
    </xf>
    <xf numFmtId="0" fontId="20" fillId="0" borderId="0" xfId="0" applyFont="1" applyAlignment="1">
      <alignment horizontal="center"/>
    </xf>
    <xf numFmtId="0" fontId="5" fillId="0" borderId="0" xfId="0" applyFont="1" applyAlignment="1">
      <alignment wrapText="1"/>
    </xf>
    <xf numFmtId="0" fontId="0" fillId="0" borderId="0" xfId="0"/>
    <xf numFmtId="0" fontId="4" fillId="0" borderId="0" xfId="0" applyFont="1"/>
    <xf numFmtId="0" fontId="16" fillId="0" borderId="0" xfId="0" applyFont="1" applyAlignment="1">
      <alignment horizontal="left" vertical="top"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566"/>
  <sheetViews>
    <sheetView tabSelected="1" topLeftCell="V1" zoomScale="85" zoomScaleNormal="85" workbookViewId="0">
      <pane ySplit="1" topLeftCell="A9" activePane="bottomLeft" state="frozen"/>
      <selection pane="bottomLeft" activeCell="AJ18" sqref="AJ18"/>
    </sheetView>
  </sheetViews>
  <sheetFormatPr defaultColWidth="12.6328125" defaultRowHeight="15.75" customHeight="1"/>
  <cols>
    <col min="1" max="1" width="12.6328125" style="28"/>
    <col min="4" max="4" width="12.6328125" style="28"/>
    <col min="6" max="6" width="12.6328125" style="28"/>
    <col min="10" max="21" width="12.6328125" style="35"/>
    <col min="28" max="28" width="15.453125" customWidth="1"/>
    <col min="29" max="29" width="40.453125" customWidth="1"/>
    <col min="32" max="32" width="19.81640625" customWidth="1"/>
  </cols>
  <sheetData>
    <row r="1" spans="1:33" ht="39">
      <c r="A1" s="25" t="s">
        <v>0</v>
      </c>
      <c r="B1" s="1" t="s">
        <v>1</v>
      </c>
      <c r="C1" s="1" t="s">
        <v>2</v>
      </c>
      <c r="D1" s="29" t="s">
        <v>3</v>
      </c>
      <c r="E1" s="1" t="s">
        <v>4</v>
      </c>
      <c r="F1" s="29" t="s">
        <v>5</v>
      </c>
      <c r="G1" s="1" t="s">
        <v>6</v>
      </c>
      <c r="H1" s="1" t="s">
        <v>7</v>
      </c>
      <c r="I1" s="1" t="s">
        <v>8</v>
      </c>
      <c r="J1" s="36" t="s">
        <v>9</v>
      </c>
      <c r="K1" s="36" t="s">
        <v>10</v>
      </c>
      <c r="L1" s="36" t="s">
        <v>11</v>
      </c>
      <c r="M1" s="36" t="s">
        <v>12</v>
      </c>
      <c r="N1" s="36" t="s">
        <v>13</v>
      </c>
      <c r="O1" s="31" t="s">
        <v>14</v>
      </c>
      <c r="P1" s="37" t="s">
        <v>15</v>
      </c>
      <c r="Q1" s="37" t="s">
        <v>16</v>
      </c>
      <c r="R1" s="38" t="s">
        <v>17</v>
      </c>
      <c r="S1" s="38" t="s">
        <v>18</v>
      </c>
      <c r="T1" s="50" t="s">
        <v>19</v>
      </c>
      <c r="U1" s="53" t="s">
        <v>99</v>
      </c>
    </row>
    <row r="2" spans="1:33" ht="15.75" customHeight="1">
      <c r="A2" s="26">
        <v>200000001</v>
      </c>
      <c r="B2" s="2">
        <v>0</v>
      </c>
      <c r="C2" s="2">
        <v>0</v>
      </c>
      <c r="D2" s="26">
        <v>47</v>
      </c>
      <c r="E2" s="2">
        <v>1</v>
      </c>
      <c r="F2" s="26">
        <v>110866</v>
      </c>
      <c r="G2" s="2">
        <v>1</v>
      </c>
      <c r="H2" s="2">
        <v>0</v>
      </c>
      <c r="I2" s="2"/>
      <c r="J2" s="32">
        <v>3</v>
      </c>
      <c r="K2" s="32">
        <v>13</v>
      </c>
      <c r="L2" s="32">
        <v>6</v>
      </c>
      <c r="M2" s="32">
        <v>4</v>
      </c>
      <c r="N2" s="32">
        <v>3</v>
      </c>
      <c r="O2" s="32">
        <v>140.91</v>
      </c>
      <c r="P2" s="32">
        <v>179.7</v>
      </c>
      <c r="Q2" s="32">
        <v>202.82</v>
      </c>
      <c r="R2" s="32">
        <v>2</v>
      </c>
      <c r="S2" s="32">
        <v>14</v>
      </c>
      <c r="T2" s="51">
        <v>1</v>
      </c>
      <c r="U2" s="54">
        <f>SUM(O2+P2+Q2)</f>
        <v>523.43000000000006</v>
      </c>
    </row>
    <row r="3" spans="1:33" ht="15.75" customHeight="1">
      <c r="A3" s="26">
        <v>200000002</v>
      </c>
      <c r="B3" s="2">
        <v>1</v>
      </c>
      <c r="C3" s="2">
        <v>1</v>
      </c>
      <c r="D3" s="26">
        <v>52</v>
      </c>
      <c r="E3" s="2">
        <v>2</v>
      </c>
      <c r="F3" s="26">
        <v>159052</v>
      </c>
      <c r="G3" s="2">
        <v>2</v>
      </c>
      <c r="H3" s="2">
        <v>1</v>
      </c>
      <c r="I3" s="2"/>
      <c r="J3" s="32">
        <v>1</v>
      </c>
      <c r="K3" s="32">
        <v>7</v>
      </c>
      <c r="L3" s="32">
        <v>5</v>
      </c>
      <c r="M3" s="32">
        <v>1</v>
      </c>
      <c r="N3" s="32">
        <v>1</v>
      </c>
      <c r="O3" s="32">
        <v>121.25</v>
      </c>
      <c r="P3" s="32">
        <v>155.6</v>
      </c>
      <c r="Q3" s="32">
        <v>174.61</v>
      </c>
      <c r="R3" s="32">
        <v>2</v>
      </c>
      <c r="S3" s="32">
        <v>19</v>
      </c>
      <c r="T3" s="51">
        <v>1</v>
      </c>
      <c r="U3" s="54">
        <f t="shared" ref="U3:U66" si="0">SUM(O3+P3+Q3)</f>
        <v>451.46000000000004</v>
      </c>
      <c r="W3" s="69" t="s">
        <v>97</v>
      </c>
      <c r="X3" s="69"/>
      <c r="Y3" s="69"/>
      <c r="AA3" s="69" t="s">
        <v>98</v>
      </c>
      <c r="AB3" s="69"/>
      <c r="AC3" s="69"/>
      <c r="AE3" s="69" t="s">
        <v>104</v>
      </c>
      <c r="AF3" s="69"/>
      <c r="AG3" s="69"/>
    </row>
    <row r="4" spans="1:33" ht="15.75" customHeight="1">
      <c r="A4" s="26">
        <v>200000003</v>
      </c>
      <c r="B4" s="2">
        <v>0</v>
      </c>
      <c r="C4" s="2">
        <v>0</v>
      </c>
      <c r="D4" s="26">
        <v>28</v>
      </c>
      <c r="E4" s="2">
        <v>0</v>
      </c>
      <c r="F4" s="26">
        <v>113212</v>
      </c>
      <c r="G4" s="2">
        <v>1</v>
      </c>
      <c r="H4" s="2">
        <v>0</v>
      </c>
      <c r="I4" s="2"/>
      <c r="J4" s="32">
        <v>3</v>
      </c>
      <c r="K4" s="32">
        <v>13</v>
      </c>
      <c r="L4" s="32">
        <v>6</v>
      </c>
      <c r="M4" s="32">
        <v>1</v>
      </c>
      <c r="N4" s="32">
        <v>6</v>
      </c>
      <c r="O4" s="32">
        <v>135.68</v>
      </c>
      <c r="P4" s="32">
        <v>170.54</v>
      </c>
      <c r="Q4" s="32">
        <v>194.55</v>
      </c>
      <c r="R4" s="32">
        <v>1</v>
      </c>
      <c r="S4" s="32">
        <v>11</v>
      </c>
      <c r="T4" s="51">
        <v>5</v>
      </c>
      <c r="U4" s="54">
        <f t="shared" si="0"/>
        <v>500.77000000000004</v>
      </c>
    </row>
    <row r="5" spans="1:33" ht="15.75" customHeight="1">
      <c r="A5" s="26">
        <v>200000004</v>
      </c>
      <c r="B5" s="2">
        <v>0</v>
      </c>
      <c r="C5" s="2">
        <v>0</v>
      </c>
      <c r="D5" s="26">
        <v>37</v>
      </c>
      <c r="E5" s="2">
        <v>1</v>
      </c>
      <c r="F5" s="26">
        <v>119602</v>
      </c>
      <c r="G5" s="2">
        <v>0</v>
      </c>
      <c r="H5" s="2">
        <v>0</v>
      </c>
      <c r="I5" s="2"/>
      <c r="J5" s="32">
        <v>1</v>
      </c>
      <c r="K5" s="32">
        <v>23</v>
      </c>
      <c r="L5" s="32">
        <v>8</v>
      </c>
      <c r="M5" s="32">
        <v>6</v>
      </c>
      <c r="N5" s="32">
        <v>9</v>
      </c>
      <c r="O5" s="32">
        <v>119.09</v>
      </c>
      <c r="P5" s="32">
        <v>151.91</v>
      </c>
      <c r="Q5" s="32">
        <v>171</v>
      </c>
      <c r="R5" s="32">
        <v>1</v>
      </c>
      <c r="S5" s="32">
        <v>15</v>
      </c>
      <c r="T5" s="51">
        <v>10</v>
      </c>
      <c r="U5" s="54">
        <f t="shared" si="0"/>
        <v>442</v>
      </c>
      <c r="W5" s="20" t="s">
        <v>75</v>
      </c>
      <c r="X5" s="20" t="s">
        <v>76</v>
      </c>
      <c r="AA5" s="41" t="s">
        <v>90</v>
      </c>
      <c r="AB5" s="41" t="s">
        <v>91</v>
      </c>
      <c r="AC5" s="41" t="s">
        <v>92</v>
      </c>
      <c r="AE5" s="68" t="s">
        <v>105</v>
      </c>
      <c r="AF5" s="66" t="s">
        <v>106</v>
      </c>
      <c r="AG5" s="66">
        <f>AVERAGEIFS(U2:U504, D2:D504, "&gt;30")</f>
        <v>635.56913649025091</v>
      </c>
    </row>
    <row r="6" spans="1:33" ht="15.75" customHeight="1">
      <c r="A6" s="26">
        <v>200000005</v>
      </c>
      <c r="B6" s="2">
        <v>0</v>
      </c>
      <c r="C6" s="2">
        <v>0</v>
      </c>
      <c r="D6" s="26">
        <v>49</v>
      </c>
      <c r="E6" s="2">
        <v>1</v>
      </c>
      <c r="F6" s="26">
        <v>121466</v>
      </c>
      <c r="G6" s="2">
        <v>1</v>
      </c>
      <c r="H6" s="2">
        <v>2</v>
      </c>
      <c r="I6" s="2"/>
      <c r="J6" s="32">
        <v>3</v>
      </c>
      <c r="K6" s="32">
        <v>7</v>
      </c>
      <c r="L6" s="32">
        <v>2</v>
      </c>
      <c r="M6" s="32">
        <v>4</v>
      </c>
      <c r="N6" s="32">
        <v>1</v>
      </c>
      <c r="O6" s="32">
        <v>154.55000000000001</v>
      </c>
      <c r="P6" s="32">
        <v>198.87</v>
      </c>
      <c r="Q6" s="32">
        <v>222.65</v>
      </c>
      <c r="R6" s="32">
        <v>2</v>
      </c>
      <c r="S6" s="32">
        <v>11</v>
      </c>
      <c r="T6" s="51">
        <v>3</v>
      </c>
      <c r="U6" s="54">
        <f t="shared" si="0"/>
        <v>576.07000000000005</v>
      </c>
      <c r="W6" s="20" t="s">
        <v>77</v>
      </c>
      <c r="X6" s="21" t="s">
        <v>78</v>
      </c>
      <c r="Y6" s="22"/>
      <c r="AA6" s="42" t="s">
        <v>93</v>
      </c>
      <c r="AB6" s="43">
        <f>CORREL(F2:F504,U2:U504)</f>
        <v>-3.1535371720331183E-2</v>
      </c>
      <c r="AC6" s="44" t="s">
        <v>100</v>
      </c>
      <c r="AE6" s="68"/>
      <c r="AF6" s="66"/>
      <c r="AG6" s="66"/>
    </row>
    <row r="7" spans="1:33" ht="15.75" customHeight="1">
      <c r="A7" s="26">
        <v>200000006</v>
      </c>
      <c r="B7" s="2">
        <v>0</v>
      </c>
      <c r="C7" s="2">
        <v>0</v>
      </c>
      <c r="D7" s="26">
        <v>39</v>
      </c>
      <c r="E7" s="2">
        <v>1</v>
      </c>
      <c r="F7" s="26">
        <v>112347</v>
      </c>
      <c r="G7" s="2">
        <v>1</v>
      </c>
      <c r="H7" s="2">
        <v>2</v>
      </c>
      <c r="I7" s="2"/>
      <c r="J7" s="32">
        <v>5</v>
      </c>
      <c r="K7" s="32">
        <v>10</v>
      </c>
      <c r="L7" s="32">
        <v>5</v>
      </c>
      <c r="M7" s="32">
        <v>1</v>
      </c>
      <c r="N7" s="32">
        <v>4</v>
      </c>
      <c r="O7" s="32">
        <v>119.68</v>
      </c>
      <c r="P7" s="32">
        <v>153.15</v>
      </c>
      <c r="Q7" s="32">
        <v>172.85</v>
      </c>
      <c r="R7" s="32">
        <v>1</v>
      </c>
      <c r="S7" s="32">
        <v>9</v>
      </c>
      <c r="T7" s="51">
        <v>5</v>
      </c>
      <c r="U7" s="54">
        <f t="shared" si="0"/>
        <v>445.68000000000006</v>
      </c>
      <c r="X7" s="22"/>
      <c r="Y7" s="22"/>
      <c r="AA7" s="45" t="s">
        <v>94</v>
      </c>
      <c r="AB7" s="46">
        <f>AB6 * SQRT(COUNT(F2:F504) - 2) / SQRT(1 - AB6^2)</f>
        <v>-0.70550324019877053</v>
      </c>
      <c r="AC7" s="47" t="s">
        <v>101</v>
      </c>
      <c r="AE7" s="68"/>
      <c r="AF7" s="67" t="s">
        <v>107</v>
      </c>
      <c r="AG7" s="67" cm="1">
        <f t="array" ref="AG7">_xlfn.STDEV.S(IF(D2:D504&gt;30, U2:U504))</f>
        <v>348.42578072982025</v>
      </c>
    </row>
    <row r="8" spans="1:33" ht="15.75" customHeight="1">
      <c r="A8" s="26">
        <v>200000007</v>
      </c>
      <c r="B8" s="2">
        <v>0</v>
      </c>
      <c r="C8" s="2">
        <v>0</v>
      </c>
      <c r="D8" s="26">
        <v>27</v>
      </c>
      <c r="E8" s="2">
        <v>0</v>
      </c>
      <c r="F8" s="26">
        <v>125190</v>
      </c>
      <c r="G8" s="2">
        <v>2</v>
      </c>
      <c r="H8" s="2">
        <v>1</v>
      </c>
      <c r="I8" s="2"/>
      <c r="J8" s="32">
        <v>2</v>
      </c>
      <c r="K8" s="32">
        <v>25</v>
      </c>
      <c r="L8" s="32">
        <v>9</v>
      </c>
      <c r="M8" s="32">
        <v>8</v>
      </c>
      <c r="N8" s="32">
        <v>8</v>
      </c>
      <c r="O8" s="32">
        <v>115.08</v>
      </c>
      <c r="P8" s="32">
        <v>147.22999999999999</v>
      </c>
      <c r="Q8" s="32">
        <v>166.64</v>
      </c>
      <c r="R8" s="32">
        <v>1</v>
      </c>
      <c r="S8" s="32">
        <v>8</v>
      </c>
      <c r="T8" s="51">
        <v>10</v>
      </c>
      <c r="U8" s="54">
        <f t="shared" si="0"/>
        <v>428.95</v>
      </c>
      <c r="W8" s="23" t="s">
        <v>79</v>
      </c>
      <c r="X8" s="23"/>
      <c r="Y8" s="23"/>
      <c r="AA8" s="45" t="s">
        <v>95</v>
      </c>
      <c r="AB8" s="48">
        <f>COUNT(F2:F504) - 2</f>
        <v>500</v>
      </c>
      <c r="AC8" s="47" t="s">
        <v>102</v>
      </c>
      <c r="AE8" s="68"/>
      <c r="AF8" s="67"/>
      <c r="AG8" s="67"/>
    </row>
    <row r="9" spans="1:33" ht="15.75" customHeight="1">
      <c r="A9" s="26">
        <v>200000008</v>
      </c>
      <c r="B9" s="2">
        <v>0</v>
      </c>
      <c r="C9" s="2">
        <v>0</v>
      </c>
      <c r="D9" s="26">
        <v>26</v>
      </c>
      <c r="E9" s="2">
        <v>0</v>
      </c>
      <c r="F9" s="26">
        <v>131122</v>
      </c>
      <c r="G9" s="2">
        <v>1</v>
      </c>
      <c r="H9" s="2">
        <v>0</v>
      </c>
      <c r="I9" s="2"/>
      <c r="J9" s="32">
        <v>4</v>
      </c>
      <c r="K9" s="32">
        <v>8</v>
      </c>
      <c r="L9" s="32">
        <v>1</v>
      </c>
      <c r="M9" s="32">
        <v>1</v>
      </c>
      <c r="N9" s="32">
        <v>6</v>
      </c>
      <c r="O9" s="32">
        <v>135.80000000000001</v>
      </c>
      <c r="P9" s="32">
        <v>171.92</v>
      </c>
      <c r="Q9" s="32">
        <v>195.1</v>
      </c>
      <c r="R9" s="32">
        <v>2</v>
      </c>
      <c r="S9" s="32">
        <v>9</v>
      </c>
      <c r="T9" s="51">
        <v>3</v>
      </c>
      <c r="U9" s="54">
        <f t="shared" si="0"/>
        <v>502.82000000000005</v>
      </c>
      <c r="X9" s="39">
        <v>0</v>
      </c>
      <c r="Y9" s="39">
        <v>1</v>
      </c>
      <c r="AA9" s="45" t="s">
        <v>96</v>
      </c>
      <c r="AB9" s="49" t="e">
        <f>_xlfn.T.DIST.2T(ABS(AB6), AB7)</f>
        <v>#NUM!</v>
      </c>
      <c r="AC9" s="47" t="s">
        <v>103</v>
      </c>
      <c r="AE9" s="68" t="s">
        <v>108</v>
      </c>
      <c r="AF9" s="66" t="s">
        <v>106</v>
      </c>
      <c r="AG9" s="66">
        <f>AVERAGEIFS(U6:U508, D6:D508, "&lt;=30")</f>
        <v>676.70027972027935</v>
      </c>
    </row>
    <row r="10" spans="1:33" ht="15.75" customHeight="1">
      <c r="A10" s="26">
        <v>200000009</v>
      </c>
      <c r="B10" s="2">
        <v>0</v>
      </c>
      <c r="C10" s="2">
        <v>0</v>
      </c>
      <c r="D10" s="26">
        <v>25</v>
      </c>
      <c r="E10" s="2">
        <v>0</v>
      </c>
      <c r="F10" s="26">
        <v>108960</v>
      </c>
      <c r="G10" s="2">
        <v>0</v>
      </c>
      <c r="H10" s="2">
        <v>0</v>
      </c>
      <c r="I10" s="2" t="s">
        <v>20</v>
      </c>
      <c r="J10" s="32">
        <v>2</v>
      </c>
      <c r="K10" s="32">
        <v>14</v>
      </c>
      <c r="L10" s="32">
        <v>9</v>
      </c>
      <c r="M10" s="32">
        <v>4</v>
      </c>
      <c r="N10" s="32">
        <v>1</v>
      </c>
      <c r="O10" s="32">
        <v>141.38</v>
      </c>
      <c r="P10" s="32">
        <v>181.35</v>
      </c>
      <c r="Q10" s="32">
        <v>204.93</v>
      </c>
      <c r="R10" s="32">
        <v>1</v>
      </c>
      <c r="S10" s="32">
        <v>20</v>
      </c>
      <c r="T10" s="51">
        <v>9</v>
      </c>
      <c r="U10" s="54">
        <f t="shared" si="0"/>
        <v>527.66000000000008</v>
      </c>
      <c r="X10" s="40" t="s">
        <v>80</v>
      </c>
      <c r="Y10" s="40" t="s">
        <v>81</v>
      </c>
      <c r="AE10" s="68"/>
      <c r="AF10" s="66"/>
      <c r="AG10" s="66"/>
    </row>
    <row r="11" spans="1:33" ht="15.75" customHeight="1">
      <c r="A11" s="26">
        <v>200000011</v>
      </c>
      <c r="B11" s="2">
        <v>0</v>
      </c>
      <c r="C11" s="2">
        <v>0</v>
      </c>
      <c r="D11" s="26">
        <v>44</v>
      </c>
      <c r="E11" s="2">
        <v>1</v>
      </c>
      <c r="F11" s="26">
        <v>181262</v>
      </c>
      <c r="G11" s="2">
        <v>2</v>
      </c>
      <c r="H11" s="2">
        <v>2</v>
      </c>
      <c r="I11" s="2"/>
      <c r="J11" s="32">
        <v>2</v>
      </c>
      <c r="K11" s="32">
        <v>16</v>
      </c>
      <c r="L11" s="32">
        <v>10</v>
      </c>
      <c r="M11" s="32">
        <v>4</v>
      </c>
      <c r="N11" s="32">
        <v>2</v>
      </c>
      <c r="O11" s="32">
        <v>144.25</v>
      </c>
      <c r="P11" s="32">
        <v>186.97</v>
      </c>
      <c r="Q11" s="32">
        <v>209.11</v>
      </c>
      <c r="R11" s="32">
        <v>3</v>
      </c>
      <c r="S11" s="32">
        <v>7</v>
      </c>
      <c r="T11" s="51">
        <v>3</v>
      </c>
      <c r="U11" s="54">
        <f t="shared" si="0"/>
        <v>540.33000000000004</v>
      </c>
      <c r="W11" s="20" t="s">
        <v>82</v>
      </c>
      <c r="X11" s="24">
        <f>AVERAGEIFS($F$2:$F$504,$B$2:$B$504,X9)</f>
        <v>125146.59090909091</v>
      </c>
      <c r="Y11" s="24">
        <f>AVERAGEIFS($F$2:$F$504,$B$2:$B$504,Y9)</f>
        <v>116314.82989690722</v>
      </c>
      <c r="AE11" s="68"/>
      <c r="AF11" s="67" t="s">
        <v>107</v>
      </c>
      <c r="AG11" s="67" cm="1">
        <f t="array" ref="AG11">_xlfn.STDEV.S(IF(D6:D508&lt;=30, U6:U508))</f>
        <v>815.82306404756957</v>
      </c>
    </row>
    <row r="12" spans="1:33" ht="15.75" customHeight="1">
      <c r="A12" s="26">
        <v>200000012</v>
      </c>
      <c r="B12" s="2">
        <v>0</v>
      </c>
      <c r="C12" s="2">
        <v>0</v>
      </c>
      <c r="D12" s="26">
        <v>50</v>
      </c>
      <c r="E12" s="2">
        <v>1</v>
      </c>
      <c r="F12" s="26">
        <v>122830</v>
      </c>
      <c r="G12" s="2">
        <v>1</v>
      </c>
      <c r="H12" s="2">
        <v>1</v>
      </c>
      <c r="I12" s="2"/>
      <c r="J12" s="32">
        <v>1</v>
      </c>
      <c r="K12" s="32">
        <v>19</v>
      </c>
      <c r="L12" s="32">
        <v>4</v>
      </c>
      <c r="M12" s="32">
        <v>9</v>
      </c>
      <c r="N12" s="32">
        <v>6</v>
      </c>
      <c r="O12" s="32">
        <v>147.16999999999999</v>
      </c>
      <c r="P12" s="32">
        <v>188.62</v>
      </c>
      <c r="Q12" s="32">
        <v>210.69</v>
      </c>
      <c r="R12" s="32">
        <v>2</v>
      </c>
      <c r="S12" s="32">
        <v>5</v>
      </c>
      <c r="T12" s="51">
        <v>3</v>
      </c>
      <c r="U12" s="54">
        <f t="shared" si="0"/>
        <v>546.48</v>
      </c>
      <c r="W12" s="20" t="s">
        <v>83</v>
      </c>
      <c r="X12" s="24" cm="1">
        <f t="array" ref="X12">(_xlfn.STDEV.S(_xlfn._xlws.FILTER($F$2:$F$504,$B$2:$B$504=X9)))</f>
        <v>40086.262603207797</v>
      </c>
      <c r="Y12" s="24" cm="1">
        <f t="array" ref="Y12">(_xlfn.STDEV.S(_xlfn._xlws.FILTER($F$2:$F$504,$B$2:$B$504=Y9)))</f>
        <v>42369.37417286136</v>
      </c>
      <c r="AE12" s="68"/>
      <c r="AF12" s="67"/>
      <c r="AG12" s="67"/>
    </row>
    <row r="13" spans="1:33" ht="15.75" customHeight="1">
      <c r="A13" s="26">
        <v>200000013</v>
      </c>
      <c r="B13" s="2">
        <v>0</v>
      </c>
      <c r="C13" s="2">
        <v>0</v>
      </c>
      <c r="D13" s="26">
        <v>34</v>
      </c>
      <c r="E13" s="2">
        <v>1</v>
      </c>
      <c r="F13" s="26">
        <v>116525</v>
      </c>
      <c r="G13" s="2">
        <v>0</v>
      </c>
      <c r="H13" s="2">
        <v>0</v>
      </c>
      <c r="I13" s="2"/>
      <c r="J13" s="32">
        <v>1</v>
      </c>
      <c r="K13" s="32">
        <v>8</v>
      </c>
      <c r="L13" s="32">
        <v>3</v>
      </c>
      <c r="M13" s="32">
        <v>1</v>
      </c>
      <c r="N13" s="32">
        <v>4</v>
      </c>
      <c r="O13" s="32">
        <v>143.71</v>
      </c>
      <c r="P13" s="32">
        <v>182.81</v>
      </c>
      <c r="Q13" s="32">
        <v>206.96</v>
      </c>
      <c r="R13" s="32">
        <v>3</v>
      </c>
      <c r="S13" s="32">
        <v>12</v>
      </c>
      <c r="T13" s="51">
        <v>10</v>
      </c>
      <c r="U13" s="54">
        <f t="shared" si="0"/>
        <v>533.48</v>
      </c>
      <c r="W13" s="20" t="s">
        <v>84</v>
      </c>
      <c r="X13" s="24">
        <f t="shared" ref="X13:Y13" si="1">X11+X12</f>
        <v>165232.85351229872</v>
      </c>
      <c r="Y13" s="24">
        <f t="shared" si="1"/>
        <v>158684.20406976857</v>
      </c>
      <c r="AE13" s="60" t="s">
        <v>109</v>
      </c>
      <c r="AF13" s="61"/>
      <c r="AG13" s="64">
        <f>COUNTIFS(D2:D504, "&gt;30")</f>
        <v>359</v>
      </c>
    </row>
    <row r="14" spans="1:33" ht="15.75" customHeight="1">
      <c r="A14" s="26">
        <v>200000014</v>
      </c>
      <c r="B14" s="2">
        <v>0</v>
      </c>
      <c r="C14" s="2">
        <v>0</v>
      </c>
      <c r="D14" s="26">
        <v>40</v>
      </c>
      <c r="E14" s="2">
        <v>1</v>
      </c>
      <c r="F14" s="26">
        <v>76881</v>
      </c>
      <c r="G14" s="2">
        <v>0</v>
      </c>
      <c r="H14" s="2">
        <v>0</v>
      </c>
      <c r="I14" s="2"/>
      <c r="J14" s="32">
        <v>1</v>
      </c>
      <c r="K14" s="32">
        <v>9</v>
      </c>
      <c r="L14" s="32">
        <v>3</v>
      </c>
      <c r="M14" s="32">
        <v>2</v>
      </c>
      <c r="N14" s="32">
        <v>4</v>
      </c>
      <c r="O14" s="32">
        <v>154.57</v>
      </c>
      <c r="P14" s="32">
        <v>196.91</v>
      </c>
      <c r="Q14" s="32">
        <v>222.12</v>
      </c>
      <c r="R14" s="32">
        <v>1</v>
      </c>
      <c r="S14" s="32">
        <v>17</v>
      </c>
      <c r="T14" s="51">
        <v>5</v>
      </c>
      <c r="U14" s="54">
        <f t="shared" si="0"/>
        <v>573.6</v>
      </c>
      <c r="W14" s="20" t="s">
        <v>85</v>
      </c>
      <c r="X14" s="24">
        <f t="shared" ref="X14:Y14" si="2">X11-X12</f>
        <v>85060.328305883115</v>
      </c>
      <c r="Y14" s="24">
        <f t="shared" si="2"/>
        <v>73945.455724045867</v>
      </c>
      <c r="AE14" s="62"/>
      <c r="AF14" s="63"/>
      <c r="AG14" s="65"/>
    </row>
    <row r="15" spans="1:33" ht="15.75" customHeight="1">
      <c r="A15" s="26">
        <v>200000016</v>
      </c>
      <c r="B15" s="2">
        <v>1</v>
      </c>
      <c r="C15" s="2">
        <v>0</v>
      </c>
      <c r="D15" s="26">
        <v>47</v>
      </c>
      <c r="E15" s="2">
        <v>1</v>
      </c>
      <c r="F15" s="26">
        <v>110287</v>
      </c>
      <c r="G15" s="2">
        <v>1</v>
      </c>
      <c r="H15" s="2">
        <v>0</v>
      </c>
      <c r="I15" s="2"/>
      <c r="J15" s="32">
        <v>5</v>
      </c>
      <c r="K15" s="32">
        <f>SUM(L15:N15)</f>
        <v>215</v>
      </c>
      <c r="L15" s="32">
        <v>80</v>
      </c>
      <c r="M15" s="32">
        <v>127</v>
      </c>
      <c r="N15" s="32">
        <v>8</v>
      </c>
      <c r="O15" s="32">
        <v>3148.63</v>
      </c>
      <c r="P15" s="32">
        <v>3189.47</v>
      </c>
      <c r="Q15" s="32">
        <v>211.96</v>
      </c>
      <c r="R15" s="32">
        <v>3</v>
      </c>
      <c r="S15" s="32">
        <v>7</v>
      </c>
      <c r="T15" s="51">
        <v>9</v>
      </c>
      <c r="U15" s="54">
        <f t="shared" si="0"/>
        <v>6550.06</v>
      </c>
      <c r="X15" s="22"/>
      <c r="Y15" s="22"/>
      <c r="AE15" s="59" t="s">
        <v>109</v>
      </c>
      <c r="AF15" s="59"/>
      <c r="AG15" s="58">
        <f>COUNTIFS(D2:D504, "&lt;=30")</f>
        <v>144</v>
      </c>
    </row>
    <row r="16" spans="1:33" ht="15.75" customHeight="1">
      <c r="A16" s="26">
        <v>200000017</v>
      </c>
      <c r="B16" s="2">
        <v>0</v>
      </c>
      <c r="C16" s="2">
        <v>0</v>
      </c>
      <c r="D16" s="26">
        <v>29</v>
      </c>
      <c r="E16" s="2">
        <v>0</v>
      </c>
      <c r="F16" s="26">
        <v>102723</v>
      </c>
      <c r="G16" s="2">
        <v>1</v>
      </c>
      <c r="H16" s="2">
        <v>0</v>
      </c>
      <c r="I16" s="2"/>
      <c r="J16" s="32">
        <v>1</v>
      </c>
      <c r="K16" s="32">
        <v>24</v>
      </c>
      <c r="L16" s="32">
        <v>9</v>
      </c>
      <c r="M16" s="32">
        <v>10</v>
      </c>
      <c r="N16" s="32">
        <v>5</v>
      </c>
      <c r="O16" s="32">
        <v>138.49</v>
      </c>
      <c r="P16" s="32">
        <v>177.32</v>
      </c>
      <c r="Q16" s="32">
        <v>198.6</v>
      </c>
      <c r="R16" s="32">
        <v>1</v>
      </c>
      <c r="S16" s="32">
        <v>19</v>
      </c>
      <c r="T16" s="51">
        <v>8</v>
      </c>
      <c r="U16" s="54">
        <f t="shared" si="0"/>
        <v>514.41</v>
      </c>
      <c r="X16" s="22"/>
      <c r="Y16" s="22"/>
      <c r="AE16" s="59"/>
      <c r="AF16" s="59"/>
      <c r="AG16" s="58"/>
    </row>
    <row r="17" spans="1:33" ht="15.75" customHeight="1">
      <c r="A17" s="26">
        <v>200000018</v>
      </c>
      <c r="B17" s="2">
        <v>0</v>
      </c>
      <c r="C17" s="2">
        <v>0</v>
      </c>
      <c r="D17" s="26">
        <v>25</v>
      </c>
      <c r="E17" s="2">
        <v>0</v>
      </c>
      <c r="F17" s="26">
        <v>104505</v>
      </c>
      <c r="G17" s="2">
        <v>0</v>
      </c>
      <c r="H17" s="2">
        <v>0</v>
      </c>
      <c r="I17" s="2"/>
      <c r="J17" s="32">
        <v>2</v>
      </c>
      <c r="K17" s="32">
        <v>10</v>
      </c>
      <c r="L17" s="32">
        <v>2</v>
      </c>
      <c r="M17" s="32">
        <v>3</v>
      </c>
      <c r="N17" s="32">
        <v>5</v>
      </c>
      <c r="O17" s="32">
        <v>142.02000000000001</v>
      </c>
      <c r="P17" s="32">
        <v>180.33</v>
      </c>
      <c r="Q17" s="32">
        <v>204.67</v>
      </c>
      <c r="R17" s="32">
        <v>3</v>
      </c>
      <c r="S17" s="32">
        <v>18</v>
      </c>
      <c r="T17" s="51">
        <v>10</v>
      </c>
      <c r="U17" s="54">
        <f t="shared" si="0"/>
        <v>527.02</v>
      </c>
      <c r="W17" s="23" t="s">
        <v>86</v>
      </c>
      <c r="X17" s="23"/>
      <c r="Y17" s="23"/>
      <c r="AE17" s="59" t="s">
        <v>110</v>
      </c>
      <c r="AF17" s="59"/>
      <c r="AG17" s="55">
        <f xml:space="preserve"> (AG5 - AG9) / SQRT((AG7^2 / AG13) + (AG11^2 / AG15))</f>
        <v>-0.58401368916365348</v>
      </c>
    </row>
    <row r="18" spans="1:33" ht="15.75" customHeight="1">
      <c r="A18" s="26">
        <v>200000019</v>
      </c>
      <c r="B18" s="2">
        <v>0</v>
      </c>
      <c r="C18" s="2">
        <v>1</v>
      </c>
      <c r="D18" s="26">
        <v>26</v>
      </c>
      <c r="E18" s="2">
        <v>1</v>
      </c>
      <c r="F18" s="26">
        <v>72429</v>
      </c>
      <c r="G18" s="2">
        <v>0</v>
      </c>
      <c r="H18" s="2">
        <v>0</v>
      </c>
      <c r="I18" s="2"/>
      <c r="J18" s="32">
        <v>1</v>
      </c>
      <c r="K18" s="32">
        <v>20</v>
      </c>
      <c r="L18" s="32">
        <v>5</v>
      </c>
      <c r="M18" s="32">
        <v>5</v>
      </c>
      <c r="N18" s="32">
        <v>10</v>
      </c>
      <c r="O18" s="32">
        <v>231.27</v>
      </c>
      <c r="P18" s="32">
        <v>293.75</v>
      </c>
      <c r="Q18" s="32">
        <v>334.71</v>
      </c>
      <c r="R18" s="32">
        <v>1</v>
      </c>
      <c r="S18" s="32">
        <v>12</v>
      </c>
      <c r="T18" s="51">
        <v>1</v>
      </c>
      <c r="U18" s="54">
        <f t="shared" si="0"/>
        <v>859.73</v>
      </c>
      <c r="X18" s="39">
        <v>0</v>
      </c>
      <c r="Y18" s="39">
        <v>1</v>
      </c>
      <c r="AE18" s="59" t="s">
        <v>111</v>
      </c>
      <c r="AF18" s="59"/>
      <c r="AG18" s="55">
        <f>MIN(AG13, AG15) - 1</f>
        <v>143</v>
      </c>
    </row>
    <row r="19" spans="1:33" ht="15.75" customHeight="1">
      <c r="A19" s="26">
        <v>200000020</v>
      </c>
      <c r="B19" s="2">
        <v>1</v>
      </c>
      <c r="C19" s="2">
        <v>0</v>
      </c>
      <c r="D19" s="26">
        <v>30</v>
      </c>
      <c r="E19" s="2">
        <v>1</v>
      </c>
      <c r="F19" s="26">
        <v>58207</v>
      </c>
      <c r="G19" s="2">
        <v>0</v>
      </c>
      <c r="H19" s="2">
        <v>0</v>
      </c>
      <c r="I19" s="2"/>
      <c r="J19" s="32">
        <v>1</v>
      </c>
      <c r="K19" s="32">
        <v>13</v>
      </c>
      <c r="L19" s="32">
        <v>5</v>
      </c>
      <c r="M19" s="32">
        <v>5</v>
      </c>
      <c r="N19" s="32">
        <v>3</v>
      </c>
      <c r="O19" s="32">
        <v>140.91999999999999</v>
      </c>
      <c r="P19" s="32">
        <v>180.22</v>
      </c>
      <c r="Q19" s="32">
        <v>203.21</v>
      </c>
      <c r="R19" s="32">
        <v>2</v>
      </c>
      <c r="S19" s="32">
        <v>16</v>
      </c>
      <c r="T19" s="51">
        <v>6</v>
      </c>
      <c r="U19" s="54">
        <f t="shared" si="0"/>
        <v>524.35</v>
      </c>
      <c r="X19" s="40" t="s">
        <v>80</v>
      </c>
      <c r="Y19" s="40" t="s">
        <v>81</v>
      </c>
      <c r="AE19" s="59" t="s">
        <v>112</v>
      </c>
      <c r="AF19" s="59"/>
      <c r="AG19" s="55">
        <f>_xlfn.T.DIST.2T(ABS(AG17), AG18)</f>
        <v>0.5601312210201812</v>
      </c>
    </row>
    <row r="20" spans="1:33" ht="15.75" customHeight="1">
      <c r="A20" s="26">
        <v>200000021</v>
      </c>
      <c r="B20" s="2">
        <v>0</v>
      </c>
      <c r="C20" s="2">
        <v>0</v>
      </c>
      <c r="D20" s="26">
        <v>63</v>
      </c>
      <c r="E20" s="2">
        <v>2</v>
      </c>
      <c r="F20" s="26">
        <v>135754</v>
      </c>
      <c r="G20" s="2">
        <v>1</v>
      </c>
      <c r="H20" s="2">
        <v>0</v>
      </c>
      <c r="I20" s="2"/>
      <c r="J20" s="32">
        <v>2</v>
      </c>
      <c r="K20" s="32">
        <v>20</v>
      </c>
      <c r="L20" s="32">
        <v>9</v>
      </c>
      <c r="M20" s="32">
        <v>8</v>
      </c>
      <c r="N20" s="32">
        <v>3</v>
      </c>
      <c r="O20" s="32">
        <v>145.13</v>
      </c>
      <c r="P20" s="32">
        <v>186.52</v>
      </c>
      <c r="Q20" s="32">
        <v>208.69</v>
      </c>
      <c r="R20" s="32">
        <v>1</v>
      </c>
      <c r="S20" s="32">
        <v>13</v>
      </c>
      <c r="T20" s="51">
        <v>8</v>
      </c>
      <c r="U20" s="54">
        <f t="shared" si="0"/>
        <v>540.33999999999992</v>
      </c>
      <c r="W20" s="20" t="s">
        <v>87</v>
      </c>
      <c r="X20" s="24" cm="1">
        <f t="array" ref="X20">QUARTILE(_xlfn._xlws.FILTER($F$2:$F$504,$B$2:$B$504=X$18),1)</f>
        <v>101405.75</v>
      </c>
      <c r="Y20" s="24" cm="1">
        <f t="array" ref="Y20">QUARTILE(_xlfn._xlws.FILTER($F$2:$F$504,$B$2:$B$504=Y$18),1)</f>
        <v>91405.25</v>
      </c>
      <c r="AE20" s="56"/>
      <c r="AF20" s="56"/>
      <c r="AG20" s="57"/>
    </row>
    <row r="21" spans="1:33" ht="12.5">
      <c r="A21" s="26">
        <v>200000023</v>
      </c>
      <c r="B21" s="2">
        <v>0</v>
      </c>
      <c r="C21" s="2">
        <v>0</v>
      </c>
      <c r="D21" s="26">
        <v>48</v>
      </c>
      <c r="E21" s="2">
        <v>1</v>
      </c>
      <c r="F21" s="26">
        <v>94868</v>
      </c>
      <c r="G21" s="2">
        <v>0</v>
      </c>
      <c r="H21" s="2">
        <v>0</v>
      </c>
      <c r="I21" s="2"/>
      <c r="J21" s="32">
        <v>1</v>
      </c>
      <c r="K21" s="32">
        <v>15</v>
      </c>
      <c r="L21" s="32">
        <v>2</v>
      </c>
      <c r="M21" s="32">
        <v>6</v>
      </c>
      <c r="N21" s="32">
        <v>7</v>
      </c>
      <c r="O21" s="32">
        <v>191.17</v>
      </c>
      <c r="P21" s="32">
        <v>242.71</v>
      </c>
      <c r="Q21" s="32">
        <v>273.92</v>
      </c>
      <c r="R21" s="32">
        <v>3</v>
      </c>
      <c r="S21" s="32">
        <v>16</v>
      </c>
      <c r="T21" s="51">
        <v>3</v>
      </c>
      <c r="U21" s="54">
        <f t="shared" si="0"/>
        <v>707.8</v>
      </c>
      <c r="W21" s="20" t="s">
        <v>88</v>
      </c>
      <c r="X21" s="24" cm="1">
        <f t="array" ref="X21">QUARTILE(_xlfn._xlws.FILTER($F$2:$F$504,$B$2:$B$504=X$18),3)</f>
        <v>145785.75</v>
      </c>
      <c r="Y21" s="24" cm="1">
        <f t="array" ref="Y21">QUARTILE(_xlfn._xlws.FILTER($F$2:$F$504,$B$2:$B$504=Y$18),3)</f>
        <v>128919.75</v>
      </c>
    </row>
    <row r="22" spans="1:33" ht="12.5">
      <c r="A22" s="26">
        <v>200000024</v>
      </c>
      <c r="B22" s="2">
        <v>1</v>
      </c>
      <c r="C22" s="2">
        <v>1</v>
      </c>
      <c r="D22" s="26">
        <v>32</v>
      </c>
      <c r="E22" s="2">
        <v>1</v>
      </c>
      <c r="F22" s="26">
        <v>88428</v>
      </c>
      <c r="G22" s="2">
        <v>0</v>
      </c>
      <c r="H22" s="2">
        <v>0</v>
      </c>
      <c r="I22" s="2"/>
      <c r="J22" s="32">
        <v>3</v>
      </c>
      <c r="K22" s="32">
        <v>17</v>
      </c>
      <c r="L22" s="32">
        <v>9</v>
      </c>
      <c r="M22" s="32">
        <v>3</v>
      </c>
      <c r="N22" s="32">
        <v>5</v>
      </c>
      <c r="O22" s="32">
        <v>124.87</v>
      </c>
      <c r="P22" s="32">
        <v>161</v>
      </c>
      <c r="Q22" s="32">
        <v>181.22</v>
      </c>
      <c r="R22" s="32">
        <v>3</v>
      </c>
      <c r="S22" s="32">
        <v>20</v>
      </c>
      <c r="T22" s="51">
        <v>1</v>
      </c>
      <c r="U22" s="54">
        <f t="shared" si="0"/>
        <v>467.09000000000003</v>
      </c>
      <c r="W22" s="20" t="s">
        <v>89</v>
      </c>
      <c r="X22" s="24">
        <f t="shared" ref="X22:Y22" si="3">X21-X20</f>
        <v>44380</v>
      </c>
      <c r="Y22" s="24">
        <f t="shared" si="3"/>
        <v>37514.5</v>
      </c>
    </row>
    <row r="23" spans="1:33" ht="12.5">
      <c r="A23" s="26">
        <v>200000025</v>
      </c>
      <c r="B23" s="2">
        <v>0</v>
      </c>
      <c r="C23" s="2">
        <v>0</v>
      </c>
      <c r="D23" s="26">
        <v>24</v>
      </c>
      <c r="E23" s="2">
        <v>0</v>
      </c>
      <c r="F23" s="26">
        <v>107633</v>
      </c>
      <c r="G23" s="2">
        <v>1</v>
      </c>
      <c r="H23" s="2">
        <v>1</v>
      </c>
      <c r="I23" s="2"/>
      <c r="J23" s="32">
        <v>2</v>
      </c>
      <c r="K23" s="32">
        <v>12</v>
      </c>
      <c r="L23" s="32">
        <v>3</v>
      </c>
      <c r="M23" s="32">
        <v>3</v>
      </c>
      <c r="N23" s="32">
        <v>6</v>
      </c>
      <c r="O23" s="32">
        <v>170</v>
      </c>
      <c r="P23" s="32">
        <v>216.63</v>
      </c>
      <c r="Q23" s="32">
        <v>245.66</v>
      </c>
      <c r="R23" s="32">
        <v>1</v>
      </c>
      <c r="S23" s="32">
        <v>9</v>
      </c>
      <c r="T23" s="51">
        <v>1</v>
      </c>
      <c r="U23" s="54">
        <f t="shared" si="0"/>
        <v>632.29</v>
      </c>
      <c r="W23" s="20" t="s">
        <v>84</v>
      </c>
      <c r="X23" s="24">
        <f t="shared" ref="X23:Y23" si="4">X21+(1.5*X22)</f>
        <v>212355.75</v>
      </c>
      <c r="Y23" s="24">
        <f t="shared" si="4"/>
        <v>185191.5</v>
      </c>
    </row>
    <row r="24" spans="1:33" ht="12.5">
      <c r="A24" s="26">
        <v>200000026</v>
      </c>
      <c r="B24" s="2">
        <v>0</v>
      </c>
      <c r="C24" s="2">
        <v>0</v>
      </c>
      <c r="D24" s="26">
        <v>37</v>
      </c>
      <c r="E24" s="2">
        <v>1</v>
      </c>
      <c r="F24" s="26">
        <v>170146</v>
      </c>
      <c r="G24" s="2">
        <v>2</v>
      </c>
      <c r="H24" s="2">
        <v>0</v>
      </c>
      <c r="I24" s="2"/>
      <c r="J24" s="32">
        <v>3</v>
      </c>
      <c r="K24" s="32">
        <v>14</v>
      </c>
      <c r="L24" s="32">
        <v>5</v>
      </c>
      <c r="M24" s="32">
        <v>8</v>
      </c>
      <c r="N24" s="32">
        <v>1</v>
      </c>
      <c r="O24" s="32">
        <v>140.84</v>
      </c>
      <c r="P24" s="32">
        <v>180.35</v>
      </c>
      <c r="Q24" s="32">
        <v>202.52</v>
      </c>
      <c r="R24" s="32">
        <v>2</v>
      </c>
      <c r="S24" s="32">
        <v>18</v>
      </c>
      <c r="T24" s="51">
        <v>1</v>
      </c>
      <c r="U24" s="54">
        <f t="shared" si="0"/>
        <v>523.71</v>
      </c>
      <c r="W24" s="20" t="s">
        <v>85</v>
      </c>
      <c r="X24" s="24">
        <f t="shared" ref="X24:Y24" si="5">X20-(1.5*X22)</f>
        <v>34835.75</v>
      </c>
      <c r="Y24" s="24">
        <f t="shared" si="5"/>
        <v>35133.5</v>
      </c>
    </row>
    <row r="25" spans="1:33" ht="12.5">
      <c r="A25" s="26">
        <v>200000027</v>
      </c>
      <c r="B25" s="2">
        <v>1</v>
      </c>
      <c r="C25" s="2">
        <v>1</v>
      </c>
      <c r="D25" s="26">
        <v>33</v>
      </c>
      <c r="E25" s="2">
        <v>1</v>
      </c>
      <c r="F25" s="26">
        <v>112422</v>
      </c>
      <c r="G25" s="2">
        <v>1</v>
      </c>
      <c r="H25" s="2">
        <v>1</v>
      </c>
      <c r="I25" s="2"/>
      <c r="J25" s="32">
        <v>2</v>
      </c>
      <c r="K25" s="32">
        <v>21</v>
      </c>
      <c r="L25" s="32">
        <v>7</v>
      </c>
      <c r="M25" s="32">
        <v>4</v>
      </c>
      <c r="N25" s="32">
        <v>10</v>
      </c>
      <c r="O25" s="32">
        <v>170.2</v>
      </c>
      <c r="P25" s="32">
        <v>219.56</v>
      </c>
      <c r="Q25" s="32">
        <v>246.84</v>
      </c>
      <c r="R25" s="32">
        <v>2</v>
      </c>
      <c r="S25" s="32">
        <v>17</v>
      </c>
      <c r="T25" s="51">
        <v>7</v>
      </c>
      <c r="U25" s="54">
        <f t="shared" si="0"/>
        <v>636.6</v>
      </c>
    </row>
    <row r="26" spans="1:33" ht="12.5">
      <c r="A26" s="26">
        <v>200000028</v>
      </c>
      <c r="B26" s="2">
        <v>1</v>
      </c>
      <c r="C26" s="2">
        <v>0</v>
      </c>
      <c r="D26" s="26">
        <v>35</v>
      </c>
      <c r="E26" s="2">
        <v>1</v>
      </c>
      <c r="F26" s="26">
        <v>53608</v>
      </c>
      <c r="G26" s="2">
        <v>0</v>
      </c>
      <c r="H26" s="2">
        <v>0</v>
      </c>
      <c r="I26" s="2"/>
      <c r="J26" s="32">
        <v>4</v>
      </c>
      <c r="K26" s="32">
        <v>25</v>
      </c>
      <c r="L26" s="32">
        <v>7</v>
      </c>
      <c r="M26" s="32">
        <v>8</v>
      </c>
      <c r="N26" s="32">
        <v>10</v>
      </c>
      <c r="O26" s="32">
        <v>129.87</v>
      </c>
      <c r="P26" s="32">
        <v>166.23</v>
      </c>
      <c r="Q26" s="32">
        <v>186.81</v>
      </c>
      <c r="R26" s="32">
        <v>2</v>
      </c>
      <c r="S26" s="32">
        <v>5</v>
      </c>
      <c r="T26" s="51">
        <v>4</v>
      </c>
      <c r="U26" s="54">
        <f t="shared" si="0"/>
        <v>482.91</v>
      </c>
    </row>
    <row r="27" spans="1:33" ht="12.5">
      <c r="A27" s="26">
        <v>200000030</v>
      </c>
      <c r="B27" s="2">
        <v>0</v>
      </c>
      <c r="C27" s="2">
        <v>1</v>
      </c>
      <c r="D27" s="26">
        <v>24</v>
      </c>
      <c r="E27" s="2">
        <v>1</v>
      </c>
      <c r="F27" s="26">
        <v>81210</v>
      </c>
      <c r="G27" s="2">
        <v>0</v>
      </c>
      <c r="H27" s="2">
        <v>0</v>
      </c>
      <c r="I27" s="2"/>
      <c r="J27" s="32">
        <v>1</v>
      </c>
      <c r="K27" s="32">
        <v>10</v>
      </c>
      <c r="L27" s="32">
        <v>2</v>
      </c>
      <c r="M27" s="32">
        <v>3</v>
      </c>
      <c r="N27" s="32">
        <v>5</v>
      </c>
      <c r="O27" s="32">
        <v>140.97</v>
      </c>
      <c r="P27" s="32">
        <v>179.94</v>
      </c>
      <c r="Q27" s="32">
        <v>202.58</v>
      </c>
      <c r="R27" s="32">
        <v>2</v>
      </c>
      <c r="S27" s="32">
        <v>15</v>
      </c>
      <c r="T27" s="51">
        <v>4</v>
      </c>
      <c r="U27" s="54">
        <f t="shared" si="0"/>
        <v>523.49</v>
      </c>
    </row>
    <row r="28" spans="1:33" ht="12.5">
      <c r="A28" s="26">
        <v>200000031</v>
      </c>
      <c r="B28" s="2">
        <v>1</v>
      </c>
      <c r="C28" s="2">
        <v>0</v>
      </c>
      <c r="D28" s="26">
        <v>38</v>
      </c>
      <c r="E28" s="2">
        <v>1</v>
      </c>
      <c r="F28" s="26">
        <v>81014</v>
      </c>
      <c r="G28" s="2">
        <v>0</v>
      </c>
      <c r="H28" s="2">
        <v>0</v>
      </c>
      <c r="I28" s="2" t="s">
        <v>21</v>
      </c>
      <c r="J28" s="32">
        <v>1</v>
      </c>
      <c r="K28" s="32">
        <v>30</v>
      </c>
      <c r="L28" s="32">
        <v>10</v>
      </c>
      <c r="M28" s="32">
        <v>10</v>
      </c>
      <c r="N28" s="32">
        <v>10</v>
      </c>
      <c r="O28" s="32">
        <v>150.63</v>
      </c>
      <c r="P28" s="32">
        <v>192.77</v>
      </c>
      <c r="Q28" s="32">
        <v>216.79</v>
      </c>
      <c r="R28" s="32">
        <v>2</v>
      </c>
      <c r="S28" s="32">
        <v>18</v>
      </c>
      <c r="T28" s="51">
        <v>2</v>
      </c>
      <c r="U28" s="54">
        <f t="shared" si="0"/>
        <v>560.18999999999994</v>
      </c>
    </row>
    <row r="29" spans="1:33" ht="12.5">
      <c r="A29" s="26">
        <v>200000032</v>
      </c>
      <c r="B29" s="2">
        <v>1</v>
      </c>
      <c r="C29" s="2">
        <v>1</v>
      </c>
      <c r="D29" s="26">
        <v>24</v>
      </c>
      <c r="E29" s="2">
        <v>1</v>
      </c>
      <c r="F29" s="26">
        <v>103181</v>
      </c>
      <c r="G29" s="2">
        <v>1</v>
      </c>
      <c r="H29" s="2">
        <v>1</v>
      </c>
      <c r="I29" s="2"/>
      <c r="J29" s="32">
        <v>2</v>
      </c>
      <c r="K29" s="32">
        <v>19</v>
      </c>
      <c r="L29" s="32">
        <v>9</v>
      </c>
      <c r="M29" s="32">
        <v>7</v>
      </c>
      <c r="N29" s="32">
        <v>3</v>
      </c>
      <c r="O29" s="32">
        <v>221.97</v>
      </c>
      <c r="P29" s="32">
        <v>284.43</v>
      </c>
      <c r="Q29" s="32">
        <v>318.44</v>
      </c>
      <c r="R29" s="32">
        <v>1</v>
      </c>
      <c r="S29" s="32">
        <v>17</v>
      </c>
      <c r="T29" s="51">
        <v>5</v>
      </c>
      <c r="U29" s="54">
        <f t="shared" si="0"/>
        <v>824.83999999999992</v>
      </c>
    </row>
    <row r="30" spans="1:33" ht="12.5">
      <c r="A30" s="26">
        <v>200000033</v>
      </c>
      <c r="B30" s="2">
        <v>0</v>
      </c>
      <c r="C30" s="2">
        <v>0</v>
      </c>
      <c r="D30" s="26">
        <v>35</v>
      </c>
      <c r="E30" s="2">
        <v>1</v>
      </c>
      <c r="F30" s="26">
        <v>172957</v>
      </c>
      <c r="G30" s="2">
        <v>1</v>
      </c>
      <c r="H30" s="2">
        <v>1</v>
      </c>
      <c r="I30" s="2"/>
      <c r="J30" s="32">
        <v>3</v>
      </c>
      <c r="K30" s="32">
        <v>23</v>
      </c>
      <c r="L30" s="32">
        <v>8</v>
      </c>
      <c r="M30" s="32">
        <v>8</v>
      </c>
      <c r="N30" s="32">
        <v>7</v>
      </c>
      <c r="O30" s="32">
        <v>149.53</v>
      </c>
      <c r="P30" s="32">
        <v>191.13</v>
      </c>
      <c r="Q30" s="32">
        <v>216.69</v>
      </c>
      <c r="R30" s="32">
        <v>1</v>
      </c>
      <c r="S30" s="32">
        <v>6</v>
      </c>
      <c r="T30" s="51">
        <v>2</v>
      </c>
      <c r="U30" s="54">
        <f t="shared" si="0"/>
        <v>557.34999999999991</v>
      </c>
    </row>
    <row r="31" spans="1:33" ht="12.5">
      <c r="A31" s="26">
        <v>200000034</v>
      </c>
      <c r="B31" s="2">
        <v>0</v>
      </c>
      <c r="C31" s="2">
        <v>1</v>
      </c>
      <c r="D31" s="26">
        <v>26</v>
      </c>
      <c r="E31" s="2">
        <v>1</v>
      </c>
      <c r="F31" s="26">
        <v>71310</v>
      </c>
      <c r="G31" s="2">
        <v>0</v>
      </c>
      <c r="H31" s="2">
        <v>0</v>
      </c>
      <c r="I31" s="2"/>
      <c r="J31" s="32">
        <v>3</v>
      </c>
      <c r="K31" s="32">
        <v>17</v>
      </c>
      <c r="L31" s="32">
        <v>8</v>
      </c>
      <c r="M31" s="32">
        <v>4</v>
      </c>
      <c r="N31" s="32">
        <v>5</v>
      </c>
      <c r="O31" s="32">
        <v>175.78</v>
      </c>
      <c r="P31" s="32">
        <v>224.48</v>
      </c>
      <c r="Q31" s="32">
        <v>254.2</v>
      </c>
      <c r="R31" s="32">
        <v>2</v>
      </c>
      <c r="S31" s="32">
        <v>11</v>
      </c>
      <c r="T31" s="51">
        <v>6</v>
      </c>
      <c r="U31" s="54">
        <f t="shared" si="0"/>
        <v>654.46</v>
      </c>
    </row>
    <row r="32" spans="1:33" ht="12.5">
      <c r="A32" s="26">
        <v>200000035</v>
      </c>
      <c r="B32" s="2">
        <v>0</v>
      </c>
      <c r="C32" s="2">
        <v>0</v>
      </c>
      <c r="D32" s="26">
        <v>49</v>
      </c>
      <c r="E32" s="2">
        <v>1</v>
      </c>
      <c r="F32" s="26">
        <v>121592</v>
      </c>
      <c r="G32" s="2">
        <v>1</v>
      </c>
      <c r="H32" s="2">
        <v>1</v>
      </c>
      <c r="I32" s="2"/>
      <c r="J32" s="32">
        <v>5</v>
      </c>
      <c r="K32" s="32">
        <v>24</v>
      </c>
      <c r="L32" s="32">
        <v>10</v>
      </c>
      <c r="M32" s="32">
        <v>8</v>
      </c>
      <c r="N32" s="32">
        <v>6</v>
      </c>
      <c r="O32" s="32">
        <v>182.9</v>
      </c>
      <c r="P32" s="32">
        <v>233.4</v>
      </c>
      <c r="Q32" s="32">
        <v>262.7</v>
      </c>
      <c r="R32" s="32">
        <v>2</v>
      </c>
      <c r="S32" s="32">
        <v>19</v>
      </c>
      <c r="T32" s="51">
        <v>1</v>
      </c>
      <c r="U32" s="54">
        <f t="shared" si="0"/>
        <v>679</v>
      </c>
    </row>
    <row r="33" spans="1:21" ht="12.5">
      <c r="A33" s="26">
        <v>200000036</v>
      </c>
      <c r="B33" s="2">
        <v>1</v>
      </c>
      <c r="C33" s="2">
        <v>0</v>
      </c>
      <c r="D33" s="26">
        <v>40</v>
      </c>
      <c r="E33" s="2">
        <v>1</v>
      </c>
      <c r="F33" s="26">
        <v>94674</v>
      </c>
      <c r="G33" s="2">
        <v>0</v>
      </c>
      <c r="H33" s="2">
        <v>0</v>
      </c>
      <c r="I33" s="2"/>
      <c r="J33" s="32">
        <v>3</v>
      </c>
      <c r="K33" s="32">
        <v>14</v>
      </c>
      <c r="L33" s="32">
        <v>4</v>
      </c>
      <c r="M33" s="32">
        <v>6</v>
      </c>
      <c r="N33" s="32">
        <v>4</v>
      </c>
      <c r="O33" s="32">
        <v>142.07</v>
      </c>
      <c r="P33" s="32">
        <v>179.88</v>
      </c>
      <c r="Q33" s="32">
        <v>204.51</v>
      </c>
      <c r="R33" s="32">
        <v>3</v>
      </c>
      <c r="S33" s="32">
        <v>12</v>
      </c>
      <c r="T33" s="51">
        <v>6</v>
      </c>
      <c r="U33" s="54">
        <f t="shared" si="0"/>
        <v>526.46</v>
      </c>
    </row>
    <row r="34" spans="1:21" ht="12.5">
      <c r="A34" s="26">
        <v>200000037</v>
      </c>
      <c r="B34" s="2">
        <v>0</v>
      </c>
      <c r="C34" s="2">
        <v>0</v>
      </c>
      <c r="D34" s="26">
        <v>43</v>
      </c>
      <c r="E34" s="2">
        <v>1</v>
      </c>
      <c r="F34" s="26">
        <v>133105</v>
      </c>
      <c r="G34" s="2">
        <v>1</v>
      </c>
      <c r="H34" s="2">
        <v>0</v>
      </c>
      <c r="I34" s="2"/>
      <c r="J34" s="32">
        <v>5</v>
      </c>
      <c r="K34" s="32">
        <v>27</v>
      </c>
      <c r="L34" s="32">
        <v>9</v>
      </c>
      <c r="M34" s="32">
        <v>10</v>
      </c>
      <c r="N34" s="32">
        <v>8</v>
      </c>
      <c r="O34" s="32">
        <v>199.54</v>
      </c>
      <c r="P34" s="32">
        <v>255.08</v>
      </c>
      <c r="Q34" s="32">
        <v>288.93</v>
      </c>
      <c r="R34" s="32">
        <v>1</v>
      </c>
      <c r="S34" s="32">
        <v>7</v>
      </c>
      <c r="T34" s="51">
        <v>9</v>
      </c>
      <c r="U34" s="54">
        <f t="shared" si="0"/>
        <v>743.55</v>
      </c>
    </row>
    <row r="35" spans="1:21" ht="12.5">
      <c r="A35" s="26">
        <v>200000038</v>
      </c>
      <c r="B35" s="2">
        <v>0</v>
      </c>
      <c r="C35" s="2">
        <v>0</v>
      </c>
      <c r="D35" s="26">
        <v>51</v>
      </c>
      <c r="E35" s="2">
        <v>1</v>
      </c>
      <c r="F35" s="26">
        <v>124990</v>
      </c>
      <c r="G35" s="2">
        <v>1</v>
      </c>
      <c r="H35" s="2">
        <v>2</v>
      </c>
      <c r="I35" s="2"/>
      <c r="J35" s="32">
        <v>2</v>
      </c>
      <c r="K35" s="32">
        <v>13</v>
      </c>
      <c r="L35" s="32">
        <v>2</v>
      </c>
      <c r="M35" s="32">
        <v>7</v>
      </c>
      <c r="N35" s="32">
        <v>4</v>
      </c>
      <c r="O35" s="32">
        <v>162.53</v>
      </c>
      <c r="P35" s="32">
        <v>208.36</v>
      </c>
      <c r="Q35" s="32">
        <v>234.57</v>
      </c>
      <c r="R35" s="32">
        <v>3</v>
      </c>
      <c r="S35" s="32">
        <v>12</v>
      </c>
      <c r="T35" s="51">
        <v>8</v>
      </c>
      <c r="U35" s="54">
        <f t="shared" si="0"/>
        <v>605.46</v>
      </c>
    </row>
    <row r="36" spans="1:21" ht="12.5">
      <c r="A36" s="26">
        <v>200000039</v>
      </c>
      <c r="B36" s="2">
        <v>0</v>
      </c>
      <c r="C36" s="2">
        <v>1</v>
      </c>
      <c r="D36" s="26">
        <v>22</v>
      </c>
      <c r="E36" s="2">
        <v>1</v>
      </c>
      <c r="F36" s="26">
        <v>126400</v>
      </c>
      <c r="G36" s="2">
        <v>1</v>
      </c>
      <c r="H36" s="2">
        <v>1</v>
      </c>
      <c r="I36" s="2"/>
      <c r="J36" s="32">
        <v>5</v>
      </c>
      <c r="K36" s="32">
        <v>19</v>
      </c>
      <c r="L36" s="32">
        <v>3</v>
      </c>
      <c r="M36" s="32">
        <v>7</v>
      </c>
      <c r="N36" s="32">
        <v>9</v>
      </c>
      <c r="O36" s="32">
        <v>144.08000000000001</v>
      </c>
      <c r="P36" s="32">
        <v>183.38</v>
      </c>
      <c r="Q36" s="32">
        <v>208.12</v>
      </c>
      <c r="R36" s="32">
        <v>3</v>
      </c>
      <c r="S36" s="32">
        <v>11</v>
      </c>
      <c r="T36" s="51">
        <v>9</v>
      </c>
      <c r="U36" s="54">
        <f t="shared" si="0"/>
        <v>535.58000000000004</v>
      </c>
    </row>
    <row r="37" spans="1:21" ht="12.5">
      <c r="A37" s="26">
        <v>200000040</v>
      </c>
      <c r="B37" s="2">
        <v>0</v>
      </c>
      <c r="C37" s="2">
        <v>0</v>
      </c>
      <c r="D37" s="26">
        <v>37</v>
      </c>
      <c r="E37" s="2">
        <v>1</v>
      </c>
      <c r="F37" s="26">
        <v>106215</v>
      </c>
      <c r="G37" s="2">
        <v>1</v>
      </c>
      <c r="H37" s="2">
        <v>0</v>
      </c>
      <c r="I37" s="2"/>
      <c r="J37" s="32">
        <v>4</v>
      </c>
      <c r="K37" s="32">
        <v>14</v>
      </c>
      <c r="L37" s="32">
        <v>8</v>
      </c>
      <c r="M37" s="32">
        <v>2</v>
      </c>
      <c r="N37" s="32">
        <v>4</v>
      </c>
      <c r="O37" s="32">
        <v>156.59</v>
      </c>
      <c r="P37" s="32">
        <v>200.05</v>
      </c>
      <c r="Q37" s="32">
        <v>226.31</v>
      </c>
      <c r="R37" s="32">
        <v>3</v>
      </c>
      <c r="S37" s="32">
        <v>15</v>
      </c>
      <c r="T37" s="51">
        <v>1</v>
      </c>
      <c r="U37" s="54">
        <f t="shared" si="0"/>
        <v>582.95000000000005</v>
      </c>
    </row>
    <row r="38" spans="1:21" ht="12.5">
      <c r="A38" s="26">
        <v>200000041</v>
      </c>
      <c r="B38" s="2">
        <v>0</v>
      </c>
      <c r="C38" s="2">
        <v>0</v>
      </c>
      <c r="D38" s="26">
        <v>36</v>
      </c>
      <c r="E38" s="2">
        <v>1</v>
      </c>
      <c r="F38" s="26">
        <v>106205</v>
      </c>
      <c r="G38" s="2">
        <v>1</v>
      </c>
      <c r="H38" s="2">
        <v>1</v>
      </c>
      <c r="I38" s="2"/>
      <c r="J38" s="32">
        <v>3</v>
      </c>
      <c r="K38" s="32">
        <v>16</v>
      </c>
      <c r="L38" s="32">
        <v>4</v>
      </c>
      <c r="M38" s="32">
        <v>4</v>
      </c>
      <c r="N38" s="32">
        <v>8</v>
      </c>
      <c r="O38" s="32">
        <v>490.92</v>
      </c>
      <c r="P38" s="32">
        <v>631.76</v>
      </c>
      <c r="Q38" s="32">
        <v>706.33</v>
      </c>
      <c r="R38" s="32">
        <v>1</v>
      </c>
      <c r="S38" s="32">
        <v>9</v>
      </c>
      <c r="T38" s="51">
        <v>8</v>
      </c>
      <c r="U38" s="54">
        <f t="shared" si="0"/>
        <v>1829.0100000000002</v>
      </c>
    </row>
    <row r="39" spans="1:21" ht="12.5">
      <c r="A39" s="26">
        <v>200000042</v>
      </c>
      <c r="B39" s="2">
        <v>0</v>
      </c>
      <c r="C39" s="2">
        <v>0</v>
      </c>
      <c r="D39" s="26">
        <v>24</v>
      </c>
      <c r="E39" s="2">
        <v>0</v>
      </c>
      <c r="F39" s="26">
        <v>85270</v>
      </c>
      <c r="G39" s="2">
        <v>0</v>
      </c>
      <c r="H39" s="2">
        <v>0</v>
      </c>
      <c r="I39" s="2"/>
      <c r="J39" s="32">
        <v>5</v>
      </c>
      <c r="K39" s="32">
        <v>25</v>
      </c>
      <c r="L39" s="32">
        <v>8</v>
      </c>
      <c r="M39" s="32">
        <v>9</v>
      </c>
      <c r="N39" s="32">
        <v>8</v>
      </c>
      <c r="O39" s="32">
        <v>170.13</v>
      </c>
      <c r="P39" s="32">
        <v>214.17</v>
      </c>
      <c r="Q39" s="32">
        <v>242.77</v>
      </c>
      <c r="R39" s="32">
        <v>2</v>
      </c>
      <c r="S39" s="32">
        <v>15</v>
      </c>
      <c r="T39" s="51">
        <v>2</v>
      </c>
      <c r="U39" s="54">
        <f t="shared" si="0"/>
        <v>627.06999999999994</v>
      </c>
    </row>
    <row r="40" spans="1:21" ht="12.5">
      <c r="A40" s="26">
        <v>200000043</v>
      </c>
      <c r="B40" s="2">
        <v>1</v>
      </c>
      <c r="C40" s="2">
        <v>0</v>
      </c>
      <c r="D40" s="26">
        <v>38</v>
      </c>
      <c r="E40" s="2">
        <v>1</v>
      </c>
      <c r="F40" s="26">
        <v>67861</v>
      </c>
      <c r="G40" s="2">
        <v>0</v>
      </c>
      <c r="H40" s="2">
        <v>0</v>
      </c>
      <c r="I40" s="2"/>
      <c r="J40" s="32">
        <v>2</v>
      </c>
      <c r="K40" s="32">
        <v>14</v>
      </c>
      <c r="L40" s="32">
        <v>4</v>
      </c>
      <c r="M40" s="32">
        <v>1</v>
      </c>
      <c r="N40" s="32">
        <v>9</v>
      </c>
      <c r="O40" s="32">
        <v>161.54</v>
      </c>
      <c r="P40" s="32">
        <v>208.05</v>
      </c>
      <c r="Q40" s="32">
        <v>232.3</v>
      </c>
      <c r="R40" s="32">
        <v>2</v>
      </c>
      <c r="S40" s="32">
        <v>12</v>
      </c>
      <c r="T40" s="51">
        <v>6</v>
      </c>
      <c r="U40" s="54">
        <f t="shared" si="0"/>
        <v>601.8900000000001</v>
      </c>
    </row>
    <row r="41" spans="1:21" ht="12.5">
      <c r="A41" s="26">
        <v>200000045</v>
      </c>
      <c r="B41" s="2">
        <v>0</v>
      </c>
      <c r="C41" s="2">
        <v>0</v>
      </c>
      <c r="D41" s="26">
        <v>34</v>
      </c>
      <c r="E41" s="2">
        <v>1</v>
      </c>
      <c r="F41" s="26">
        <v>102617</v>
      </c>
      <c r="G41" s="2">
        <v>0</v>
      </c>
      <c r="H41" s="2">
        <v>1</v>
      </c>
      <c r="I41" s="2"/>
      <c r="J41" s="32">
        <v>3</v>
      </c>
      <c r="K41" s="32">
        <v>17</v>
      </c>
      <c r="L41" s="32">
        <v>8</v>
      </c>
      <c r="M41" s="32">
        <v>3</v>
      </c>
      <c r="N41" s="32">
        <v>6</v>
      </c>
      <c r="O41" s="32">
        <v>151.4</v>
      </c>
      <c r="P41" s="32">
        <v>193.77</v>
      </c>
      <c r="Q41" s="32">
        <v>218.94</v>
      </c>
      <c r="R41" s="32">
        <v>2</v>
      </c>
      <c r="S41" s="32">
        <v>12</v>
      </c>
      <c r="T41" s="51">
        <v>5</v>
      </c>
      <c r="U41" s="54">
        <f t="shared" si="0"/>
        <v>564.11</v>
      </c>
    </row>
    <row r="42" spans="1:21" ht="12.5">
      <c r="A42" s="26">
        <v>200000046</v>
      </c>
      <c r="B42" s="2">
        <v>0</v>
      </c>
      <c r="C42" s="2">
        <v>1</v>
      </c>
      <c r="D42" s="26">
        <v>65</v>
      </c>
      <c r="E42" s="2">
        <v>3</v>
      </c>
      <c r="F42" s="26">
        <v>69487</v>
      </c>
      <c r="G42" s="2">
        <v>0</v>
      </c>
      <c r="H42" s="2">
        <v>2</v>
      </c>
      <c r="I42" s="2" t="s">
        <v>22</v>
      </c>
      <c r="J42" s="32">
        <v>2</v>
      </c>
      <c r="K42" s="32">
        <v>20</v>
      </c>
      <c r="L42" s="32">
        <v>7</v>
      </c>
      <c r="M42" s="32">
        <v>8</v>
      </c>
      <c r="N42" s="32">
        <v>5</v>
      </c>
      <c r="O42" s="32">
        <v>146.66</v>
      </c>
      <c r="P42" s="32">
        <v>187.75</v>
      </c>
      <c r="Q42" s="32">
        <v>211.02</v>
      </c>
      <c r="R42" s="32">
        <v>1</v>
      </c>
      <c r="S42" s="32">
        <v>12</v>
      </c>
      <c r="T42" s="51">
        <v>8</v>
      </c>
      <c r="U42" s="54">
        <f t="shared" si="0"/>
        <v>545.42999999999995</v>
      </c>
    </row>
    <row r="43" spans="1:21" ht="12.5">
      <c r="A43" s="26">
        <v>200000047</v>
      </c>
      <c r="B43" s="2">
        <v>0</v>
      </c>
      <c r="C43" s="2">
        <v>0</v>
      </c>
      <c r="D43" s="26">
        <v>35</v>
      </c>
      <c r="E43" s="2">
        <v>1</v>
      </c>
      <c r="F43" s="26">
        <v>135090</v>
      </c>
      <c r="G43" s="2">
        <v>1</v>
      </c>
      <c r="H43" s="2">
        <v>0</v>
      </c>
      <c r="I43" s="2" t="s">
        <v>21</v>
      </c>
      <c r="J43" s="32">
        <v>3</v>
      </c>
      <c r="K43" s="32">
        <v>18</v>
      </c>
      <c r="L43" s="32">
        <v>5</v>
      </c>
      <c r="M43" s="32">
        <v>9</v>
      </c>
      <c r="N43" s="32">
        <v>4</v>
      </c>
      <c r="O43" s="32">
        <v>163.16</v>
      </c>
      <c r="P43" s="32">
        <v>208.22</v>
      </c>
      <c r="Q43" s="32">
        <v>235.06</v>
      </c>
      <c r="R43" s="32">
        <v>1</v>
      </c>
      <c r="S43" s="32">
        <v>15</v>
      </c>
      <c r="T43" s="51">
        <v>10</v>
      </c>
      <c r="U43" s="54">
        <f t="shared" si="0"/>
        <v>606.44000000000005</v>
      </c>
    </row>
    <row r="44" spans="1:21" ht="12.5">
      <c r="A44" s="26">
        <v>200000048</v>
      </c>
      <c r="B44" s="2">
        <v>0</v>
      </c>
      <c r="C44" s="2">
        <v>0</v>
      </c>
      <c r="D44" s="26">
        <v>26</v>
      </c>
      <c r="E44" s="2">
        <v>0</v>
      </c>
      <c r="F44" s="26">
        <v>83442</v>
      </c>
      <c r="G44" s="2">
        <v>0</v>
      </c>
      <c r="H44" s="2">
        <v>0</v>
      </c>
      <c r="I44" s="2" t="s">
        <v>20</v>
      </c>
      <c r="J44" s="32">
        <v>1</v>
      </c>
      <c r="K44" s="32">
        <v>18</v>
      </c>
      <c r="L44" s="32">
        <v>7</v>
      </c>
      <c r="M44" s="32">
        <v>7</v>
      </c>
      <c r="N44" s="32">
        <v>4</v>
      </c>
      <c r="O44" s="32">
        <v>139.04</v>
      </c>
      <c r="P44" s="32">
        <v>177.49</v>
      </c>
      <c r="Q44" s="32">
        <v>200.52</v>
      </c>
      <c r="R44" s="32">
        <v>2</v>
      </c>
      <c r="S44" s="32">
        <v>20</v>
      </c>
      <c r="T44" s="51">
        <v>8</v>
      </c>
      <c r="U44" s="54">
        <f t="shared" si="0"/>
        <v>517.04999999999995</v>
      </c>
    </row>
    <row r="45" spans="1:21" ht="12.5">
      <c r="A45" s="26">
        <v>200000049</v>
      </c>
      <c r="B45" s="2">
        <v>0</v>
      </c>
      <c r="C45" s="2">
        <v>1</v>
      </c>
      <c r="D45" s="26">
        <v>32</v>
      </c>
      <c r="E45" s="2">
        <v>1</v>
      </c>
      <c r="F45" s="26">
        <v>146519</v>
      </c>
      <c r="G45" s="2">
        <v>2</v>
      </c>
      <c r="H45" s="2">
        <v>1</v>
      </c>
      <c r="I45" s="2"/>
      <c r="J45" s="32">
        <v>4</v>
      </c>
      <c r="K45" s="32">
        <v>16</v>
      </c>
      <c r="L45" s="32">
        <v>4</v>
      </c>
      <c r="M45" s="32">
        <v>4</v>
      </c>
      <c r="N45" s="32">
        <v>8</v>
      </c>
      <c r="O45" s="32">
        <v>187.8</v>
      </c>
      <c r="P45" s="32">
        <v>238.51</v>
      </c>
      <c r="Q45" s="32">
        <v>273.11</v>
      </c>
      <c r="R45" s="32">
        <v>2</v>
      </c>
      <c r="S45" s="32">
        <v>12</v>
      </c>
      <c r="T45" s="51">
        <v>7</v>
      </c>
      <c r="U45" s="54">
        <f t="shared" si="0"/>
        <v>699.42000000000007</v>
      </c>
    </row>
    <row r="46" spans="1:21" ht="12.5">
      <c r="A46" s="26">
        <v>200000050</v>
      </c>
      <c r="B46" s="2">
        <v>1</v>
      </c>
      <c r="C46" s="2">
        <v>1</v>
      </c>
      <c r="D46" s="26">
        <v>33</v>
      </c>
      <c r="E46" s="2">
        <v>1</v>
      </c>
      <c r="F46" s="26">
        <v>43805</v>
      </c>
      <c r="G46" s="2">
        <v>0</v>
      </c>
      <c r="H46" s="2">
        <v>0</v>
      </c>
      <c r="I46" s="2"/>
      <c r="J46" s="32">
        <v>1</v>
      </c>
      <c r="K46" s="32">
        <v>21</v>
      </c>
      <c r="L46" s="32">
        <v>6</v>
      </c>
      <c r="M46" s="32">
        <v>8</v>
      </c>
      <c r="N46" s="32">
        <v>7</v>
      </c>
      <c r="O46" s="32">
        <v>137.62</v>
      </c>
      <c r="P46" s="32">
        <v>174.29</v>
      </c>
      <c r="Q46" s="32">
        <v>197.33</v>
      </c>
      <c r="R46" s="32">
        <v>2</v>
      </c>
      <c r="S46" s="32">
        <v>9</v>
      </c>
      <c r="T46" s="51">
        <v>10</v>
      </c>
      <c r="U46" s="54">
        <f t="shared" si="0"/>
        <v>509.24</v>
      </c>
    </row>
    <row r="47" spans="1:21" ht="12.5">
      <c r="A47" s="26">
        <v>200000051</v>
      </c>
      <c r="B47" s="2">
        <v>1</v>
      </c>
      <c r="C47" s="2">
        <v>0</v>
      </c>
      <c r="D47" s="26">
        <v>27</v>
      </c>
      <c r="E47" s="2">
        <v>0</v>
      </c>
      <c r="F47" s="26">
        <v>103787</v>
      </c>
      <c r="G47" s="2">
        <v>1</v>
      </c>
      <c r="H47" s="2">
        <v>0</v>
      </c>
      <c r="I47" s="2"/>
      <c r="J47" s="32">
        <v>2</v>
      </c>
      <c r="K47" s="32">
        <v>11</v>
      </c>
      <c r="L47" s="32">
        <v>2</v>
      </c>
      <c r="M47" s="32">
        <v>4</v>
      </c>
      <c r="N47" s="32">
        <v>5</v>
      </c>
      <c r="O47" s="32">
        <v>168.68</v>
      </c>
      <c r="P47" s="32">
        <v>213.84</v>
      </c>
      <c r="Q47" s="32">
        <v>243.12</v>
      </c>
      <c r="R47" s="32">
        <v>1</v>
      </c>
      <c r="S47" s="32">
        <v>15</v>
      </c>
      <c r="T47" s="51">
        <v>6</v>
      </c>
      <c r="U47" s="54">
        <f t="shared" si="0"/>
        <v>625.64</v>
      </c>
    </row>
    <row r="48" spans="1:21" ht="12.5">
      <c r="A48" s="26">
        <v>200000052</v>
      </c>
      <c r="B48" s="2">
        <v>1</v>
      </c>
      <c r="C48" s="2">
        <v>1</v>
      </c>
      <c r="D48" s="26">
        <v>28</v>
      </c>
      <c r="E48" s="2">
        <v>1</v>
      </c>
      <c r="F48" s="26">
        <v>164915</v>
      </c>
      <c r="G48" s="2">
        <v>1</v>
      </c>
      <c r="H48" s="2">
        <v>0</v>
      </c>
      <c r="I48" s="2"/>
      <c r="J48" s="32">
        <v>5</v>
      </c>
      <c r="K48" s="32">
        <v>27</v>
      </c>
      <c r="L48" s="32">
        <v>9</v>
      </c>
      <c r="M48" s="32">
        <v>8</v>
      </c>
      <c r="N48" s="32">
        <v>10</v>
      </c>
      <c r="O48" s="32">
        <v>153.77000000000001</v>
      </c>
      <c r="P48" s="32">
        <v>195.82</v>
      </c>
      <c r="Q48" s="32">
        <v>220.63</v>
      </c>
      <c r="R48" s="32">
        <v>1</v>
      </c>
      <c r="S48" s="32">
        <v>17</v>
      </c>
      <c r="T48" s="51">
        <v>3</v>
      </c>
      <c r="U48" s="54">
        <f t="shared" si="0"/>
        <v>570.22</v>
      </c>
    </row>
    <row r="49" spans="1:21" ht="12.5">
      <c r="A49" s="26">
        <v>200000053</v>
      </c>
      <c r="B49" s="2">
        <v>0</v>
      </c>
      <c r="C49" s="2">
        <v>0</v>
      </c>
      <c r="D49" s="26">
        <v>25</v>
      </c>
      <c r="E49" s="2">
        <v>0</v>
      </c>
      <c r="F49" s="26">
        <v>43684</v>
      </c>
      <c r="G49" s="2">
        <v>0</v>
      </c>
      <c r="H49" s="2">
        <v>0</v>
      </c>
      <c r="I49" s="2"/>
      <c r="J49" s="32">
        <v>3</v>
      </c>
      <c r="K49" s="32">
        <v>8</v>
      </c>
      <c r="L49" s="32">
        <v>2</v>
      </c>
      <c r="M49" s="32">
        <v>4</v>
      </c>
      <c r="N49" s="32">
        <v>2</v>
      </c>
      <c r="O49" s="32">
        <v>178.87</v>
      </c>
      <c r="P49" s="32">
        <v>226.46</v>
      </c>
      <c r="Q49" s="32">
        <v>259.04000000000002</v>
      </c>
      <c r="R49" s="32">
        <v>3</v>
      </c>
      <c r="S49" s="32">
        <v>5</v>
      </c>
      <c r="T49" s="51">
        <v>10</v>
      </c>
      <c r="U49" s="54">
        <f t="shared" si="0"/>
        <v>664.37000000000012</v>
      </c>
    </row>
    <row r="50" spans="1:21" ht="12.5">
      <c r="A50" s="26">
        <v>200000054</v>
      </c>
      <c r="B50" s="2">
        <v>0</v>
      </c>
      <c r="C50" s="2">
        <v>0</v>
      </c>
      <c r="D50" s="26">
        <v>48</v>
      </c>
      <c r="E50" s="2">
        <v>1</v>
      </c>
      <c r="F50" s="26">
        <v>159714</v>
      </c>
      <c r="G50" s="2">
        <v>1</v>
      </c>
      <c r="H50" s="2">
        <v>2</v>
      </c>
      <c r="I50" s="2"/>
      <c r="J50" s="32">
        <v>1</v>
      </c>
      <c r="K50" s="32">
        <v>21</v>
      </c>
      <c r="L50" s="32">
        <v>9</v>
      </c>
      <c r="M50" s="32">
        <v>2</v>
      </c>
      <c r="N50" s="32">
        <v>10</v>
      </c>
      <c r="O50" s="32">
        <v>145.25</v>
      </c>
      <c r="P50" s="32">
        <v>185.39</v>
      </c>
      <c r="Q50" s="32">
        <v>208.55</v>
      </c>
      <c r="R50" s="32">
        <v>3</v>
      </c>
      <c r="S50" s="32">
        <v>10</v>
      </c>
      <c r="T50" s="51">
        <v>8</v>
      </c>
      <c r="U50" s="54">
        <f t="shared" si="0"/>
        <v>539.19000000000005</v>
      </c>
    </row>
    <row r="51" spans="1:21" ht="12.5">
      <c r="A51" s="26">
        <v>200000055</v>
      </c>
      <c r="B51" s="2">
        <v>0</v>
      </c>
      <c r="C51" s="2">
        <v>0</v>
      </c>
      <c r="D51" s="26">
        <v>39</v>
      </c>
      <c r="E51" s="2">
        <v>1</v>
      </c>
      <c r="F51" s="26">
        <v>91019</v>
      </c>
      <c r="G51" s="2">
        <v>2</v>
      </c>
      <c r="H51" s="2">
        <v>1</v>
      </c>
      <c r="I51" s="2"/>
      <c r="J51" s="32">
        <v>4</v>
      </c>
      <c r="K51" s="32">
        <v>12</v>
      </c>
      <c r="L51" s="32">
        <v>1</v>
      </c>
      <c r="M51" s="32">
        <v>10</v>
      </c>
      <c r="N51" s="32">
        <v>1</v>
      </c>
      <c r="O51" s="32">
        <v>193.56</v>
      </c>
      <c r="P51" s="32">
        <v>247.54</v>
      </c>
      <c r="Q51" s="32">
        <v>278.56</v>
      </c>
      <c r="R51" s="32">
        <v>2</v>
      </c>
      <c r="S51" s="32">
        <v>11</v>
      </c>
      <c r="T51" s="51">
        <v>10</v>
      </c>
      <c r="U51" s="54">
        <f t="shared" si="0"/>
        <v>719.66000000000008</v>
      </c>
    </row>
    <row r="52" spans="1:21" ht="12.5">
      <c r="A52" s="26">
        <v>200000056</v>
      </c>
      <c r="B52" s="2">
        <v>0</v>
      </c>
      <c r="C52" s="2">
        <v>0</v>
      </c>
      <c r="D52" s="26">
        <v>38</v>
      </c>
      <c r="E52" s="2">
        <v>1</v>
      </c>
      <c r="F52" s="26">
        <v>75705</v>
      </c>
      <c r="G52" s="2">
        <v>0</v>
      </c>
      <c r="H52" s="2">
        <v>0</v>
      </c>
      <c r="I52" s="2" t="s">
        <v>20</v>
      </c>
      <c r="J52" s="32">
        <v>3</v>
      </c>
      <c r="K52" s="32">
        <v>12</v>
      </c>
      <c r="L52" s="32">
        <v>1</v>
      </c>
      <c r="M52" s="32">
        <v>5</v>
      </c>
      <c r="N52" s="32">
        <v>6</v>
      </c>
      <c r="O52" s="32">
        <v>172.9</v>
      </c>
      <c r="P52" s="32">
        <v>220.38</v>
      </c>
      <c r="Q52" s="32">
        <v>248.8</v>
      </c>
      <c r="R52" s="32">
        <v>1</v>
      </c>
      <c r="S52" s="32">
        <v>8</v>
      </c>
      <c r="T52" s="51">
        <v>4</v>
      </c>
      <c r="U52" s="54">
        <f t="shared" si="0"/>
        <v>642.07999999999993</v>
      </c>
    </row>
    <row r="53" spans="1:21" ht="12.5">
      <c r="A53" s="26">
        <v>200000057</v>
      </c>
      <c r="B53" s="2">
        <v>0</v>
      </c>
      <c r="C53" s="2">
        <v>1</v>
      </c>
      <c r="D53" s="26">
        <v>45</v>
      </c>
      <c r="E53" s="2">
        <v>2</v>
      </c>
      <c r="F53" s="26">
        <v>215150</v>
      </c>
      <c r="G53" s="2">
        <v>2</v>
      </c>
      <c r="H53" s="2">
        <v>2</v>
      </c>
      <c r="I53" s="2"/>
      <c r="J53" s="32">
        <v>1</v>
      </c>
      <c r="K53" s="32">
        <v>20</v>
      </c>
      <c r="L53" s="32">
        <v>1</v>
      </c>
      <c r="M53" s="32">
        <v>9</v>
      </c>
      <c r="N53" s="32">
        <v>10</v>
      </c>
      <c r="O53" s="32">
        <v>141.78</v>
      </c>
      <c r="P53" s="32">
        <v>183.84</v>
      </c>
      <c r="Q53" s="32">
        <v>204.82</v>
      </c>
      <c r="R53" s="32">
        <v>2</v>
      </c>
      <c r="S53" s="32">
        <v>5</v>
      </c>
      <c r="T53" s="51">
        <v>5</v>
      </c>
      <c r="U53" s="54">
        <f t="shared" si="0"/>
        <v>530.44000000000005</v>
      </c>
    </row>
    <row r="54" spans="1:21" ht="12.5">
      <c r="A54" s="26">
        <v>200000058</v>
      </c>
      <c r="B54" s="2">
        <v>0</v>
      </c>
      <c r="C54" s="2">
        <v>0</v>
      </c>
      <c r="D54" s="26">
        <v>33</v>
      </c>
      <c r="E54" s="2">
        <v>1</v>
      </c>
      <c r="F54" s="26">
        <v>116261</v>
      </c>
      <c r="G54" s="2">
        <v>1</v>
      </c>
      <c r="H54" s="2">
        <v>2</v>
      </c>
      <c r="I54" s="2"/>
      <c r="J54" s="32">
        <v>1</v>
      </c>
      <c r="K54" s="32">
        <v>17</v>
      </c>
      <c r="L54" s="32">
        <v>3</v>
      </c>
      <c r="M54" s="32">
        <v>5</v>
      </c>
      <c r="N54" s="32">
        <v>9</v>
      </c>
      <c r="O54" s="32">
        <v>181.88</v>
      </c>
      <c r="P54" s="32">
        <v>232.52</v>
      </c>
      <c r="Q54" s="32">
        <v>262.33</v>
      </c>
      <c r="R54" s="32">
        <v>2</v>
      </c>
      <c r="S54" s="32">
        <v>13</v>
      </c>
      <c r="T54" s="51">
        <v>4</v>
      </c>
      <c r="U54" s="54">
        <f t="shared" si="0"/>
        <v>676.73</v>
      </c>
    </row>
    <row r="55" spans="1:21" ht="12.5">
      <c r="A55" s="26">
        <v>200000059</v>
      </c>
      <c r="B55" s="2">
        <v>1</v>
      </c>
      <c r="C55" s="2">
        <v>1</v>
      </c>
      <c r="D55" s="26">
        <v>25</v>
      </c>
      <c r="E55" s="2">
        <v>1</v>
      </c>
      <c r="F55" s="26">
        <v>106987</v>
      </c>
      <c r="G55" s="2">
        <v>1</v>
      </c>
      <c r="H55" s="2">
        <v>0</v>
      </c>
      <c r="I55" s="2"/>
      <c r="J55" s="32">
        <v>4</v>
      </c>
      <c r="K55" s="32">
        <v>26</v>
      </c>
      <c r="L55" s="32">
        <v>10</v>
      </c>
      <c r="M55" s="32">
        <v>8</v>
      </c>
      <c r="N55" s="32">
        <v>8</v>
      </c>
      <c r="O55" s="32">
        <v>173.54</v>
      </c>
      <c r="P55" s="32">
        <v>221.48</v>
      </c>
      <c r="Q55" s="32">
        <v>250.8</v>
      </c>
      <c r="R55" s="32">
        <v>1</v>
      </c>
      <c r="S55" s="32">
        <v>19</v>
      </c>
      <c r="T55" s="51">
        <v>5</v>
      </c>
      <c r="U55" s="54">
        <f t="shared" si="0"/>
        <v>645.81999999999994</v>
      </c>
    </row>
    <row r="56" spans="1:21" ht="12.5">
      <c r="A56" s="26">
        <v>200000060</v>
      </c>
      <c r="B56" s="2">
        <v>0</v>
      </c>
      <c r="C56" s="2">
        <v>1</v>
      </c>
      <c r="D56" s="26">
        <v>40</v>
      </c>
      <c r="E56" s="2">
        <v>1</v>
      </c>
      <c r="F56" s="26">
        <v>161999</v>
      </c>
      <c r="G56" s="2">
        <v>2</v>
      </c>
      <c r="H56" s="2">
        <v>1</v>
      </c>
      <c r="I56" s="2"/>
      <c r="J56" s="32">
        <v>2</v>
      </c>
      <c r="K56" s="32">
        <v>14</v>
      </c>
      <c r="L56" s="32">
        <v>8</v>
      </c>
      <c r="M56" s="32">
        <v>5</v>
      </c>
      <c r="N56" s="32">
        <v>1</v>
      </c>
      <c r="O56" s="32">
        <v>151.47999999999999</v>
      </c>
      <c r="P56" s="32">
        <v>194.41</v>
      </c>
      <c r="Q56" s="32">
        <v>218.59</v>
      </c>
      <c r="R56" s="32">
        <v>1</v>
      </c>
      <c r="S56" s="32">
        <v>18</v>
      </c>
      <c r="T56" s="51">
        <v>2</v>
      </c>
      <c r="U56" s="54">
        <f t="shared" si="0"/>
        <v>564.48</v>
      </c>
    </row>
    <row r="57" spans="1:21" ht="12.5">
      <c r="A57" s="26">
        <v>200000061</v>
      </c>
      <c r="B57" s="2">
        <v>0</v>
      </c>
      <c r="C57" s="2">
        <v>0</v>
      </c>
      <c r="D57" s="26">
        <v>34</v>
      </c>
      <c r="E57" s="2">
        <v>1</v>
      </c>
      <c r="F57" s="26">
        <v>113572</v>
      </c>
      <c r="G57" s="2">
        <v>1</v>
      </c>
      <c r="H57" s="2">
        <v>1</v>
      </c>
      <c r="I57" s="2"/>
      <c r="J57" s="32">
        <v>5</v>
      </c>
      <c r="K57" s="32">
        <v>18</v>
      </c>
      <c r="L57" s="32">
        <v>8</v>
      </c>
      <c r="M57" s="32">
        <v>9</v>
      </c>
      <c r="N57" s="32">
        <v>1</v>
      </c>
      <c r="O57" s="32">
        <v>106.52</v>
      </c>
      <c r="P57" s="32">
        <v>135.80000000000001</v>
      </c>
      <c r="Q57" s="32">
        <v>152.16999999999999</v>
      </c>
      <c r="R57" s="32">
        <v>3</v>
      </c>
      <c r="S57" s="32">
        <v>5</v>
      </c>
      <c r="T57" s="51">
        <v>8</v>
      </c>
      <c r="U57" s="54">
        <f t="shared" si="0"/>
        <v>394.49</v>
      </c>
    </row>
    <row r="58" spans="1:21" ht="12.5">
      <c r="A58" s="26">
        <v>200000062</v>
      </c>
      <c r="B58" s="2">
        <v>0</v>
      </c>
      <c r="C58" s="2">
        <v>1</v>
      </c>
      <c r="D58" s="26">
        <v>39</v>
      </c>
      <c r="E58" s="2">
        <v>1</v>
      </c>
      <c r="F58" s="26">
        <v>108315</v>
      </c>
      <c r="G58" s="2">
        <v>1</v>
      </c>
      <c r="H58" s="2">
        <v>2</v>
      </c>
      <c r="I58" s="2"/>
      <c r="J58" s="32">
        <v>4</v>
      </c>
      <c r="K58" s="32">
        <v>19</v>
      </c>
      <c r="L58" s="32">
        <v>6</v>
      </c>
      <c r="M58" s="32">
        <v>4</v>
      </c>
      <c r="N58" s="32">
        <v>9</v>
      </c>
      <c r="O58" s="32">
        <v>217.19</v>
      </c>
      <c r="P58" s="32">
        <v>280.37</v>
      </c>
      <c r="Q58" s="32">
        <v>312.58999999999997</v>
      </c>
      <c r="R58" s="32">
        <v>1</v>
      </c>
      <c r="S58" s="32">
        <v>10</v>
      </c>
      <c r="T58" s="51">
        <v>7</v>
      </c>
      <c r="U58" s="54">
        <f t="shared" si="0"/>
        <v>810.15</v>
      </c>
    </row>
    <row r="59" spans="1:21" ht="12.5">
      <c r="A59" s="26">
        <v>200000063</v>
      </c>
      <c r="B59" s="2">
        <v>1</v>
      </c>
      <c r="C59" s="2">
        <v>1</v>
      </c>
      <c r="D59" s="26">
        <v>52</v>
      </c>
      <c r="E59" s="2">
        <v>2</v>
      </c>
      <c r="F59" s="26">
        <v>123194</v>
      </c>
      <c r="G59" s="2">
        <v>1</v>
      </c>
      <c r="H59" s="2">
        <v>0</v>
      </c>
      <c r="I59" s="2"/>
      <c r="J59" s="32">
        <v>3</v>
      </c>
      <c r="K59" s="32">
        <v>17</v>
      </c>
      <c r="L59" s="32">
        <v>8</v>
      </c>
      <c r="M59" s="32">
        <v>4</v>
      </c>
      <c r="N59" s="32">
        <v>5</v>
      </c>
      <c r="O59" s="32">
        <v>152.03</v>
      </c>
      <c r="P59" s="32">
        <v>195.19</v>
      </c>
      <c r="Q59" s="32">
        <v>219.27</v>
      </c>
      <c r="R59" s="32">
        <v>2</v>
      </c>
      <c r="S59" s="32">
        <v>11</v>
      </c>
      <c r="T59" s="51">
        <v>10</v>
      </c>
      <c r="U59" s="54">
        <f t="shared" si="0"/>
        <v>566.49</v>
      </c>
    </row>
    <row r="60" spans="1:21" ht="12.5">
      <c r="A60" s="26">
        <v>200000064</v>
      </c>
      <c r="B60" s="2">
        <v>1</v>
      </c>
      <c r="C60" s="2">
        <v>1</v>
      </c>
      <c r="D60" s="26">
        <v>46</v>
      </c>
      <c r="E60" s="2">
        <v>2</v>
      </c>
      <c r="F60" s="26">
        <v>81200</v>
      </c>
      <c r="G60" s="2">
        <v>0</v>
      </c>
      <c r="H60" s="2">
        <v>0</v>
      </c>
      <c r="I60" s="2"/>
      <c r="J60" s="32">
        <v>1</v>
      </c>
      <c r="K60" s="32">
        <v>11</v>
      </c>
      <c r="L60" s="32">
        <v>1</v>
      </c>
      <c r="M60" s="32">
        <v>4</v>
      </c>
      <c r="N60" s="32">
        <v>6</v>
      </c>
      <c r="O60" s="32">
        <v>243.03</v>
      </c>
      <c r="P60" s="32">
        <v>312.10000000000002</v>
      </c>
      <c r="Q60" s="32">
        <v>351.29</v>
      </c>
      <c r="R60" s="32">
        <v>3</v>
      </c>
      <c r="S60" s="32">
        <v>19</v>
      </c>
      <c r="T60" s="51">
        <v>4</v>
      </c>
      <c r="U60" s="54">
        <f t="shared" si="0"/>
        <v>906.42000000000007</v>
      </c>
    </row>
    <row r="61" spans="1:21" ht="12.5">
      <c r="A61" s="26">
        <v>200000065</v>
      </c>
      <c r="B61" s="2">
        <v>1</v>
      </c>
      <c r="C61" s="2">
        <v>1</v>
      </c>
      <c r="D61" s="26">
        <v>21</v>
      </c>
      <c r="E61" s="2">
        <v>1</v>
      </c>
      <c r="F61" s="26">
        <v>120682</v>
      </c>
      <c r="G61" s="2">
        <v>1</v>
      </c>
      <c r="H61" s="2">
        <v>0</v>
      </c>
      <c r="I61" s="2"/>
      <c r="J61" s="32">
        <v>4</v>
      </c>
      <c r="K61" s="32">
        <v>22</v>
      </c>
      <c r="L61" s="32">
        <v>6</v>
      </c>
      <c r="M61" s="32">
        <v>6</v>
      </c>
      <c r="N61" s="32">
        <v>10</v>
      </c>
      <c r="O61" s="32">
        <v>154.41</v>
      </c>
      <c r="P61" s="32">
        <v>197.13</v>
      </c>
      <c r="Q61" s="32">
        <v>222.88</v>
      </c>
      <c r="R61" s="32">
        <v>1</v>
      </c>
      <c r="S61" s="32">
        <v>5</v>
      </c>
      <c r="T61" s="51">
        <v>9</v>
      </c>
      <c r="U61" s="54">
        <f t="shared" si="0"/>
        <v>574.41999999999996</v>
      </c>
    </row>
    <row r="62" spans="1:21" ht="12.5">
      <c r="A62" s="26">
        <v>200000066</v>
      </c>
      <c r="B62" s="2">
        <v>0</v>
      </c>
      <c r="C62" s="2">
        <v>0</v>
      </c>
      <c r="D62" s="26">
        <v>55</v>
      </c>
      <c r="E62" s="2">
        <v>1</v>
      </c>
      <c r="F62" s="26">
        <v>157940</v>
      </c>
      <c r="G62" s="2">
        <v>1</v>
      </c>
      <c r="H62" s="2">
        <v>2</v>
      </c>
      <c r="I62" s="2"/>
      <c r="J62" s="32">
        <v>5</v>
      </c>
      <c r="K62" s="32">
        <v>9</v>
      </c>
      <c r="L62" s="32">
        <v>2</v>
      </c>
      <c r="M62" s="32">
        <v>2</v>
      </c>
      <c r="N62" s="32">
        <v>5</v>
      </c>
      <c r="O62" s="32">
        <v>202.36</v>
      </c>
      <c r="P62" s="32">
        <v>258.45</v>
      </c>
      <c r="Q62" s="32">
        <v>290.81</v>
      </c>
      <c r="R62" s="32">
        <v>2</v>
      </c>
      <c r="S62" s="32">
        <v>7</v>
      </c>
      <c r="T62" s="51">
        <v>9</v>
      </c>
      <c r="U62" s="54">
        <f t="shared" si="0"/>
        <v>751.62</v>
      </c>
    </row>
    <row r="63" spans="1:21" ht="12.5">
      <c r="A63" s="26">
        <v>200000067</v>
      </c>
      <c r="B63" s="2">
        <v>0</v>
      </c>
      <c r="C63" s="2">
        <v>0</v>
      </c>
      <c r="D63" s="26">
        <v>27</v>
      </c>
      <c r="E63" s="2">
        <v>0</v>
      </c>
      <c r="F63" s="26">
        <v>64105</v>
      </c>
      <c r="G63" s="2">
        <v>0</v>
      </c>
      <c r="H63" s="2">
        <v>0</v>
      </c>
      <c r="I63" s="2"/>
      <c r="J63" s="32">
        <v>4</v>
      </c>
      <c r="K63" s="32">
        <v>19</v>
      </c>
      <c r="L63" s="32">
        <v>5</v>
      </c>
      <c r="M63" s="32">
        <v>4</v>
      </c>
      <c r="N63" s="32">
        <v>10</v>
      </c>
      <c r="O63" s="32">
        <v>149.38</v>
      </c>
      <c r="P63" s="32">
        <v>194</v>
      </c>
      <c r="Q63" s="32">
        <v>216.55</v>
      </c>
      <c r="R63" s="32">
        <v>3</v>
      </c>
      <c r="S63" s="32">
        <v>11</v>
      </c>
      <c r="T63" s="51">
        <v>1</v>
      </c>
      <c r="U63" s="54">
        <f t="shared" si="0"/>
        <v>559.93000000000006</v>
      </c>
    </row>
    <row r="64" spans="1:21" ht="12.5">
      <c r="A64" s="26">
        <v>200000068</v>
      </c>
      <c r="B64" s="2">
        <v>0</v>
      </c>
      <c r="C64" s="2">
        <v>1</v>
      </c>
      <c r="D64" s="26">
        <v>22</v>
      </c>
      <c r="E64" s="2">
        <v>1</v>
      </c>
      <c r="F64" s="26">
        <v>62263</v>
      </c>
      <c r="G64" s="2">
        <v>0</v>
      </c>
      <c r="H64" s="2">
        <v>0</v>
      </c>
      <c r="I64" s="2" t="s">
        <v>22</v>
      </c>
      <c r="J64" s="32">
        <v>3</v>
      </c>
      <c r="K64" s="32">
        <v>11</v>
      </c>
      <c r="L64" s="32">
        <v>5</v>
      </c>
      <c r="M64" s="32">
        <v>4</v>
      </c>
      <c r="N64" s="32">
        <v>2</v>
      </c>
      <c r="O64" s="32">
        <v>131.1</v>
      </c>
      <c r="P64" s="32">
        <v>167.71</v>
      </c>
      <c r="Q64" s="32">
        <v>188.66</v>
      </c>
      <c r="R64" s="32">
        <v>1</v>
      </c>
      <c r="S64" s="32">
        <v>16</v>
      </c>
      <c r="T64" s="51">
        <v>7</v>
      </c>
      <c r="U64" s="54">
        <f t="shared" si="0"/>
        <v>487.47</v>
      </c>
    </row>
    <row r="65" spans="1:21" ht="12.5">
      <c r="A65" s="26">
        <v>200000069</v>
      </c>
      <c r="B65" s="2">
        <v>0</v>
      </c>
      <c r="C65" s="2">
        <v>0</v>
      </c>
      <c r="D65" s="26">
        <v>49</v>
      </c>
      <c r="E65" s="2">
        <v>1</v>
      </c>
      <c r="F65" s="26">
        <v>109053</v>
      </c>
      <c r="G65" s="2">
        <v>1</v>
      </c>
      <c r="H65" s="2">
        <v>0</v>
      </c>
      <c r="I65" s="2"/>
      <c r="J65" s="32">
        <v>3</v>
      </c>
      <c r="K65" s="32">
        <v>14</v>
      </c>
      <c r="L65" s="32">
        <v>2</v>
      </c>
      <c r="M65" s="32">
        <v>10</v>
      </c>
      <c r="N65" s="32">
        <v>2</v>
      </c>
      <c r="O65" s="32">
        <v>110.47</v>
      </c>
      <c r="P65" s="32">
        <v>141.82</v>
      </c>
      <c r="Q65" s="32">
        <v>158.29</v>
      </c>
      <c r="R65" s="32">
        <v>2</v>
      </c>
      <c r="S65" s="32">
        <v>20</v>
      </c>
      <c r="T65" s="51">
        <v>4</v>
      </c>
      <c r="U65" s="54">
        <f t="shared" si="0"/>
        <v>410.58</v>
      </c>
    </row>
    <row r="66" spans="1:21" ht="12.5">
      <c r="A66" s="26">
        <v>200000070</v>
      </c>
      <c r="B66" s="2">
        <v>1</v>
      </c>
      <c r="C66" s="2">
        <v>0</v>
      </c>
      <c r="D66" s="26">
        <v>46</v>
      </c>
      <c r="E66" s="2">
        <v>1</v>
      </c>
      <c r="F66" s="26">
        <v>78754</v>
      </c>
      <c r="G66" s="2">
        <v>0</v>
      </c>
      <c r="H66" s="2">
        <v>0</v>
      </c>
      <c r="I66" s="2"/>
      <c r="J66" s="32">
        <v>1</v>
      </c>
      <c r="K66" s="32">
        <v>11</v>
      </c>
      <c r="L66" s="32">
        <v>2</v>
      </c>
      <c r="M66" s="32">
        <v>8</v>
      </c>
      <c r="N66" s="32">
        <v>1</v>
      </c>
      <c r="O66" s="32">
        <v>141.66</v>
      </c>
      <c r="P66" s="32">
        <v>182.47</v>
      </c>
      <c r="Q66" s="32">
        <v>205.32</v>
      </c>
      <c r="R66" s="32">
        <v>1</v>
      </c>
      <c r="S66" s="32">
        <v>15</v>
      </c>
      <c r="T66" s="51">
        <v>2</v>
      </c>
      <c r="U66" s="54">
        <f t="shared" si="0"/>
        <v>529.45000000000005</v>
      </c>
    </row>
    <row r="67" spans="1:21" ht="12.5">
      <c r="A67" s="26">
        <v>200000071</v>
      </c>
      <c r="B67" s="2">
        <v>0</v>
      </c>
      <c r="C67" s="2">
        <v>1</v>
      </c>
      <c r="D67" s="26">
        <v>30</v>
      </c>
      <c r="E67" s="2">
        <v>1</v>
      </c>
      <c r="F67" s="26">
        <v>168763</v>
      </c>
      <c r="G67" s="2">
        <v>2</v>
      </c>
      <c r="H67" s="2">
        <v>1</v>
      </c>
      <c r="I67" s="2"/>
      <c r="J67" s="32">
        <v>3</v>
      </c>
      <c r="K67" s="32">
        <v>19</v>
      </c>
      <c r="L67" s="32">
        <v>7</v>
      </c>
      <c r="M67" s="32">
        <v>6</v>
      </c>
      <c r="N67" s="32">
        <v>6</v>
      </c>
      <c r="O67" s="32">
        <v>130.44999999999999</v>
      </c>
      <c r="P67" s="32">
        <v>165.81</v>
      </c>
      <c r="Q67" s="32">
        <v>188.56</v>
      </c>
      <c r="R67" s="32">
        <v>1</v>
      </c>
      <c r="S67" s="32">
        <v>16</v>
      </c>
      <c r="T67" s="51">
        <v>2</v>
      </c>
      <c r="U67" s="54">
        <f t="shared" ref="U67:U130" si="6">SUM(O67+P67+Q67)</f>
        <v>484.82</v>
      </c>
    </row>
    <row r="68" spans="1:21" ht="12.5">
      <c r="A68" s="26">
        <v>200000072</v>
      </c>
      <c r="B68" s="2">
        <v>0</v>
      </c>
      <c r="C68" s="2">
        <v>0</v>
      </c>
      <c r="D68" s="26">
        <v>23</v>
      </c>
      <c r="E68" s="2">
        <v>0</v>
      </c>
      <c r="F68" s="26">
        <v>101210</v>
      </c>
      <c r="G68" s="2">
        <v>1</v>
      </c>
      <c r="H68" s="2">
        <v>1</v>
      </c>
      <c r="I68" s="2"/>
      <c r="J68" s="32">
        <v>2</v>
      </c>
      <c r="K68" s="32">
        <v>18</v>
      </c>
      <c r="L68" s="32">
        <v>6</v>
      </c>
      <c r="M68" s="32">
        <v>8</v>
      </c>
      <c r="N68" s="32">
        <v>4</v>
      </c>
      <c r="O68" s="32">
        <v>139.58000000000001</v>
      </c>
      <c r="P68" s="32">
        <v>180.04</v>
      </c>
      <c r="Q68" s="32">
        <v>202.74</v>
      </c>
      <c r="R68" s="32">
        <v>3</v>
      </c>
      <c r="S68" s="32">
        <v>20</v>
      </c>
      <c r="T68" s="51">
        <v>10</v>
      </c>
      <c r="U68" s="54">
        <f t="shared" si="6"/>
        <v>522.36</v>
      </c>
    </row>
    <row r="69" spans="1:21" ht="12.5">
      <c r="A69" s="26">
        <v>200000073</v>
      </c>
      <c r="B69" s="2">
        <v>0</v>
      </c>
      <c r="C69" s="2">
        <v>0</v>
      </c>
      <c r="D69" s="26">
        <v>40</v>
      </c>
      <c r="E69" s="2">
        <v>1</v>
      </c>
      <c r="F69" s="26">
        <v>151914</v>
      </c>
      <c r="G69" s="2">
        <v>2</v>
      </c>
      <c r="H69" s="2">
        <v>1</v>
      </c>
      <c r="I69" s="2"/>
      <c r="J69" s="32">
        <v>3</v>
      </c>
      <c r="K69" s="32">
        <v>16</v>
      </c>
      <c r="L69" s="32">
        <v>3</v>
      </c>
      <c r="M69" s="32">
        <v>9</v>
      </c>
      <c r="N69" s="32">
        <v>4</v>
      </c>
      <c r="O69" s="32">
        <v>180.94</v>
      </c>
      <c r="P69" s="32">
        <v>229.73</v>
      </c>
      <c r="Q69" s="32">
        <v>259.49</v>
      </c>
      <c r="R69" s="32">
        <v>3</v>
      </c>
      <c r="S69" s="32">
        <v>7</v>
      </c>
      <c r="T69" s="51">
        <v>1</v>
      </c>
      <c r="U69" s="54">
        <f t="shared" si="6"/>
        <v>670.16</v>
      </c>
    </row>
    <row r="70" spans="1:21" ht="12.5">
      <c r="A70" s="26">
        <v>200000074</v>
      </c>
      <c r="B70" s="2">
        <v>1</v>
      </c>
      <c r="C70" s="2">
        <v>0</v>
      </c>
      <c r="D70" s="26">
        <v>26</v>
      </c>
      <c r="E70" s="2">
        <v>1</v>
      </c>
      <c r="F70" s="26">
        <v>106559</v>
      </c>
      <c r="G70" s="2">
        <v>0</v>
      </c>
      <c r="H70" s="2">
        <v>0</v>
      </c>
      <c r="I70" s="2"/>
      <c r="J70" s="32">
        <v>5</v>
      </c>
      <c r="K70" s="32">
        <v>21</v>
      </c>
      <c r="L70" s="32">
        <v>6</v>
      </c>
      <c r="M70" s="32">
        <v>8</v>
      </c>
      <c r="N70" s="32">
        <v>7</v>
      </c>
      <c r="O70" s="32">
        <v>154.03</v>
      </c>
      <c r="P70" s="32">
        <v>197.02</v>
      </c>
      <c r="Q70" s="32">
        <v>222.73</v>
      </c>
      <c r="R70" s="32">
        <v>2</v>
      </c>
      <c r="S70" s="32">
        <v>10</v>
      </c>
      <c r="T70" s="51">
        <v>2</v>
      </c>
      <c r="U70" s="54">
        <f t="shared" si="6"/>
        <v>573.78</v>
      </c>
    </row>
    <row r="71" spans="1:21" ht="12.5">
      <c r="A71" s="26">
        <v>200000075</v>
      </c>
      <c r="B71" s="2">
        <v>0</v>
      </c>
      <c r="C71" s="2">
        <v>0</v>
      </c>
      <c r="D71" s="26">
        <v>37</v>
      </c>
      <c r="E71" s="2">
        <v>1</v>
      </c>
      <c r="F71" s="26">
        <v>111821</v>
      </c>
      <c r="G71" s="2">
        <v>1</v>
      </c>
      <c r="H71" s="2">
        <v>1</v>
      </c>
      <c r="I71" s="2"/>
      <c r="J71" s="32">
        <v>2</v>
      </c>
      <c r="K71" s="32">
        <v>13</v>
      </c>
      <c r="L71" s="32">
        <v>1</v>
      </c>
      <c r="M71" s="32">
        <v>6</v>
      </c>
      <c r="N71" s="32">
        <v>6</v>
      </c>
      <c r="O71" s="32">
        <v>135.41</v>
      </c>
      <c r="P71" s="32">
        <v>174.34</v>
      </c>
      <c r="Q71" s="32">
        <v>196.4</v>
      </c>
      <c r="R71" s="32">
        <v>1</v>
      </c>
      <c r="S71" s="32">
        <v>16</v>
      </c>
      <c r="T71" s="51">
        <v>10</v>
      </c>
      <c r="U71" s="54">
        <f t="shared" si="6"/>
        <v>506.15</v>
      </c>
    </row>
    <row r="72" spans="1:21" ht="12.5">
      <c r="A72" s="26">
        <v>200000076</v>
      </c>
      <c r="B72" s="2">
        <v>1</v>
      </c>
      <c r="C72" s="2">
        <v>0</v>
      </c>
      <c r="D72" s="26">
        <v>49</v>
      </c>
      <c r="E72" s="2">
        <v>2</v>
      </c>
      <c r="F72" s="26">
        <v>118396</v>
      </c>
      <c r="G72" s="2">
        <v>0</v>
      </c>
      <c r="H72" s="2">
        <v>0</v>
      </c>
      <c r="I72" s="2"/>
      <c r="J72" s="32">
        <v>4</v>
      </c>
      <c r="K72" s="32">
        <v>10</v>
      </c>
      <c r="L72" s="32">
        <v>2</v>
      </c>
      <c r="M72" s="32">
        <v>7</v>
      </c>
      <c r="N72" s="32">
        <v>1</v>
      </c>
      <c r="O72" s="32">
        <v>124.41</v>
      </c>
      <c r="P72" s="32">
        <v>160.21</v>
      </c>
      <c r="Q72" s="32">
        <v>180.72</v>
      </c>
      <c r="R72" s="32">
        <v>3</v>
      </c>
      <c r="S72" s="32">
        <v>18</v>
      </c>
      <c r="T72" s="51">
        <v>9</v>
      </c>
      <c r="U72" s="54">
        <f t="shared" si="6"/>
        <v>465.34000000000003</v>
      </c>
    </row>
    <row r="73" spans="1:21" ht="12.5">
      <c r="A73" s="26">
        <v>200000077</v>
      </c>
      <c r="B73" s="2">
        <v>1</v>
      </c>
      <c r="C73" s="2">
        <v>1</v>
      </c>
      <c r="D73" s="26">
        <v>34</v>
      </c>
      <c r="E73" s="2">
        <v>1</v>
      </c>
      <c r="F73" s="26">
        <v>87801</v>
      </c>
      <c r="G73" s="2">
        <v>0</v>
      </c>
      <c r="H73" s="2">
        <v>0</v>
      </c>
      <c r="I73" s="2"/>
      <c r="J73" s="32">
        <v>5</v>
      </c>
      <c r="K73" s="32">
        <v>14</v>
      </c>
      <c r="L73" s="32">
        <v>3</v>
      </c>
      <c r="M73" s="32">
        <v>2</v>
      </c>
      <c r="N73" s="32">
        <v>9</v>
      </c>
      <c r="O73" s="32">
        <v>152.22999999999999</v>
      </c>
      <c r="P73" s="32">
        <v>197.31</v>
      </c>
      <c r="Q73" s="32">
        <v>220.24</v>
      </c>
      <c r="R73" s="32">
        <v>1</v>
      </c>
      <c r="S73" s="32">
        <v>17</v>
      </c>
      <c r="T73" s="51">
        <v>3</v>
      </c>
      <c r="U73" s="54">
        <f t="shared" si="6"/>
        <v>569.78</v>
      </c>
    </row>
    <row r="74" spans="1:21" ht="12.5">
      <c r="A74" s="26">
        <v>200000078</v>
      </c>
      <c r="B74" s="2">
        <v>0</v>
      </c>
      <c r="C74" s="2">
        <v>0</v>
      </c>
      <c r="D74" s="26">
        <v>57</v>
      </c>
      <c r="E74" s="2">
        <v>2</v>
      </c>
      <c r="F74" s="26">
        <v>281084</v>
      </c>
      <c r="G74" s="2">
        <v>2</v>
      </c>
      <c r="H74" s="2">
        <v>1</v>
      </c>
      <c r="I74" s="2"/>
      <c r="J74" s="32">
        <v>3</v>
      </c>
      <c r="K74" s="32">
        <v>22</v>
      </c>
      <c r="L74" s="32">
        <v>10</v>
      </c>
      <c r="M74" s="32">
        <v>7</v>
      </c>
      <c r="N74" s="32">
        <v>5</v>
      </c>
      <c r="O74" s="32">
        <v>170.42</v>
      </c>
      <c r="P74" s="32">
        <v>218.78</v>
      </c>
      <c r="Q74" s="32">
        <v>247.22</v>
      </c>
      <c r="R74" s="32">
        <v>1</v>
      </c>
      <c r="S74" s="32">
        <v>16</v>
      </c>
      <c r="T74" s="51">
        <v>10</v>
      </c>
      <c r="U74" s="54">
        <f t="shared" si="6"/>
        <v>636.41999999999996</v>
      </c>
    </row>
    <row r="75" spans="1:21" ht="12.5">
      <c r="A75" s="26">
        <v>200000079</v>
      </c>
      <c r="B75" s="2">
        <v>0</v>
      </c>
      <c r="C75" s="2">
        <v>0</v>
      </c>
      <c r="D75" s="26">
        <v>36</v>
      </c>
      <c r="E75" s="2">
        <v>1</v>
      </c>
      <c r="F75" s="26">
        <v>129789</v>
      </c>
      <c r="G75" s="2">
        <v>1</v>
      </c>
      <c r="H75" s="2">
        <v>1</v>
      </c>
      <c r="I75" s="2"/>
      <c r="J75" s="32">
        <v>1</v>
      </c>
      <c r="K75" s="32">
        <v>17</v>
      </c>
      <c r="L75" s="32">
        <v>5</v>
      </c>
      <c r="M75" s="32">
        <v>6</v>
      </c>
      <c r="N75" s="32">
        <v>6</v>
      </c>
      <c r="O75" s="32">
        <v>140.44</v>
      </c>
      <c r="P75" s="32">
        <v>180.93</v>
      </c>
      <c r="Q75" s="32">
        <v>202.48</v>
      </c>
      <c r="R75" s="32">
        <v>2</v>
      </c>
      <c r="S75" s="32">
        <v>14</v>
      </c>
      <c r="T75" s="51">
        <v>10</v>
      </c>
      <c r="U75" s="54">
        <f t="shared" si="6"/>
        <v>523.85</v>
      </c>
    </row>
    <row r="76" spans="1:21" ht="12.5">
      <c r="A76" s="26">
        <v>200000080</v>
      </c>
      <c r="B76" s="2">
        <v>0</v>
      </c>
      <c r="C76" s="2">
        <v>1</v>
      </c>
      <c r="D76" s="26">
        <v>45</v>
      </c>
      <c r="E76" s="2">
        <v>2</v>
      </c>
      <c r="F76" s="26">
        <v>135332</v>
      </c>
      <c r="G76" s="2">
        <v>1</v>
      </c>
      <c r="H76" s="2">
        <v>1</v>
      </c>
      <c r="I76" s="2"/>
      <c r="J76" s="32">
        <v>5</v>
      </c>
      <c r="K76" s="32">
        <v>17</v>
      </c>
      <c r="L76" s="32">
        <v>6</v>
      </c>
      <c r="M76" s="32">
        <v>1</v>
      </c>
      <c r="N76" s="32">
        <v>10</v>
      </c>
      <c r="O76" s="32">
        <v>134.19</v>
      </c>
      <c r="P76" s="32">
        <v>172.72</v>
      </c>
      <c r="Q76" s="32">
        <v>194.7</v>
      </c>
      <c r="R76" s="32">
        <v>1</v>
      </c>
      <c r="S76" s="32">
        <v>7</v>
      </c>
      <c r="T76" s="51">
        <v>5</v>
      </c>
      <c r="U76" s="54">
        <f t="shared" si="6"/>
        <v>501.60999999999996</v>
      </c>
    </row>
    <row r="77" spans="1:21" ht="12.5">
      <c r="A77" s="26">
        <v>200000081</v>
      </c>
      <c r="B77" s="2">
        <v>1</v>
      </c>
      <c r="C77" s="2">
        <v>1</v>
      </c>
      <c r="D77" s="26">
        <v>42</v>
      </c>
      <c r="E77" s="2">
        <v>2</v>
      </c>
      <c r="F77" s="26">
        <v>158405</v>
      </c>
      <c r="G77" s="2">
        <v>1</v>
      </c>
      <c r="H77" s="2">
        <v>0</v>
      </c>
      <c r="I77" s="2"/>
      <c r="J77" s="32">
        <v>4</v>
      </c>
      <c r="K77" s="32">
        <v>19</v>
      </c>
      <c r="L77" s="32">
        <v>10</v>
      </c>
      <c r="M77" s="32">
        <v>2</v>
      </c>
      <c r="N77" s="32">
        <v>7</v>
      </c>
      <c r="O77" s="32">
        <v>163.71</v>
      </c>
      <c r="P77" s="32">
        <v>210.01</v>
      </c>
      <c r="Q77" s="32">
        <v>237.05</v>
      </c>
      <c r="R77" s="32">
        <v>3</v>
      </c>
      <c r="S77" s="32">
        <v>12</v>
      </c>
      <c r="T77" s="51">
        <v>2</v>
      </c>
      <c r="U77" s="54">
        <f t="shared" si="6"/>
        <v>610.77</v>
      </c>
    </row>
    <row r="78" spans="1:21" ht="12.5">
      <c r="A78" s="26">
        <v>200000082</v>
      </c>
      <c r="B78" s="2">
        <v>0</v>
      </c>
      <c r="C78" s="2">
        <v>0</v>
      </c>
      <c r="D78" s="26">
        <v>48</v>
      </c>
      <c r="E78" s="2">
        <v>1</v>
      </c>
      <c r="F78" s="26">
        <v>124156</v>
      </c>
      <c r="G78" s="2">
        <v>1</v>
      </c>
      <c r="H78" s="2">
        <v>1</v>
      </c>
      <c r="I78" s="2"/>
      <c r="J78" s="32">
        <v>1</v>
      </c>
      <c r="K78" s="32">
        <v>15</v>
      </c>
      <c r="L78" s="32">
        <v>9</v>
      </c>
      <c r="M78" s="32">
        <v>2</v>
      </c>
      <c r="N78" s="32">
        <v>4</v>
      </c>
      <c r="O78" s="32">
        <v>158.1</v>
      </c>
      <c r="P78" s="32">
        <v>202.08</v>
      </c>
      <c r="Q78" s="32">
        <v>226.27</v>
      </c>
      <c r="R78" s="32">
        <v>1</v>
      </c>
      <c r="S78" s="32">
        <v>7</v>
      </c>
      <c r="T78" s="51">
        <v>3</v>
      </c>
      <c r="U78" s="54">
        <f t="shared" si="6"/>
        <v>586.45000000000005</v>
      </c>
    </row>
    <row r="79" spans="1:21" ht="12.5">
      <c r="A79" s="26">
        <v>200000083</v>
      </c>
      <c r="B79" s="2">
        <v>0</v>
      </c>
      <c r="C79" s="2">
        <v>0</v>
      </c>
      <c r="D79" s="26">
        <v>37</v>
      </c>
      <c r="E79" s="2">
        <v>1</v>
      </c>
      <c r="F79" s="26">
        <v>141632</v>
      </c>
      <c r="G79" s="2">
        <v>2</v>
      </c>
      <c r="H79" s="2">
        <v>2</v>
      </c>
      <c r="I79" s="2"/>
      <c r="J79" s="32">
        <v>5</v>
      </c>
      <c r="K79" s="32">
        <v>8</v>
      </c>
      <c r="L79" s="32">
        <v>3</v>
      </c>
      <c r="M79" s="32">
        <v>2</v>
      </c>
      <c r="N79" s="32">
        <v>3</v>
      </c>
      <c r="O79" s="32">
        <v>139.66</v>
      </c>
      <c r="P79" s="32">
        <v>178.36</v>
      </c>
      <c r="Q79" s="32">
        <v>200.69</v>
      </c>
      <c r="R79" s="32">
        <v>2</v>
      </c>
      <c r="S79" s="32">
        <v>15</v>
      </c>
      <c r="T79" s="51">
        <v>3</v>
      </c>
      <c r="U79" s="54">
        <f t="shared" si="6"/>
        <v>518.71</v>
      </c>
    </row>
    <row r="80" spans="1:21" ht="12.5">
      <c r="A80" s="26">
        <v>200000084</v>
      </c>
      <c r="B80" s="2">
        <v>0</v>
      </c>
      <c r="C80" s="2">
        <v>1</v>
      </c>
      <c r="D80" s="26">
        <v>43</v>
      </c>
      <c r="E80" s="2">
        <v>2</v>
      </c>
      <c r="F80" s="26">
        <v>82082</v>
      </c>
      <c r="G80" s="2">
        <v>0</v>
      </c>
      <c r="H80" s="2">
        <v>0</v>
      </c>
      <c r="I80" s="2"/>
      <c r="J80" s="32">
        <v>1</v>
      </c>
      <c r="K80" s="32">
        <v>15</v>
      </c>
      <c r="L80" s="32">
        <v>4</v>
      </c>
      <c r="M80" s="32">
        <v>5</v>
      </c>
      <c r="N80" s="32">
        <v>6</v>
      </c>
      <c r="O80" s="32">
        <v>146.29</v>
      </c>
      <c r="P80" s="32">
        <v>185.48</v>
      </c>
      <c r="Q80" s="32">
        <v>210.75</v>
      </c>
      <c r="R80" s="32">
        <v>3</v>
      </c>
      <c r="S80" s="32">
        <v>15</v>
      </c>
      <c r="T80" s="51">
        <v>6</v>
      </c>
      <c r="U80" s="54">
        <f t="shared" si="6"/>
        <v>542.52</v>
      </c>
    </row>
    <row r="81" spans="1:21" ht="12.5">
      <c r="A81" s="26">
        <v>200000085</v>
      </c>
      <c r="B81" s="2">
        <v>0</v>
      </c>
      <c r="C81" s="2">
        <v>0</v>
      </c>
      <c r="D81" s="26">
        <v>26</v>
      </c>
      <c r="E81" s="2">
        <v>0</v>
      </c>
      <c r="F81" s="26">
        <v>153586</v>
      </c>
      <c r="G81" s="2">
        <v>2</v>
      </c>
      <c r="H81" s="2">
        <v>2</v>
      </c>
      <c r="I81" s="2"/>
      <c r="J81" s="32">
        <v>1</v>
      </c>
      <c r="K81" s="32">
        <v>15</v>
      </c>
      <c r="L81" s="32">
        <v>3</v>
      </c>
      <c r="M81" s="32">
        <v>7</v>
      </c>
      <c r="N81" s="32">
        <v>5</v>
      </c>
      <c r="O81" s="32">
        <v>219.33</v>
      </c>
      <c r="P81" s="32">
        <v>283.33</v>
      </c>
      <c r="Q81" s="32">
        <v>318.73</v>
      </c>
      <c r="R81" s="32">
        <v>1</v>
      </c>
      <c r="S81" s="32">
        <v>5</v>
      </c>
      <c r="T81" s="51">
        <v>4</v>
      </c>
      <c r="U81" s="54">
        <f t="shared" si="6"/>
        <v>821.39</v>
      </c>
    </row>
    <row r="82" spans="1:21" ht="12.5">
      <c r="A82" s="26">
        <v>200000086</v>
      </c>
      <c r="B82" s="2">
        <v>0</v>
      </c>
      <c r="C82" s="2">
        <v>0</v>
      </c>
      <c r="D82" s="26">
        <v>28</v>
      </c>
      <c r="E82" s="2">
        <v>0</v>
      </c>
      <c r="F82" s="26">
        <v>69588</v>
      </c>
      <c r="G82" s="2">
        <v>0</v>
      </c>
      <c r="H82" s="2">
        <v>0</v>
      </c>
      <c r="I82" s="2"/>
      <c r="J82" s="32">
        <v>2</v>
      </c>
      <c r="K82" s="32">
        <v>17</v>
      </c>
      <c r="L82" s="32">
        <v>8</v>
      </c>
      <c r="M82" s="32">
        <v>4</v>
      </c>
      <c r="N82" s="32">
        <v>5</v>
      </c>
      <c r="O82" s="32">
        <v>148.4</v>
      </c>
      <c r="P82" s="32">
        <v>192</v>
      </c>
      <c r="Q82" s="32">
        <v>214.89</v>
      </c>
      <c r="R82" s="32">
        <v>2</v>
      </c>
      <c r="S82" s="32">
        <v>16</v>
      </c>
      <c r="T82" s="51">
        <v>10</v>
      </c>
      <c r="U82" s="54">
        <f t="shared" si="6"/>
        <v>555.29</v>
      </c>
    </row>
    <row r="83" spans="1:21" ht="12.5">
      <c r="A83" s="26">
        <v>200000087</v>
      </c>
      <c r="B83" s="2">
        <v>1</v>
      </c>
      <c r="C83" s="2">
        <v>0</v>
      </c>
      <c r="D83" s="26">
        <v>32</v>
      </c>
      <c r="E83" s="2">
        <v>0</v>
      </c>
      <c r="F83" s="26">
        <v>68347</v>
      </c>
      <c r="G83" s="2">
        <v>0</v>
      </c>
      <c r="H83" s="2">
        <v>0</v>
      </c>
      <c r="I83" s="2"/>
      <c r="J83" s="32">
        <v>5</v>
      </c>
      <c r="K83" s="32">
        <v>16</v>
      </c>
      <c r="L83" s="32">
        <v>5</v>
      </c>
      <c r="M83" s="32">
        <v>3</v>
      </c>
      <c r="N83" s="32">
        <v>8</v>
      </c>
      <c r="O83" s="32">
        <v>147.91999999999999</v>
      </c>
      <c r="P83" s="32">
        <v>188.94</v>
      </c>
      <c r="Q83" s="32">
        <v>212.89</v>
      </c>
      <c r="R83" s="32">
        <v>2</v>
      </c>
      <c r="S83" s="32">
        <v>13</v>
      </c>
      <c r="T83" s="51">
        <v>3</v>
      </c>
      <c r="U83" s="54">
        <f t="shared" si="6"/>
        <v>549.75</v>
      </c>
    </row>
    <row r="84" spans="1:21" ht="12.5">
      <c r="A84" s="26">
        <v>200000088</v>
      </c>
      <c r="B84" s="2">
        <v>0</v>
      </c>
      <c r="C84" s="2">
        <v>0</v>
      </c>
      <c r="D84" s="26">
        <v>66</v>
      </c>
      <c r="E84" s="2">
        <v>2</v>
      </c>
      <c r="F84" s="26">
        <v>157299</v>
      </c>
      <c r="G84" s="2">
        <v>2</v>
      </c>
      <c r="H84" s="2">
        <v>2</v>
      </c>
      <c r="I84" s="2"/>
      <c r="J84" s="32">
        <v>4</v>
      </c>
      <c r="K84" s="32">
        <v>9</v>
      </c>
      <c r="L84" s="32">
        <v>1</v>
      </c>
      <c r="M84" s="32">
        <v>7</v>
      </c>
      <c r="N84" s="32">
        <v>1</v>
      </c>
      <c r="O84" s="32">
        <v>157.13999999999999</v>
      </c>
      <c r="P84" s="32">
        <v>202.15</v>
      </c>
      <c r="Q84" s="32">
        <v>226.47</v>
      </c>
      <c r="R84" s="32">
        <v>1</v>
      </c>
      <c r="S84" s="32">
        <v>10</v>
      </c>
      <c r="T84" s="51">
        <v>3</v>
      </c>
      <c r="U84" s="54">
        <f t="shared" si="6"/>
        <v>585.76</v>
      </c>
    </row>
    <row r="85" spans="1:21" ht="12.5">
      <c r="A85" s="26">
        <v>200000089</v>
      </c>
      <c r="B85" s="2">
        <v>1</v>
      </c>
      <c r="C85" s="2">
        <v>1</v>
      </c>
      <c r="D85" s="26">
        <v>31</v>
      </c>
      <c r="E85" s="2">
        <v>1</v>
      </c>
      <c r="F85" s="26">
        <v>123257</v>
      </c>
      <c r="G85" s="2">
        <v>1</v>
      </c>
      <c r="H85" s="2">
        <v>0</v>
      </c>
      <c r="I85" s="2"/>
      <c r="J85" s="32">
        <v>5</v>
      </c>
      <c r="K85" s="32">
        <v>10</v>
      </c>
      <c r="L85" s="32">
        <v>1</v>
      </c>
      <c r="M85" s="32">
        <v>6</v>
      </c>
      <c r="N85" s="32">
        <v>3</v>
      </c>
      <c r="O85" s="32">
        <v>140.19999999999999</v>
      </c>
      <c r="P85" s="32">
        <v>180</v>
      </c>
      <c r="Q85" s="32">
        <v>202.59</v>
      </c>
      <c r="R85" s="32">
        <v>1</v>
      </c>
      <c r="S85" s="32">
        <v>15</v>
      </c>
      <c r="T85" s="51">
        <v>3</v>
      </c>
      <c r="U85" s="54">
        <f t="shared" si="6"/>
        <v>522.79</v>
      </c>
    </row>
    <row r="86" spans="1:21" ht="12.5">
      <c r="A86" s="26">
        <v>200000090</v>
      </c>
      <c r="B86" s="2">
        <v>0</v>
      </c>
      <c r="C86" s="2">
        <v>0</v>
      </c>
      <c r="D86" s="26">
        <v>54</v>
      </c>
      <c r="E86" s="2">
        <v>1</v>
      </c>
      <c r="F86" s="26">
        <v>124725</v>
      </c>
      <c r="G86" s="2">
        <v>1</v>
      </c>
      <c r="H86" s="2">
        <v>0</v>
      </c>
      <c r="I86" s="2"/>
      <c r="J86" s="32">
        <v>1</v>
      </c>
      <c r="K86" s="32">
        <v>20</v>
      </c>
      <c r="L86" s="32">
        <v>9</v>
      </c>
      <c r="M86" s="32">
        <v>3</v>
      </c>
      <c r="N86" s="32">
        <v>8</v>
      </c>
      <c r="O86" s="32">
        <v>155.07</v>
      </c>
      <c r="P86" s="32">
        <v>197.13</v>
      </c>
      <c r="Q86" s="32">
        <v>222.72</v>
      </c>
      <c r="R86" s="32">
        <v>1</v>
      </c>
      <c r="S86" s="32">
        <v>17</v>
      </c>
      <c r="T86" s="51">
        <v>8</v>
      </c>
      <c r="U86" s="54">
        <f t="shared" si="6"/>
        <v>574.91999999999996</v>
      </c>
    </row>
    <row r="87" spans="1:21" ht="12.5">
      <c r="A87" s="26">
        <v>200000091</v>
      </c>
      <c r="B87" s="2">
        <v>0</v>
      </c>
      <c r="C87" s="2">
        <v>0</v>
      </c>
      <c r="D87" s="26">
        <v>44</v>
      </c>
      <c r="E87" s="2">
        <v>1</v>
      </c>
      <c r="F87" s="26">
        <v>147967</v>
      </c>
      <c r="G87" s="2">
        <v>1</v>
      </c>
      <c r="H87" s="2">
        <v>2</v>
      </c>
      <c r="I87" s="2"/>
      <c r="J87" s="32">
        <v>2</v>
      </c>
      <c r="K87" s="32">
        <v>7</v>
      </c>
      <c r="L87" s="32">
        <v>5</v>
      </c>
      <c r="M87" s="32">
        <v>1</v>
      </c>
      <c r="N87" s="32">
        <v>1</v>
      </c>
      <c r="O87" s="32">
        <v>239.29</v>
      </c>
      <c r="P87" s="32">
        <v>307.31</v>
      </c>
      <c r="Q87" s="32">
        <v>345.97</v>
      </c>
      <c r="R87" s="32">
        <v>1</v>
      </c>
      <c r="S87" s="32">
        <v>10</v>
      </c>
      <c r="T87" s="51">
        <v>5</v>
      </c>
      <c r="U87" s="54">
        <f t="shared" si="6"/>
        <v>892.57</v>
      </c>
    </row>
    <row r="88" spans="1:21" ht="12.5">
      <c r="A88" s="26">
        <v>200000092</v>
      </c>
      <c r="B88" s="2">
        <v>1</v>
      </c>
      <c r="C88" s="2">
        <v>0</v>
      </c>
      <c r="D88" s="26">
        <v>34</v>
      </c>
      <c r="E88" s="2">
        <v>1</v>
      </c>
      <c r="F88" s="26">
        <v>109195</v>
      </c>
      <c r="G88" s="2">
        <v>1</v>
      </c>
      <c r="H88" s="2">
        <v>0</v>
      </c>
      <c r="I88" s="2"/>
      <c r="J88" s="32">
        <v>2</v>
      </c>
      <c r="K88" s="32">
        <v>21</v>
      </c>
      <c r="L88" s="32">
        <v>7</v>
      </c>
      <c r="M88" s="32">
        <v>4</v>
      </c>
      <c r="N88" s="32">
        <v>10</v>
      </c>
      <c r="O88" s="32">
        <v>170.49</v>
      </c>
      <c r="P88" s="32">
        <v>217.27</v>
      </c>
      <c r="Q88" s="32">
        <v>244.49</v>
      </c>
      <c r="R88" s="32">
        <v>2</v>
      </c>
      <c r="S88" s="32">
        <v>18</v>
      </c>
      <c r="T88" s="51">
        <v>8</v>
      </c>
      <c r="U88" s="54">
        <f t="shared" si="6"/>
        <v>632.25</v>
      </c>
    </row>
    <row r="89" spans="1:21" ht="12.5">
      <c r="A89" s="26">
        <v>200000093</v>
      </c>
      <c r="B89" s="2">
        <v>0</v>
      </c>
      <c r="C89" s="2">
        <v>0</v>
      </c>
      <c r="D89" s="26">
        <v>41</v>
      </c>
      <c r="E89" s="2">
        <v>1</v>
      </c>
      <c r="F89" s="26">
        <v>71603</v>
      </c>
      <c r="G89" s="2">
        <v>0</v>
      </c>
      <c r="H89" s="2">
        <v>0</v>
      </c>
      <c r="I89" s="2"/>
      <c r="J89" s="32">
        <v>2</v>
      </c>
      <c r="K89" s="32">
        <v>25</v>
      </c>
      <c r="L89" s="32">
        <v>8</v>
      </c>
      <c r="M89" s="32">
        <v>9</v>
      </c>
      <c r="N89" s="32">
        <v>8</v>
      </c>
      <c r="O89" s="32">
        <v>163.5</v>
      </c>
      <c r="P89" s="32">
        <v>210.39</v>
      </c>
      <c r="Q89" s="32">
        <v>237.7</v>
      </c>
      <c r="R89" s="32">
        <v>2</v>
      </c>
      <c r="S89" s="32">
        <v>8</v>
      </c>
      <c r="T89" s="51">
        <v>5</v>
      </c>
      <c r="U89" s="54">
        <f t="shared" si="6"/>
        <v>611.58999999999992</v>
      </c>
    </row>
    <row r="90" spans="1:21" ht="12.5">
      <c r="A90" s="26">
        <v>200000094</v>
      </c>
      <c r="B90" s="2">
        <v>1</v>
      </c>
      <c r="C90" s="2">
        <v>1</v>
      </c>
      <c r="D90" s="26">
        <v>26</v>
      </c>
      <c r="E90" s="2">
        <v>1</v>
      </c>
      <c r="F90" s="26">
        <v>105726</v>
      </c>
      <c r="G90" s="2">
        <v>1</v>
      </c>
      <c r="H90" s="2">
        <v>0</v>
      </c>
      <c r="I90" s="2"/>
      <c r="J90" s="32">
        <v>5</v>
      </c>
      <c r="K90" s="32">
        <v>15</v>
      </c>
      <c r="L90" s="32">
        <v>8</v>
      </c>
      <c r="M90" s="32">
        <v>5</v>
      </c>
      <c r="N90" s="32">
        <v>2</v>
      </c>
      <c r="O90" s="32">
        <v>138.47</v>
      </c>
      <c r="P90" s="32">
        <v>177.8</v>
      </c>
      <c r="Q90" s="32">
        <v>198.47</v>
      </c>
      <c r="R90" s="32">
        <v>1</v>
      </c>
      <c r="S90" s="32">
        <v>10</v>
      </c>
      <c r="T90" s="51">
        <v>2</v>
      </c>
      <c r="U90" s="54">
        <f t="shared" si="6"/>
        <v>514.74</v>
      </c>
    </row>
    <row r="91" spans="1:21" ht="12.5">
      <c r="A91" s="26">
        <v>200000095</v>
      </c>
      <c r="B91" s="2">
        <v>1</v>
      </c>
      <c r="C91" s="2">
        <v>1</v>
      </c>
      <c r="D91" s="26">
        <v>29</v>
      </c>
      <c r="E91" s="2">
        <v>1</v>
      </c>
      <c r="F91" s="26">
        <v>109380</v>
      </c>
      <c r="G91" s="2">
        <v>1</v>
      </c>
      <c r="H91" s="2">
        <v>1</v>
      </c>
      <c r="I91" s="2"/>
      <c r="J91" s="32">
        <v>5</v>
      </c>
      <c r="K91" s="32">
        <v>14</v>
      </c>
      <c r="L91" s="32">
        <v>5</v>
      </c>
      <c r="M91" s="32">
        <v>7</v>
      </c>
      <c r="N91" s="32">
        <v>2</v>
      </c>
      <c r="O91" s="32">
        <v>174.91</v>
      </c>
      <c r="P91" s="32">
        <v>222.23</v>
      </c>
      <c r="Q91" s="32">
        <v>251.32</v>
      </c>
      <c r="R91" s="32">
        <v>2</v>
      </c>
      <c r="S91" s="32">
        <v>17</v>
      </c>
      <c r="T91" s="51">
        <v>2</v>
      </c>
      <c r="U91" s="54">
        <f t="shared" si="6"/>
        <v>648.46</v>
      </c>
    </row>
    <row r="92" spans="1:21" ht="12.5">
      <c r="A92" s="26">
        <v>200000096</v>
      </c>
      <c r="B92" s="2">
        <v>0</v>
      </c>
      <c r="C92" s="2">
        <v>0</v>
      </c>
      <c r="D92" s="26">
        <v>63</v>
      </c>
      <c r="E92" s="2">
        <v>2</v>
      </c>
      <c r="F92" s="26">
        <v>122267</v>
      </c>
      <c r="G92" s="2">
        <v>1</v>
      </c>
      <c r="H92" s="2">
        <v>2</v>
      </c>
      <c r="I92" s="2" t="s">
        <v>20</v>
      </c>
      <c r="J92" s="32">
        <v>3</v>
      </c>
      <c r="K92" s="32">
        <v>22</v>
      </c>
      <c r="L92" s="32">
        <v>7</v>
      </c>
      <c r="M92" s="32">
        <v>6</v>
      </c>
      <c r="N92" s="32">
        <v>9</v>
      </c>
      <c r="O92" s="32">
        <v>106.72</v>
      </c>
      <c r="P92" s="32">
        <v>136.78</v>
      </c>
      <c r="Q92" s="32">
        <v>152.82</v>
      </c>
      <c r="R92" s="32">
        <v>3</v>
      </c>
      <c r="S92" s="32">
        <v>7</v>
      </c>
      <c r="T92" s="51">
        <v>4</v>
      </c>
      <c r="U92" s="54">
        <f t="shared" si="6"/>
        <v>396.32</v>
      </c>
    </row>
    <row r="93" spans="1:21" ht="12.5">
      <c r="A93" s="26">
        <v>200000097</v>
      </c>
      <c r="B93" s="2">
        <v>0</v>
      </c>
      <c r="C93" s="2">
        <v>0</v>
      </c>
      <c r="D93" s="26">
        <v>43</v>
      </c>
      <c r="E93" s="2">
        <v>1</v>
      </c>
      <c r="F93" s="26">
        <v>135275</v>
      </c>
      <c r="G93" s="2">
        <v>0</v>
      </c>
      <c r="H93" s="2">
        <v>0</v>
      </c>
      <c r="I93" s="2"/>
      <c r="J93" s="32">
        <v>5</v>
      </c>
      <c r="K93" s="32">
        <v>26</v>
      </c>
      <c r="L93" s="32">
        <v>9</v>
      </c>
      <c r="M93" s="32">
        <v>9</v>
      </c>
      <c r="N93" s="32">
        <v>8</v>
      </c>
      <c r="O93" s="32">
        <v>255.05</v>
      </c>
      <c r="P93" s="32">
        <v>324.49</v>
      </c>
      <c r="Q93" s="32">
        <v>365.8</v>
      </c>
      <c r="R93" s="32">
        <v>1</v>
      </c>
      <c r="S93" s="32">
        <v>10</v>
      </c>
      <c r="T93" s="51">
        <v>5</v>
      </c>
      <c r="U93" s="54">
        <f t="shared" si="6"/>
        <v>945.33999999999992</v>
      </c>
    </row>
    <row r="94" spans="1:21" ht="12.5">
      <c r="A94" s="26">
        <v>200000098</v>
      </c>
      <c r="B94" s="2">
        <v>1</v>
      </c>
      <c r="C94" s="2">
        <v>1</v>
      </c>
      <c r="D94" s="26">
        <v>27</v>
      </c>
      <c r="E94" s="2">
        <v>1</v>
      </c>
      <c r="F94" s="26">
        <v>82357</v>
      </c>
      <c r="G94" s="2">
        <v>0</v>
      </c>
      <c r="H94" s="2">
        <v>0</v>
      </c>
      <c r="I94" s="2"/>
      <c r="J94" s="32">
        <v>2</v>
      </c>
      <c r="K94" s="32">
        <v>7</v>
      </c>
      <c r="L94" s="32">
        <v>1</v>
      </c>
      <c r="M94" s="32">
        <v>1</v>
      </c>
      <c r="N94" s="32">
        <v>5</v>
      </c>
      <c r="O94" s="32">
        <v>169.49</v>
      </c>
      <c r="P94" s="32">
        <v>215.72</v>
      </c>
      <c r="Q94" s="32">
        <v>243.02</v>
      </c>
      <c r="R94" s="32">
        <v>3</v>
      </c>
      <c r="S94" s="32">
        <v>6</v>
      </c>
      <c r="T94" s="51">
        <v>1</v>
      </c>
      <c r="U94" s="54">
        <f t="shared" si="6"/>
        <v>628.23</v>
      </c>
    </row>
    <row r="95" spans="1:21" ht="12.5">
      <c r="A95" s="26">
        <v>200000099</v>
      </c>
      <c r="B95" s="2">
        <v>1</v>
      </c>
      <c r="C95" s="2">
        <v>0</v>
      </c>
      <c r="D95" s="26">
        <v>43</v>
      </c>
      <c r="E95" s="2">
        <v>1</v>
      </c>
      <c r="F95" s="26">
        <v>79353</v>
      </c>
      <c r="G95" s="2">
        <v>0</v>
      </c>
      <c r="H95" s="2">
        <v>0</v>
      </c>
      <c r="I95" s="2"/>
      <c r="J95" s="32">
        <v>5</v>
      </c>
      <c r="K95" s="32">
        <v>14</v>
      </c>
      <c r="L95" s="32">
        <v>5</v>
      </c>
      <c r="M95" s="32">
        <v>1</v>
      </c>
      <c r="N95" s="32">
        <v>8</v>
      </c>
      <c r="O95" s="32">
        <v>204.88</v>
      </c>
      <c r="P95" s="32">
        <v>262.31</v>
      </c>
      <c r="Q95" s="32">
        <v>295.67</v>
      </c>
      <c r="R95" s="32">
        <v>1</v>
      </c>
      <c r="S95" s="32">
        <v>20</v>
      </c>
      <c r="T95" s="51">
        <v>4</v>
      </c>
      <c r="U95" s="54">
        <f t="shared" si="6"/>
        <v>762.86</v>
      </c>
    </row>
    <row r="96" spans="1:21" ht="12.5">
      <c r="A96" s="26">
        <v>200000100</v>
      </c>
      <c r="B96" s="2">
        <v>0</v>
      </c>
      <c r="C96" s="2">
        <v>0</v>
      </c>
      <c r="D96" s="26">
        <v>31</v>
      </c>
      <c r="E96" s="2">
        <v>1</v>
      </c>
      <c r="F96" s="26">
        <v>121852</v>
      </c>
      <c r="G96" s="2">
        <v>0</v>
      </c>
      <c r="H96" s="2">
        <v>1</v>
      </c>
      <c r="I96" s="2"/>
      <c r="J96" s="32">
        <v>2</v>
      </c>
      <c r="K96" s="32">
        <v>14</v>
      </c>
      <c r="L96" s="32">
        <v>1</v>
      </c>
      <c r="M96" s="32">
        <v>5</v>
      </c>
      <c r="N96" s="32">
        <v>8</v>
      </c>
      <c r="O96" s="32">
        <v>157.96</v>
      </c>
      <c r="P96" s="32">
        <v>203.28</v>
      </c>
      <c r="Q96" s="32">
        <v>229.54</v>
      </c>
      <c r="R96" s="32">
        <v>3</v>
      </c>
      <c r="S96" s="32">
        <v>5</v>
      </c>
      <c r="T96" s="51">
        <v>5</v>
      </c>
      <c r="U96" s="54">
        <f t="shared" si="6"/>
        <v>590.78</v>
      </c>
    </row>
    <row r="97" spans="1:21" ht="12.5">
      <c r="A97" s="26">
        <v>200000101</v>
      </c>
      <c r="B97" s="2">
        <v>0</v>
      </c>
      <c r="C97" s="2">
        <v>0</v>
      </c>
      <c r="D97" s="26">
        <v>34</v>
      </c>
      <c r="E97" s="2">
        <v>1</v>
      </c>
      <c r="F97" s="26">
        <v>205383</v>
      </c>
      <c r="G97" s="2">
        <v>2</v>
      </c>
      <c r="H97" s="2">
        <v>2</v>
      </c>
      <c r="I97" s="2"/>
      <c r="J97" s="32">
        <v>1</v>
      </c>
      <c r="K97" s="32">
        <v>27</v>
      </c>
      <c r="L97" s="32">
        <v>10</v>
      </c>
      <c r="M97" s="32">
        <v>9</v>
      </c>
      <c r="N97" s="32">
        <v>8</v>
      </c>
      <c r="O97" s="32">
        <v>168.13</v>
      </c>
      <c r="P97" s="32">
        <v>217.01</v>
      </c>
      <c r="Q97" s="32">
        <v>241.87</v>
      </c>
      <c r="R97" s="32">
        <v>2</v>
      </c>
      <c r="S97" s="32">
        <v>18</v>
      </c>
      <c r="T97" s="51">
        <v>2</v>
      </c>
      <c r="U97" s="54">
        <f t="shared" si="6"/>
        <v>627.01</v>
      </c>
    </row>
    <row r="98" spans="1:21" ht="12.5">
      <c r="A98" s="26">
        <v>200000102</v>
      </c>
      <c r="B98" s="2">
        <v>0</v>
      </c>
      <c r="C98" s="2">
        <v>0</v>
      </c>
      <c r="D98" s="26">
        <v>50</v>
      </c>
      <c r="E98" s="2">
        <v>1</v>
      </c>
      <c r="F98" s="26">
        <v>123641</v>
      </c>
      <c r="G98" s="2">
        <v>1</v>
      </c>
      <c r="H98" s="2">
        <v>1</v>
      </c>
      <c r="I98" s="2"/>
      <c r="J98" s="32">
        <v>5</v>
      </c>
      <c r="K98" s="32">
        <v>15</v>
      </c>
      <c r="L98" s="32">
        <v>8</v>
      </c>
      <c r="M98" s="32">
        <v>2</v>
      </c>
      <c r="N98" s="32">
        <v>5</v>
      </c>
      <c r="O98" s="32">
        <v>157.5</v>
      </c>
      <c r="P98" s="32">
        <v>202.58</v>
      </c>
      <c r="Q98" s="32">
        <v>228.33</v>
      </c>
      <c r="R98" s="32">
        <v>1</v>
      </c>
      <c r="S98" s="32">
        <v>16</v>
      </c>
      <c r="T98" s="51">
        <v>7</v>
      </c>
      <c r="U98" s="54">
        <f t="shared" si="6"/>
        <v>588.41000000000008</v>
      </c>
    </row>
    <row r="99" spans="1:21" ht="12.5">
      <c r="A99" s="26">
        <v>200000103</v>
      </c>
      <c r="B99" s="2">
        <v>0</v>
      </c>
      <c r="C99" s="2">
        <v>0</v>
      </c>
      <c r="D99" s="26">
        <v>37</v>
      </c>
      <c r="E99" s="2">
        <v>1</v>
      </c>
      <c r="F99" s="26">
        <v>88849</v>
      </c>
      <c r="G99" s="2">
        <v>0</v>
      </c>
      <c r="H99" s="2">
        <v>0</v>
      </c>
      <c r="I99" s="2"/>
      <c r="J99" s="32">
        <v>1</v>
      </c>
      <c r="K99" s="32">
        <v>25</v>
      </c>
      <c r="L99" s="32">
        <v>7</v>
      </c>
      <c r="M99" s="32">
        <v>9</v>
      </c>
      <c r="N99" s="32">
        <v>9</v>
      </c>
      <c r="O99" s="32">
        <v>167.58</v>
      </c>
      <c r="P99" s="32">
        <v>216.33</v>
      </c>
      <c r="Q99" s="32">
        <v>242.4</v>
      </c>
      <c r="R99" s="32">
        <v>2</v>
      </c>
      <c r="S99" s="32">
        <v>5</v>
      </c>
      <c r="T99" s="51">
        <v>6</v>
      </c>
      <c r="U99" s="54">
        <f t="shared" si="6"/>
        <v>626.31000000000006</v>
      </c>
    </row>
    <row r="100" spans="1:21" ht="12.5">
      <c r="A100" s="26">
        <v>200000104</v>
      </c>
      <c r="B100" s="2">
        <v>0</v>
      </c>
      <c r="C100" s="2">
        <v>1</v>
      </c>
      <c r="D100" s="26">
        <v>55</v>
      </c>
      <c r="E100" s="2">
        <v>2</v>
      </c>
      <c r="F100" s="26">
        <v>145781</v>
      </c>
      <c r="G100" s="2">
        <v>1</v>
      </c>
      <c r="H100" s="2">
        <v>2</v>
      </c>
      <c r="I100" s="2"/>
      <c r="J100" s="32">
        <v>2</v>
      </c>
      <c r="K100" s="32">
        <v>16</v>
      </c>
      <c r="L100" s="32">
        <v>9</v>
      </c>
      <c r="M100" s="32">
        <v>6</v>
      </c>
      <c r="N100" s="32">
        <v>1</v>
      </c>
      <c r="O100" s="32">
        <v>137.08000000000001</v>
      </c>
      <c r="P100" s="32">
        <v>173.81</v>
      </c>
      <c r="Q100" s="32">
        <v>198.98</v>
      </c>
      <c r="R100" s="32">
        <v>1</v>
      </c>
      <c r="S100" s="32">
        <v>9</v>
      </c>
      <c r="T100" s="51">
        <v>1</v>
      </c>
      <c r="U100" s="54">
        <f t="shared" si="6"/>
        <v>509.87</v>
      </c>
    </row>
    <row r="101" spans="1:21" ht="12.5">
      <c r="A101" s="26">
        <v>200000105</v>
      </c>
      <c r="B101" s="2">
        <v>0</v>
      </c>
      <c r="C101" s="2">
        <v>1</v>
      </c>
      <c r="D101" s="26">
        <v>24</v>
      </c>
      <c r="E101" s="2">
        <v>1</v>
      </c>
      <c r="F101" s="26">
        <v>63442</v>
      </c>
      <c r="G101" s="2">
        <v>0</v>
      </c>
      <c r="H101" s="2">
        <v>0</v>
      </c>
      <c r="I101" s="2"/>
      <c r="J101" s="32">
        <v>1</v>
      </c>
      <c r="K101" s="32">
        <v>15</v>
      </c>
      <c r="L101" s="32">
        <v>4</v>
      </c>
      <c r="M101" s="32">
        <v>5</v>
      </c>
      <c r="N101" s="32">
        <v>6</v>
      </c>
      <c r="O101" s="32">
        <v>186.14</v>
      </c>
      <c r="P101" s="32">
        <v>236.53</v>
      </c>
      <c r="Q101" s="32">
        <v>266.62</v>
      </c>
      <c r="R101" s="32">
        <v>3</v>
      </c>
      <c r="S101" s="32">
        <v>7</v>
      </c>
      <c r="T101" s="51">
        <v>6</v>
      </c>
      <c r="U101" s="54">
        <f t="shared" si="6"/>
        <v>689.29</v>
      </c>
    </row>
    <row r="102" spans="1:21" ht="12.5">
      <c r="A102" s="26">
        <v>200000106</v>
      </c>
      <c r="B102" s="2">
        <v>1</v>
      </c>
      <c r="C102" s="2">
        <v>0</v>
      </c>
      <c r="D102" s="26">
        <v>19</v>
      </c>
      <c r="E102" s="2">
        <v>1</v>
      </c>
      <c r="F102" s="26">
        <v>91232</v>
      </c>
      <c r="G102" s="2">
        <v>0</v>
      </c>
      <c r="H102" s="2">
        <v>0</v>
      </c>
      <c r="I102" s="2"/>
      <c r="J102" s="32">
        <v>4</v>
      </c>
      <c r="K102" s="32">
        <v>12</v>
      </c>
      <c r="L102" s="32">
        <v>4</v>
      </c>
      <c r="M102" s="32">
        <v>4</v>
      </c>
      <c r="N102" s="32">
        <v>4</v>
      </c>
      <c r="O102" s="32">
        <v>146.46</v>
      </c>
      <c r="P102" s="32">
        <v>187.39</v>
      </c>
      <c r="Q102" s="32">
        <v>213</v>
      </c>
      <c r="R102" s="32">
        <v>3</v>
      </c>
      <c r="S102" s="32">
        <v>5</v>
      </c>
      <c r="T102" s="51">
        <v>1</v>
      </c>
      <c r="U102" s="54">
        <f t="shared" si="6"/>
        <v>546.85</v>
      </c>
    </row>
    <row r="103" spans="1:21" ht="12.5">
      <c r="A103" s="26">
        <v>200000107</v>
      </c>
      <c r="B103" s="2">
        <v>1</v>
      </c>
      <c r="C103" s="2">
        <v>1</v>
      </c>
      <c r="D103" s="26">
        <v>58</v>
      </c>
      <c r="E103" s="2">
        <v>2</v>
      </c>
      <c r="F103" s="26">
        <v>100210</v>
      </c>
      <c r="G103" s="2">
        <v>0</v>
      </c>
      <c r="H103" s="2">
        <v>0</v>
      </c>
      <c r="I103" s="2"/>
      <c r="J103" s="32">
        <v>2</v>
      </c>
      <c r="K103" s="32">
        <v>17</v>
      </c>
      <c r="L103" s="32">
        <v>8</v>
      </c>
      <c r="M103" s="32">
        <v>4</v>
      </c>
      <c r="N103" s="32">
        <v>5</v>
      </c>
      <c r="O103" s="32">
        <v>161.03</v>
      </c>
      <c r="P103" s="32">
        <v>207.17</v>
      </c>
      <c r="Q103" s="32">
        <v>232.69</v>
      </c>
      <c r="R103" s="32">
        <v>2</v>
      </c>
      <c r="S103" s="32">
        <v>13</v>
      </c>
      <c r="T103" s="51">
        <v>10</v>
      </c>
      <c r="U103" s="54">
        <f t="shared" si="6"/>
        <v>600.89</v>
      </c>
    </row>
    <row r="104" spans="1:21" ht="12.5">
      <c r="A104" s="26">
        <v>200000108</v>
      </c>
      <c r="B104" s="2">
        <v>1</v>
      </c>
      <c r="C104" s="2">
        <v>1</v>
      </c>
      <c r="D104" s="26">
        <v>58</v>
      </c>
      <c r="E104" s="2">
        <v>2</v>
      </c>
      <c r="F104" s="26">
        <v>126710</v>
      </c>
      <c r="G104" s="2">
        <v>1</v>
      </c>
      <c r="H104" s="2">
        <v>1</v>
      </c>
      <c r="I104" s="2" t="s">
        <v>21</v>
      </c>
      <c r="J104" s="32">
        <v>5</v>
      </c>
      <c r="K104" s="32">
        <v>18</v>
      </c>
      <c r="L104" s="32">
        <v>6</v>
      </c>
      <c r="M104" s="32">
        <v>9</v>
      </c>
      <c r="N104" s="32">
        <v>3</v>
      </c>
      <c r="O104" s="32">
        <v>181.98</v>
      </c>
      <c r="P104" s="32">
        <v>231.84</v>
      </c>
      <c r="Q104" s="32">
        <v>262.45</v>
      </c>
      <c r="R104" s="32">
        <v>1</v>
      </c>
      <c r="S104" s="32">
        <v>11</v>
      </c>
      <c r="T104" s="51">
        <v>6</v>
      </c>
      <c r="U104" s="54">
        <f t="shared" si="6"/>
        <v>676.27</v>
      </c>
    </row>
    <row r="105" spans="1:21" ht="12.5">
      <c r="A105" s="26">
        <v>200000109</v>
      </c>
      <c r="B105" s="2">
        <v>0</v>
      </c>
      <c r="C105" s="2">
        <v>0</v>
      </c>
      <c r="D105" s="26">
        <v>67</v>
      </c>
      <c r="E105" s="2">
        <v>2</v>
      </c>
      <c r="F105" s="26">
        <v>124670</v>
      </c>
      <c r="G105" s="2">
        <v>1</v>
      </c>
      <c r="H105" s="2">
        <v>2</v>
      </c>
      <c r="I105" s="2"/>
      <c r="J105" s="32">
        <v>4</v>
      </c>
      <c r="K105" s="32">
        <v>20</v>
      </c>
      <c r="L105" s="32">
        <v>4</v>
      </c>
      <c r="M105" s="32">
        <v>9</v>
      </c>
      <c r="N105" s="32">
        <v>7</v>
      </c>
      <c r="O105" s="32">
        <v>199.04</v>
      </c>
      <c r="P105" s="32">
        <v>253.92</v>
      </c>
      <c r="Q105" s="32">
        <v>286.58</v>
      </c>
      <c r="R105" s="32">
        <v>3</v>
      </c>
      <c r="S105" s="32">
        <v>13</v>
      </c>
      <c r="T105" s="51">
        <v>3</v>
      </c>
      <c r="U105" s="54">
        <f t="shared" si="6"/>
        <v>739.54</v>
      </c>
    </row>
    <row r="106" spans="1:21" ht="12.5">
      <c r="A106" s="26">
        <v>200000110</v>
      </c>
      <c r="B106" s="2">
        <v>1</v>
      </c>
      <c r="C106" s="2">
        <v>1</v>
      </c>
      <c r="D106" s="26">
        <v>25</v>
      </c>
      <c r="E106" s="2">
        <v>1</v>
      </c>
      <c r="F106" s="26">
        <v>124359</v>
      </c>
      <c r="G106" s="2">
        <v>1</v>
      </c>
      <c r="H106" s="2">
        <v>0</v>
      </c>
      <c r="I106" s="2"/>
      <c r="J106" s="32">
        <v>2</v>
      </c>
      <c r="K106" s="32">
        <v>17</v>
      </c>
      <c r="L106" s="32">
        <v>6</v>
      </c>
      <c r="M106" s="32">
        <v>10</v>
      </c>
      <c r="N106" s="32">
        <v>1</v>
      </c>
      <c r="O106" s="32">
        <v>163.88</v>
      </c>
      <c r="P106" s="32">
        <v>209.02</v>
      </c>
      <c r="Q106" s="32">
        <v>236.45</v>
      </c>
      <c r="R106" s="32">
        <v>3</v>
      </c>
      <c r="S106" s="32">
        <v>11</v>
      </c>
      <c r="T106" s="51">
        <v>7</v>
      </c>
      <c r="U106" s="54">
        <f t="shared" si="6"/>
        <v>609.34999999999991</v>
      </c>
    </row>
    <row r="107" spans="1:21" ht="12.5">
      <c r="A107" s="26">
        <v>200000111</v>
      </c>
      <c r="B107" s="2">
        <v>0</v>
      </c>
      <c r="C107" s="2">
        <v>0</v>
      </c>
      <c r="D107" s="26">
        <v>39</v>
      </c>
      <c r="E107" s="2">
        <v>1</v>
      </c>
      <c r="F107" s="26">
        <v>140182</v>
      </c>
      <c r="G107" s="2">
        <v>1</v>
      </c>
      <c r="H107" s="2">
        <v>0</v>
      </c>
      <c r="I107" s="2"/>
      <c r="J107" s="32">
        <v>2</v>
      </c>
      <c r="K107" s="32">
        <v>15</v>
      </c>
      <c r="L107" s="32">
        <v>9</v>
      </c>
      <c r="M107" s="32">
        <v>4</v>
      </c>
      <c r="N107" s="32">
        <v>2</v>
      </c>
      <c r="O107" s="32">
        <v>148.78</v>
      </c>
      <c r="P107" s="32">
        <v>190.92</v>
      </c>
      <c r="Q107" s="32">
        <v>214.88</v>
      </c>
      <c r="R107" s="32">
        <v>3</v>
      </c>
      <c r="S107" s="32">
        <v>18</v>
      </c>
      <c r="T107" s="51">
        <v>10</v>
      </c>
      <c r="U107" s="54">
        <f t="shared" si="6"/>
        <v>554.57999999999993</v>
      </c>
    </row>
    <row r="108" spans="1:21" ht="12.5">
      <c r="A108" s="26">
        <v>200000112</v>
      </c>
      <c r="B108" s="2">
        <v>1</v>
      </c>
      <c r="C108" s="2">
        <v>1</v>
      </c>
      <c r="D108" s="26">
        <v>55</v>
      </c>
      <c r="E108" s="2">
        <v>2</v>
      </c>
      <c r="F108" s="26">
        <v>165717</v>
      </c>
      <c r="G108" s="2">
        <v>2</v>
      </c>
      <c r="H108" s="2">
        <v>2</v>
      </c>
      <c r="I108" s="2"/>
      <c r="J108" s="32">
        <v>3</v>
      </c>
      <c r="K108" s="32">
        <v>20</v>
      </c>
      <c r="L108" s="32">
        <v>5</v>
      </c>
      <c r="M108" s="32">
        <v>7</v>
      </c>
      <c r="N108" s="32">
        <v>8</v>
      </c>
      <c r="O108" s="32">
        <v>140.4</v>
      </c>
      <c r="P108" s="32">
        <v>175.34</v>
      </c>
      <c r="Q108" s="32">
        <v>200.49</v>
      </c>
      <c r="R108" s="32">
        <v>2</v>
      </c>
      <c r="S108" s="32">
        <v>5</v>
      </c>
      <c r="T108" s="51">
        <v>10</v>
      </c>
      <c r="U108" s="54">
        <f t="shared" si="6"/>
        <v>516.23</v>
      </c>
    </row>
    <row r="109" spans="1:21" ht="12.5">
      <c r="A109" s="26">
        <v>200000113</v>
      </c>
      <c r="B109" s="2">
        <v>0</v>
      </c>
      <c r="C109" s="2">
        <v>0</v>
      </c>
      <c r="D109" s="26">
        <v>75</v>
      </c>
      <c r="E109" s="2">
        <v>2</v>
      </c>
      <c r="F109" s="26">
        <v>213333</v>
      </c>
      <c r="G109" s="2">
        <v>2</v>
      </c>
      <c r="H109" s="2">
        <v>1</v>
      </c>
      <c r="I109" s="2"/>
      <c r="J109" s="32">
        <v>3</v>
      </c>
      <c r="K109" s="32">
        <v>9</v>
      </c>
      <c r="L109" s="32">
        <v>4</v>
      </c>
      <c r="M109" s="32">
        <v>3</v>
      </c>
      <c r="N109" s="32">
        <v>2</v>
      </c>
      <c r="O109" s="32">
        <v>101</v>
      </c>
      <c r="P109" s="32">
        <v>128.33000000000001</v>
      </c>
      <c r="Q109" s="32">
        <v>144.01</v>
      </c>
      <c r="R109" s="32">
        <v>3</v>
      </c>
      <c r="S109" s="32">
        <v>17</v>
      </c>
      <c r="T109" s="51">
        <v>4</v>
      </c>
      <c r="U109" s="54">
        <f t="shared" si="6"/>
        <v>373.34000000000003</v>
      </c>
    </row>
    <row r="110" spans="1:21" ht="12.5">
      <c r="A110" s="26">
        <v>200000114</v>
      </c>
      <c r="B110" s="2">
        <v>0</v>
      </c>
      <c r="C110" s="2">
        <v>0</v>
      </c>
      <c r="D110" s="26">
        <v>32</v>
      </c>
      <c r="E110" s="2">
        <v>0</v>
      </c>
      <c r="F110" s="26">
        <v>120354</v>
      </c>
      <c r="G110" s="2">
        <v>1</v>
      </c>
      <c r="H110" s="2">
        <v>0</v>
      </c>
      <c r="I110" s="2"/>
      <c r="J110" s="32">
        <v>4</v>
      </c>
      <c r="K110" s="32">
        <v>24</v>
      </c>
      <c r="L110" s="32">
        <v>10</v>
      </c>
      <c r="M110" s="32">
        <v>9</v>
      </c>
      <c r="N110" s="32">
        <v>5</v>
      </c>
      <c r="O110" s="32">
        <v>160.76</v>
      </c>
      <c r="P110" s="32">
        <v>203.12</v>
      </c>
      <c r="Q110" s="32">
        <v>231.03</v>
      </c>
      <c r="R110" s="32">
        <v>2</v>
      </c>
      <c r="S110" s="32">
        <v>11</v>
      </c>
      <c r="T110" s="51">
        <v>2</v>
      </c>
      <c r="U110" s="54">
        <f t="shared" si="6"/>
        <v>594.91</v>
      </c>
    </row>
    <row r="111" spans="1:21" ht="12.5">
      <c r="A111" s="26">
        <v>200000115</v>
      </c>
      <c r="B111" s="2">
        <v>0</v>
      </c>
      <c r="C111" s="2">
        <v>1</v>
      </c>
      <c r="D111" s="26">
        <v>38</v>
      </c>
      <c r="E111" s="2">
        <v>3</v>
      </c>
      <c r="F111" s="26">
        <v>169324</v>
      </c>
      <c r="G111" s="2">
        <v>2</v>
      </c>
      <c r="H111" s="2">
        <v>2</v>
      </c>
      <c r="I111" s="2"/>
      <c r="J111" s="32">
        <v>4</v>
      </c>
      <c r="K111" s="32">
        <v>21</v>
      </c>
      <c r="L111" s="32">
        <v>8</v>
      </c>
      <c r="M111" s="32">
        <v>10</v>
      </c>
      <c r="N111" s="32">
        <v>3</v>
      </c>
      <c r="O111" s="32">
        <v>173.92</v>
      </c>
      <c r="P111" s="32">
        <v>222.62</v>
      </c>
      <c r="Q111" s="32">
        <v>250.67</v>
      </c>
      <c r="R111" s="32">
        <v>2</v>
      </c>
      <c r="S111" s="32">
        <v>15</v>
      </c>
      <c r="T111" s="51">
        <v>7</v>
      </c>
      <c r="U111" s="54">
        <f t="shared" si="6"/>
        <v>647.20999999999992</v>
      </c>
    </row>
    <row r="112" spans="1:21" ht="12.5">
      <c r="A112" s="26">
        <v>200000116</v>
      </c>
      <c r="B112" s="2">
        <v>1</v>
      </c>
      <c r="C112" s="2">
        <v>1</v>
      </c>
      <c r="D112" s="26">
        <v>18</v>
      </c>
      <c r="E112" s="2">
        <v>1</v>
      </c>
      <c r="F112" s="26">
        <v>100924</v>
      </c>
      <c r="G112" s="2">
        <v>1</v>
      </c>
      <c r="H112" s="2">
        <v>0</v>
      </c>
      <c r="I112" s="2"/>
      <c r="J112" s="32">
        <v>2</v>
      </c>
      <c r="K112" s="32">
        <v>24</v>
      </c>
      <c r="L112" s="32">
        <v>9</v>
      </c>
      <c r="M112" s="32">
        <v>5</v>
      </c>
      <c r="N112" s="32">
        <v>10</v>
      </c>
      <c r="O112" s="32">
        <v>165.29</v>
      </c>
      <c r="P112" s="32">
        <v>211.74</v>
      </c>
      <c r="Q112" s="32">
        <v>238.87</v>
      </c>
      <c r="R112" s="32">
        <v>1</v>
      </c>
      <c r="S112" s="32">
        <v>20</v>
      </c>
      <c r="T112" s="51">
        <v>3</v>
      </c>
      <c r="U112" s="54">
        <f t="shared" si="6"/>
        <v>615.9</v>
      </c>
    </row>
    <row r="113" spans="1:21" ht="12.5">
      <c r="A113" s="26">
        <v>200000117</v>
      </c>
      <c r="B113" s="2">
        <v>1</v>
      </c>
      <c r="C113" s="2">
        <v>0</v>
      </c>
      <c r="D113" s="26">
        <v>31</v>
      </c>
      <c r="E113" s="2">
        <v>1</v>
      </c>
      <c r="F113" s="26">
        <v>113108</v>
      </c>
      <c r="G113" s="2">
        <v>1</v>
      </c>
      <c r="H113" s="2">
        <v>0</v>
      </c>
      <c r="I113" s="2"/>
      <c r="J113" s="32">
        <v>5</v>
      </c>
      <c r="K113" s="32">
        <v>4</v>
      </c>
      <c r="L113" s="32">
        <v>1</v>
      </c>
      <c r="M113" s="32">
        <v>1</v>
      </c>
      <c r="N113" s="32">
        <v>2</v>
      </c>
      <c r="O113" s="32">
        <v>153.04</v>
      </c>
      <c r="P113" s="32">
        <v>196.21</v>
      </c>
      <c r="Q113" s="32">
        <v>220.85</v>
      </c>
      <c r="R113" s="32">
        <v>1</v>
      </c>
      <c r="S113" s="32">
        <v>17</v>
      </c>
      <c r="T113" s="51">
        <v>1</v>
      </c>
      <c r="U113" s="54">
        <f t="shared" si="6"/>
        <v>570.1</v>
      </c>
    </row>
    <row r="114" spans="1:21" ht="12.5">
      <c r="A114" s="26">
        <v>200000118</v>
      </c>
      <c r="B114" s="2">
        <v>1</v>
      </c>
      <c r="C114" s="2">
        <v>1</v>
      </c>
      <c r="D114" s="26">
        <v>40</v>
      </c>
      <c r="E114" s="2">
        <v>2</v>
      </c>
      <c r="F114" s="26">
        <v>107585</v>
      </c>
      <c r="G114" s="2">
        <v>1</v>
      </c>
      <c r="H114" s="2">
        <v>2</v>
      </c>
      <c r="I114" s="2" t="s">
        <v>20</v>
      </c>
      <c r="J114" s="32">
        <v>5</v>
      </c>
      <c r="K114" s="32">
        <v>13</v>
      </c>
      <c r="L114" s="32">
        <v>2</v>
      </c>
      <c r="M114" s="32">
        <v>2</v>
      </c>
      <c r="N114" s="32">
        <v>9</v>
      </c>
      <c r="O114" s="32">
        <v>173.21</v>
      </c>
      <c r="P114" s="32">
        <v>220.73</v>
      </c>
      <c r="Q114" s="32">
        <v>248.18</v>
      </c>
      <c r="R114" s="32">
        <v>2</v>
      </c>
      <c r="S114" s="32">
        <v>11</v>
      </c>
      <c r="T114" s="51">
        <v>4</v>
      </c>
      <c r="U114" s="54">
        <f t="shared" si="6"/>
        <v>642.12</v>
      </c>
    </row>
    <row r="115" spans="1:21" ht="12.5">
      <c r="A115" s="26">
        <v>200000119</v>
      </c>
      <c r="B115" s="2">
        <v>0</v>
      </c>
      <c r="C115" s="2">
        <v>0</v>
      </c>
      <c r="D115" s="26">
        <v>59</v>
      </c>
      <c r="E115" s="2">
        <v>2</v>
      </c>
      <c r="F115" s="26">
        <v>120160</v>
      </c>
      <c r="G115" s="2">
        <v>1</v>
      </c>
      <c r="H115" s="2">
        <v>0</v>
      </c>
      <c r="I115" s="2"/>
      <c r="J115" s="32">
        <v>4</v>
      </c>
      <c r="K115" s="32">
        <v>13</v>
      </c>
      <c r="L115" s="32">
        <v>5</v>
      </c>
      <c r="M115" s="32">
        <v>5</v>
      </c>
      <c r="N115" s="32">
        <v>3</v>
      </c>
      <c r="O115" s="32">
        <v>144.85</v>
      </c>
      <c r="P115" s="32">
        <v>187.17</v>
      </c>
      <c r="Q115" s="32">
        <v>208.8</v>
      </c>
      <c r="R115" s="32">
        <v>1</v>
      </c>
      <c r="S115" s="32">
        <v>17</v>
      </c>
      <c r="T115" s="51">
        <v>2</v>
      </c>
      <c r="U115" s="54">
        <f t="shared" si="6"/>
        <v>540.81999999999994</v>
      </c>
    </row>
    <row r="116" spans="1:21" ht="12.5">
      <c r="A116" s="26">
        <v>200000120</v>
      </c>
      <c r="B116" s="2">
        <v>1</v>
      </c>
      <c r="C116" s="2">
        <v>1</v>
      </c>
      <c r="D116" s="26">
        <v>59</v>
      </c>
      <c r="E116" s="2">
        <v>2</v>
      </c>
      <c r="F116" s="26">
        <v>162591</v>
      </c>
      <c r="G116" s="2">
        <v>1</v>
      </c>
      <c r="H116" s="2">
        <v>1</v>
      </c>
      <c r="I116" s="2"/>
      <c r="J116" s="32">
        <v>1</v>
      </c>
      <c r="K116" s="32">
        <v>13</v>
      </c>
      <c r="L116" s="32">
        <v>6</v>
      </c>
      <c r="M116" s="32">
        <v>2</v>
      </c>
      <c r="N116" s="32">
        <v>5</v>
      </c>
      <c r="O116" s="32">
        <v>233.86</v>
      </c>
      <c r="P116" s="32">
        <v>298.39</v>
      </c>
      <c r="Q116" s="32">
        <v>336.54</v>
      </c>
      <c r="R116" s="32">
        <v>3</v>
      </c>
      <c r="S116" s="32">
        <v>5</v>
      </c>
      <c r="T116" s="51">
        <v>3</v>
      </c>
      <c r="U116" s="54">
        <f t="shared" si="6"/>
        <v>868.79</v>
      </c>
    </row>
    <row r="117" spans="1:21" ht="12.5">
      <c r="A117" s="26">
        <v>200000121</v>
      </c>
      <c r="B117" s="2">
        <v>1</v>
      </c>
      <c r="C117" s="2">
        <v>0</v>
      </c>
      <c r="D117" s="26">
        <v>37</v>
      </c>
      <c r="E117" s="2">
        <v>1</v>
      </c>
      <c r="F117" s="26">
        <v>95972</v>
      </c>
      <c r="G117" s="2">
        <v>0</v>
      </c>
      <c r="H117" s="2">
        <v>0</v>
      </c>
      <c r="I117" s="2"/>
      <c r="J117" s="32">
        <v>2</v>
      </c>
      <c r="K117" s="32">
        <v>15</v>
      </c>
      <c r="L117" s="32">
        <v>7</v>
      </c>
      <c r="M117" s="32">
        <v>4</v>
      </c>
      <c r="N117" s="32">
        <v>4</v>
      </c>
      <c r="O117" s="32">
        <v>117.05</v>
      </c>
      <c r="P117" s="32">
        <v>149</v>
      </c>
      <c r="Q117" s="32">
        <v>169.06</v>
      </c>
      <c r="R117" s="32">
        <v>1</v>
      </c>
      <c r="S117" s="32">
        <v>11</v>
      </c>
      <c r="T117" s="51">
        <v>7</v>
      </c>
      <c r="U117" s="54">
        <f t="shared" si="6"/>
        <v>435.11</v>
      </c>
    </row>
    <row r="118" spans="1:21" ht="12.5">
      <c r="A118" s="26">
        <v>200000122</v>
      </c>
      <c r="B118" s="2">
        <v>0</v>
      </c>
      <c r="C118" s="2">
        <v>0</v>
      </c>
      <c r="D118" s="26">
        <v>34</v>
      </c>
      <c r="E118" s="2">
        <v>1</v>
      </c>
      <c r="F118" s="26">
        <v>149782</v>
      </c>
      <c r="G118" s="2">
        <v>1</v>
      </c>
      <c r="H118" s="2">
        <v>1</v>
      </c>
      <c r="I118" s="2"/>
      <c r="J118" s="32">
        <v>5</v>
      </c>
      <c r="K118" s="32">
        <v>12</v>
      </c>
      <c r="L118" s="32">
        <v>4</v>
      </c>
      <c r="M118" s="32">
        <v>6</v>
      </c>
      <c r="N118" s="32">
        <v>2</v>
      </c>
      <c r="O118" s="32">
        <v>171.41</v>
      </c>
      <c r="P118" s="32">
        <v>220.72</v>
      </c>
      <c r="Q118" s="32">
        <v>247.19</v>
      </c>
      <c r="R118" s="32">
        <v>2</v>
      </c>
      <c r="S118" s="32">
        <v>20</v>
      </c>
      <c r="T118" s="51">
        <v>2</v>
      </c>
      <c r="U118" s="54">
        <f t="shared" si="6"/>
        <v>639.31999999999994</v>
      </c>
    </row>
    <row r="119" spans="1:21" ht="12.5">
      <c r="A119" s="26">
        <v>200000123</v>
      </c>
      <c r="B119" s="2">
        <v>0</v>
      </c>
      <c r="C119" s="2">
        <v>0</v>
      </c>
      <c r="D119" s="26">
        <v>57</v>
      </c>
      <c r="E119" s="2">
        <v>2</v>
      </c>
      <c r="F119" s="26">
        <v>281923</v>
      </c>
      <c r="G119" s="2">
        <v>2</v>
      </c>
      <c r="H119" s="2">
        <v>1</v>
      </c>
      <c r="I119" s="2"/>
      <c r="J119" s="32">
        <v>3</v>
      </c>
      <c r="K119" s="32">
        <v>19</v>
      </c>
      <c r="L119" s="32">
        <v>5</v>
      </c>
      <c r="M119" s="32">
        <v>5</v>
      </c>
      <c r="N119" s="32">
        <v>9</v>
      </c>
      <c r="O119" s="32">
        <v>187.27</v>
      </c>
      <c r="P119" s="32">
        <v>239.79</v>
      </c>
      <c r="Q119" s="32">
        <v>271.51</v>
      </c>
      <c r="R119" s="32">
        <v>1</v>
      </c>
      <c r="S119" s="32">
        <v>20</v>
      </c>
      <c r="T119" s="51">
        <v>4</v>
      </c>
      <c r="U119" s="54">
        <f t="shared" si="6"/>
        <v>698.56999999999994</v>
      </c>
    </row>
    <row r="120" spans="1:21" ht="12.5">
      <c r="A120" s="26">
        <v>200000124</v>
      </c>
      <c r="B120" s="2">
        <v>1</v>
      </c>
      <c r="C120" s="2">
        <v>1</v>
      </c>
      <c r="D120" s="26">
        <v>67</v>
      </c>
      <c r="E120" s="2">
        <v>3</v>
      </c>
      <c r="F120" s="26">
        <v>171052</v>
      </c>
      <c r="G120" s="2">
        <v>2</v>
      </c>
      <c r="H120" s="2">
        <v>0</v>
      </c>
      <c r="I120" s="2"/>
      <c r="J120" s="32">
        <v>5</v>
      </c>
      <c r="K120" s="32">
        <v>7</v>
      </c>
      <c r="L120" s="32">
        <v>3</v>
      </c>
      <c r="M120" s="32">
        <v>1</v>
      </c>
      <c r="N120" s="32">
        <v>3</v>
      </c>
      <c r="O120" s="32">
        <v>155.38999999999999</v>
      </c>
      <c r="P120" s="32">
        <v>198.52</v>
      </c>
      <c r="Q120" s="32">
        <v>222.96</v>
      </c>
      <c r="R120" s="32">
        <v>2</v>
      </c>
      <c r="S120" s="32">
        <v>6</v>
      </c>
      <c r="T120" s="51">
        <v>10</v>
      </c>
      <c r="U120" s="54">
        <f t="shared" si="6"/>
        <v>576.87</v>
      </c>
    </row>
    <row r="121" spans="1:21" ht="12.5">
      <c r="A121" s="26">
        <v>200000125</v>
      </c>
      <c r="B121" s="2">
        <v>0</v>
      </c>
      <c r="C121" s="2">
        <v>0</v>
      </c>
      <c r="D121" s="26">
        <v>31</v>
      </c>
      <c r="E121" s="2">
        <v>0</v>
      </c>
      <c r="F121" s="26">
        <v>98102</v>
      </c>
      <c r="G121" s="2">
        <v>1</v>
      </c>
      <c r="H121" s="2">
        <v>0</v>
      </c>
      <c r="I121" s="2"/>
      <c r="J121" s="32">
        <v>4</v>
      </c>
      <c r="K121" s="32">
        <v>22</v>
      </c>
      <c r="L121" s="32">
        <v>10</v>
      </c>
      <c r="M121" s="32">
        <v>4</v>
      </c>
      <c r="N121" s="32">
        <v>8</v>
      </c>
      <c r="O121" s="32">
        <v>169.5</v>
      </c>
      <c r="P121" s="32">
        <v>216.62</v>
      </c>
      <c r="Q121" s="32">
        <v>245.32</v>
      </c>
      <c r="R121" s="32">
        <v>3</v>
      </c>
      <c r="S121" s="32">
        <v>7</v>
      </c>
      <c r="T121" s="51">
        <v>9</v>
      </c>
      <c r="U121" s="54">
        <f t="shared" si="6"/>
        <v>631.44000000000005</v>
      </c>
    </row>
    <row r="122" spans="1:21" ht="12.5">
      <c r="A122" s="26">
        <v>200000126</v>
      </c>
      <c r="B122" s="2">
        <v>0</v>
      </c>
      <c r="C122" s="2">
        <v>0</v>
      </c>
      <c r="D122" s="26">
        <v>20</v>
      </c>
      <c r="E122" s="2">
        <v>0</v>
      </c>
      <c r="F122" s="26">
        <v>88559</v>
      </c>
      <c r="G122" s="2">
        <v>1</v>
      </c>
      <c r="H122" s="2">
        <v>1</v>
      </c>
      <c r="I122" s="2"/>
      <c r="J122" s="32">
        <v>5</v>
      </c>
      <c r="K122" s="32">
        <v>12</v>
      </c>
      <c r="L122" s="32">
        <v>1</v>
      </c>
      <c r="M122" s="32">
        <v>2</v>
      </c>
      <c r="N122" s="32">
        <v>9</v>
      </c>
      <c r="O122" s="32">
        <v>118.13</v>
      </c>
      <c r="P122" s="32">
        <v>153.33000000000001</v>
      </c>
      <c r="Q122" s="32">
        <v>170.7</v>
      </c>
      <c r="R122" s="32">
        <v>1</v>
      </c>
      <c r="S122" s="32">
        <v>8</v>
      </c>
      <c r="T122" s="51">
        <v>5</v>
      </c>
      <c r="U122" s="54">
        <f t="shared" si="6"/>
        <v>442.16</v>
      </c>
    </row>
    <row r="123" spans="1:21" ht="12.5">
      <c r="A123" s="26">
        <v>200000127</v>
      </c>
      <c r="B123" s="2">
        <v>1</v>
      </c>
      <c r="C123" s="2">
        <v>1</v>
      </c>
      <c r="D123" s="26">
        <v>27</v>
      </c>
      <c r="E123" s="2">
        <v>1</v>
      </c>
      <c r="F123" s="26">
        <v>38247</v>
      </c>
      <c r="G123" s="2">
        <v>0</v>
      </c>
      <c r="H123" s="2">
        <v>0</v>
      </c>
      <c r="I123" s="2"/>
      <c r="J123" s="32">
        <v>5</v>
      </c>
      <c r="K123" s="32">
        <v>17</v>
      </c>
      <c r="L123" s="32">
        <v>6</v>
      </c>
      <c r="M123" s="32">
        <v>8</v>
      </c>
      <c r="N123" s="32">
        <v>3</v>
      </c>
      <c r="O123" s="32">
        <v>159.27000000000001</v>
      </c>
      <c r="P123" s="32">
        <v>203.56</v>
      </c>
      <c r="Q123" s="32">
        <v>228.61</v>
      </c>
      <c r="R123" s="32">
        <v>3</v>
      </c>
      <c r="S123" s="32">
        <v>18</v>
      </c>
      <c r="T123" s="51">
        <v>10</v>
      </c>
      <c r="U123" s="54">
        <f t="shared" si="6"/>
        <v>591.44000000000005</v>
      </c>
    </row>
    <row r="124" spans="1:21" ht="12.5">
      <c r="A124" s="26">
        <v>200000128</v>
      </c>
      <c r="B124" s="2">
        <v>1</v>
      </c>
      <c r="C124" s="2">
        <v>0</v>
      </c>
      <c r="D124" s="26">
        <v>37</v>
      </c>
      <c r="E124" s="2">
        <v>1</v>
      </c>
      <c r="F124" s="26">
        <v>82500</v>
      </c>
      <c r="G124" s="2">
        <v>0</v>
      </c>
      <c r="H124" s="2">
        <v>0</v>
      </c>
      <c r="I124" s="2"/>
      <c r="J124" s="32">
        <v>4</v>
      </c>
      <c r="K124" s="32">
        <v>9</v>
      </c>
      <c r="L124" s="32">
        <v>7</v>
      </c>
      <c r="M124" s="32">
        <v>1</v>
      </c>
      <c r="N124" s="32">
        <v>1</v>
      </c>
      <c r="O124" s="32">
        <v>169.84</v>
      </c>
      <c r="P124" s="32">
        <v>216.69</v>
      </c>
      <c r="Q124" s="32">
        <v>242.97</v>
      </c>
      <c r="R124" s="32">
        <v>2</v>
      </c>
      <c r="S124" s="32">
        <v>19</v>
      </c>
      <c r="T124" s="51">
        <v>10</v>
      </c>
      <c r="U124" s="54">
        <f t="shared" si="6"/>
        <v>629.5</v>
      </c>
    </row>
    <row r="125" spans="1:21" ht="12.5">
      <c r="A125" s="26">
        <v>200000129</v>
      </c>
      <c r="B125" s="2">
        <v>0</v>
      </c>
      <c r="C125" s="2">
        <v>0</v>
      </c>
      <c r="D125" s="26">
        <v>31</v>
      </c>
      <c r="E125" s="2">
        <v>0</v>
      </c>
      <c r="F125" s="26">
        <v>117813</v>
      </c>
      <c r="G125" s="2">
        <v>1</v>
      </c>
      <c r="H125" s="2">
        <v>0</v>
      </c>
      <c r="I125" s="2"/>
      <c r="J125" s="32">
        <v>3</v>
      </c>
      <c r="K125" s="32">
        <v>20</v>
      </c>
      <c r="L125" s="32">
        <v>7</v>
      </c>
      <c r="M125" s="32">
        <v>7</v>
      </c>
      <c r="N125" s="32">
        <v>6</v>
      </c>
      <c r="O125" s="32">
        <v>204.79</v>
      </c>
      <c r="P125" s="32">
        <v>262.33</v>
      </c>
      <c r="Q125" s="32">
        <v>294.77999999999997</v>
      </c>
      <c r="R125" s="32">
        <v>3</v>
      </c>
      <c r="S125" s="32">
        <v>7</v>
      </c>
      <c r="T125" s="51">
        <v>7</v>
      </c>
      <c r="U125" s="54">
        <f t="shared" si="6"/>
        <v>761.9</v>
      </c>
    </row>
    <row r="126" spans="1:21" ht="12.5">
      <c r="A126" s="26">
        <v>200000130</v>
      </c>
      <c r="B126" s="2">
        <v>0</v>
      </c>
      <c r="C126" s="2">
        <v>0</v>
      </c>
      <c r="D126" s="26">
        <v>53</v>
      </c>
      <c r="E126" s="2">
        <v>1</v>
      </c>
      <c r="F126" s="26">
        <v>121970</v>
      </c>
      <c r="G126" s="2">
        <v>0</v>
      </c>
      <c r="H126" s="2">
        <v>0</v>
      </c>
      <c r="I126" s="2"/>
      <c r="J126" s="32">
        <v>1</v>
      </c>
      <c r="K126" s="32">
        <v>8</v>
      </c>
      <c r="L126" s="32">
        <v>1</v>
      </c>
      <c r="M126" s="32">
        <v>3</v>
      </c>
      <c r="N126" s="32">
        <v>4</v>
      </c>
      <c r="O126" s="32">
        <v>149.75</v>
      </c>
      <c r="P126" s="32">
        <v>193.67</v>
      </c>
      <c r="Q126" s="32">
        <v>216.69</v>
      </c>
      <c r="R126" s="32">
        <v>1</v>
      </c>
      <c r="S126" s="32">
        <v>10</v>
      </c>
      <c r="T126" s="51">
        <v>2</v>
      </c>
      <c r="U126" s="54">
        <f t="shared" si="6"/>
        <v>560.1099999999999</v>
      </c>
    </row>
    <row r="127" spans="1:21" ht="12.5">
      <c r="A127" s="26">
        <v>200000131</v>
      </c>
      <c r="B127" s="2">
        <v>0</v>
      </c>
      <c r="C127" s="2">
        <v>0</v>
      </c>
      <c r="D127" s="26">
        <v>35</v>
      </c>
      <c r="E127" s="2">
        <v>1</v>
      </c>
      <c r="F127" s="26">
        <v>83687</v>
      </c>
      <c r="G127" s="2">
        <v>0</v>
      </c>
      <c r="H127" s="2">
        <v>0</v>
      </c>
      <c r="I127" s="2"/>
      <c r="J127" s="32">
        <v>3</v>
      </c>
      <c r="K127" s="32">
        <v>25</v>
      </c>
      <c r="L127" s="32">
        <v>9</v>
      </c>
      <c r="M127" s="32">
        <v>10</v>
      </c>
      <c r="N127" s="32">
        <v>6</v>
      </c>
      <c r="O127" s="32">
        <v>198.84</v>
      </c>
      <c r="P127" s="32">
        <v>255.26</v>
      </c>
      <c r="Q127" s="32">
        <v>286.82</v>
      </c>
      <c r="R127" s="32">
        <v>1</v>
      </c>
      <c r="S127" s="32">
        <v>6</v>
      </c>
      <c r="T127" s="51">
        <v>3</v>
      </c>
      <c r="U127" s="54">
        <f t="shared" si="6"/>
        <v>740.92000000000007</v>
      </c>
    </row>
    <row r="128" spans="1:21" ht="12.5">
      <c r="A128" s="26">
        <v>200000132</v>
      </c>
      <c r="B128" s="2">
        <v>0</v>
      </c>
      <c r="C128" s="2">
        <v>0</v>
      </c>
      <c r="D128" s="26">
        <v>27</v>
      </c>
      <c r="E128" s="2">
        <v>0</v>
      </c>
      <c r="F128" s="26">
        <v>70926</v>
      </c>
      <c r="G128" s="2">
        <v>0</v>
      </c>
      <c r="H128" s="2">
        <v>0</v>
      </c>
      <c r="I128" s="2"/>
      <c r="J128" s="32">
        <v>2</v>
      </c>
      <c r="K128" s="32">
        <v>14</v>
      </c>
      <c r="L128" s="32">
        <v>6</v>
      </c>
      <c r="M128" s="32">
        <v>6</v>
      </c>
      <c r="N128" s="32">
        <v>2</v>
      </c>
      <c r="O128" s="32">
        <v>172.38</v>
      </c>
      <c r="P128" s="32">
        <v>221.03</v>
      </c>
      <c r="Q128" s="32">
        <v>249.13</v>
      </c>
      <c r="R128" s="32">
        <v>1</v>
      </c>
      <c r="S128" s="32">
        <v>20</v>
      </c>
      <c r="T128" s="51">
        <v>6</v>
      </c>
      <c r="U128" s="54">
        <f t="shared" si="6"/>
        <v>642.54</v>
      </c>
    </row>
    <row r="129" spans="1:21" ht="12.5">
      <c r="A129" s="26">
        <v>200000133</v>
      </c>
      <c r="B129" s="2">
        <v>0</v>
      </c>
      <c r="C129" s="2">
        <v>1</v>
      </c>
      <c r="D129" s="26">
        <v>25</v>
      </c>
      <c r="E129" s="2">
        <v>1</v>
      </c>
      <c r="F129" s="26">
        <v>70320</v>
      </c>
      <c r="G129" s="2">
        <v>0</v>
      </c>
      <c r="H129" s="2">
        <v>0</v>
      </c>
      <c r="I129" s="2"/>
      <c r="J129" s="32">
        <v>3</v>
      </c>
      <c r="K129" s="32">
        <v>13</v>
      </c>
      <c r="L129" s="32">
        <v>4</v>
      </c>
      <c r="M129" s="32">
        <v>3</v>
      </c>
      <c r="N129" s="32">
        <v>6</v>
      </c>
      <c r="O129" s="32">
        <v>130.38999999999999</v>
      </c>
      <c r="P129" s="32">
        <v>165.37</v>
      </c>
      <c r="Q129" s="32">
        <v>188.66</v>
      </c>
      <c r="R129" s="32">
        <v>1</v>
      </c>
      <c r="S129" s="32">
        <v>13</v>
      </c>
      <c r="T129" s="51">
        <v>8</v>
      </c>
      <c r="U129" s="54">
        <f t="shared" si="6"/>
        <v>484.41999999999996</v>
      </c>
    </row>
    <row r="130" spans="1:21" ht="12.5">
      <c r="A130" s="26">
        <v>200000134</v>
      </c>
      <c r="B130" s="2">
        <v>1</v>
      </c>
      <c r="C130" s="2">
        <v>1</v>
      </c>
      <c r="D130" s="26">
        <v>27</v>
      </c>
      <c r="E130" s="2">
        <v>1</v>
      </c>
      <c r="F130" s="26">
        <v>122649</v>
      </c>
      <c r="G130" s="2">
        <v>1</v>
      </c>
      <c r="H130" s="2">
        <v>1</v>
      </c>
      <c r="I130" s="2"/>
      <c r="J130" s="32">
        <v>4</v>
      </c>
      <c r="K130" s="32">
        <v>7</v>
      </c>
      <c r="L130" s="32">
        <v>5</v>
      </c>
      <c r="M130" s="32">
        <v>1</v>
      </c>
      <c r="N130" s="32">
        <v>1</v>
      </c>
      <c r="O130" s="32">
        <v>154.1</v>
      </c>
      <c r="P130" s="32">
        <v>198.75</v>
      </c>
      <c r="Q130" s="32">
        <v>222.46</v>
      </c>
      <c r="R130" s="32">
        <v>3</v>
      </c>
      <c r="S130" s="32">
        <v>5</v>
      </c>
      <c r="T130" s="51">
        <v>6</v>
      </c>
      <c r="U130" s="54">
        <f t="shared" si="6"/>
        <v>575.31000000000006</v>
      </c>
    </row>
    <row r="131" spans="1:21" ht="12.5">
      <c r="A131" s="26">
        <v>200000135</v>
      </c>
      <c r="B131" s="2">
        <v>0</v>
      </c>
      <c r="C131" s="2">
        <v>1</v>
      </c>
      <c r="D131" s="26">
        <v>22</v>
      </c>
      <c r="E131" s="2">
        <v>1</v>
      </c>
      <c r="F131" s="26">
        <v>139780</v>
      </c>
      <c r="G131" s="2">
        <v>1</v>
      </c>
      <c r="H131" s="2">
        <v>0</v>
      </c>
      <c r="I131" s="2"/>
      <c r="J131" s="32">
        <v>4</v>
      </c>
      <c r="K131" s="32">
        <v>15</v>
      </c>
      <c r="L131" s="32">
        <v>5</v>
      </c>
      <c r="M131" s="32">
        <v>2</v>
      </c>
      <c r="N131" s="32">
        <v>8</v>
      </c>
      <c r="O131" s="32">
        <v>167.92</v>
      </c>
      <c r="P131" s="32">
        <v>216.95</v>
      </c>
      <c r="Q131" s="32">
        <v>242.92</v>
      </c>
      <c r="R131" s="32">
        <v>1</v>
      </c>
      <c r="S131" s="32">
        <v>8</v>
      </c>
      <c r="T131" s="51">
        <v>10</v>
      </c>
      <c r="U131" s="54">
        <f t="shared" ref="U131:U194" si="7">SUM(O131+P131+Q131)</f>
        <v>627.79</v>
      </c>
    </row>
    <row r="132" spans="1:21" ht="12.5">
      <c r="A132" s="26">
        <v>200000136</v>
      </c>
      <c r="B132" s="2">
        <v>1</v>
      </c>
      <c r="C132" s="2">
        <v>1</v>
      </c>
      <c r="D132" s="26">
        <v>55</v>
      </c>
      <c r="E132" s="2">
        <v>2</v>
      </c>
      <c r="F132" s="26">
        <v>126357</v>
      </c>
      <c r="G132" s="2">
        <v>1</v>
      </c>
      <c r="H132" s="2">
        <v>2</v>
      </c>
      <c r="I132" s="2" t="s">
        <v>21</v>
      </c>
      <c r="J132" s="32">
        <v>4</v>
      </c>
      <c r="K132" s="32">
        <v>8</v>
      </c>
      <c r="L132" s="32">
        <v>2</v>
      </c>
      <c r="M132" s="32">
        <v>1</v>
      </c>
      <c r="N132" s="32">
        <v>5</v>
      </c>
      <c r="O132" s="32">
        <v>158.75</v>
      </c>
      <c r="P132" s="32">
        <v>204.07</v>
      </c>
      <c r="Q132" s="32">
        <v>229.04</v>
      </c>
      <c r="R132" s="32">
        <v>1</v>
      </c>
      <c r="S132" s="32">
        <v>15</v>
      </c>
      <c r="T132" s="51">
        <v>1</v>
      </c>
      <c r="U132" s="54">
        <f t="shared" si="7"/>
        <v>591.86</v>
      </c>
    </row>
    <row r="133" spans="1:21" ht="12.5">
      <c r="A133" s="26">
        <v>200000137</v>
      </c>
      <c r="B133" s="2">
        <v>1</v>
      </c>
      <c r="C133" s="2">
        <v>1</v>
      </c>
      <c r="D133" s="26">
        <v>32</v>
      </c>
      <c r="E133" s="2">
        <v>1</v>
      </c>
      <c r="F133" s="26">
        <v>308491</v>
      </c>
      <c r="G133" s="2">
        <v>2</v>
      </c>
      <c r="H133" s="2">
        <v>1</v>
      </c>
      <c r="I133" s="2"/>
      <c r="J133" s="32">
        <v>2</v>
      </c>
      <c r="K133" s="32">
        <v>21</v>
      </c>
      <c r="L133" s="32">
        <v>5</v>
      </c>
      <c r="M133" s="32">
        <v>6</v>
      </c>
      <c r="N133" s="32">
        <v>10</v>
      </c>
      <c r="O133" s="32">
        <v>174.03</v>
      </c>
      <c r="P133" s="32">
        <v>222.29</v>
      </c>
      <c r="Q133" s="32">
        <v>250.5</v>
      </c>
      <c r="R133" s="32">
        <v>3</v>
      </c>
      <c r="S133" s="32">
        <v>14</v>
      </c>
      <c r="T133" s="51">
        <v>8</v>
      </c>
      <c r="U133" s="54">
        <f t="shared" si="7"/>
        <v>646.81999999999994</v>
      </c>
    </row>
    <row r="134" spans="1:21" ht="12.5">
      <c r="A134" s="26">
        <v>200000138</v>
      </c>
      <c r="B134" s="2">
        <v>0</v>
      </c>
      <c r="C134" s="2">
        <v>0</v>
      </c>
      <c r="D134" s="26">
        <v>53</v>
      </c>
      <c r="E134" s="2">
        <v>1</v>
      </c>
      <c r="F134" s="26">
        <v>124902</v>
      </c>
      <c r="G134" s="2">
        <v>1</v>
      </c>
      <c r="H134" s="2">
        <v>0</v>
      </c>
      <c r="I134" s="2"/>
      <c r="J134" s="32">
        <v>2</v>
      </c>
      <c r="K134" s="32">
        <v>14</v>
      </c>
      <c r="L134" s="32">
        <v>8</v>
      </c>
      <c r="M134" s="32">
        <v>2</v>
      </c>
      <c r="N134" s="32">
        <v>4</v>
      </c>
      <c r="O134" s="32">
        <v>149.91</v>
      </c>
      <c r="P134" s="32">
        <v>189.21</v>
      </c>
      <c r="Q134" s="32">
        <v>215.08</v>
      </c>
      <c r="R134" s="32">
        <v>1</v>
      </c>
      <c r="S134" s="32">
        <v>7</v>
      </c>
      <c r="T134" s="51">
        <v>1</v>
      </c>
      <c r="U134" s="54">
        <f t="shared" si="7"/>
        <v>554.20000000000005</v>
      </c>
    </row>
    <row r="135" spans="1:21" ht="12.5">
      <c r="A135" s="26">
        <v>200000139</v>
      </c>
      <c r="B135" s="2">
        <v>1</v>
      </c>
      <c r="C135" s="2">
        <v>1</v>
      </c>
      <c r="D135" s="26">
        <v>56</v>
      </c>
      <c r="E135" s="2">
        <v>2</v>
      </c>
      <c r="F135" s="26">
        <v>126531</v>
      </c>
      <c r="G135" s="2">
        <v>1</v>
      </c>
      <c r="H135" s="2">
        <v>1</v>
      </c>
      <c r="I135" s="2"/>
      <c r="J135" s="32">
        <v>3</v>
      </c>
      <c r="K135" s="32">
        <v>6</v>
      </c>
      <c r="L135" s="32">
        <v>3</v>
      </c>
      <c r="M135" s="32">
        <v>2</v>
      </c>
      <c r="N135" s="32">
        <v>1</v>
      </c>
      <c r="O135" s="32">
        <v>193.86</v>
      </c>
      <c r="P135" s="32">
        <v>249.71</v>
      </c>
      <c r="Q135" s="32">
        <v>279.04000000000002</v>
      </c>
      <c r="R135" s="32">
        <v>1</v>
      </c>
      <c r="S135" s="32">
        <v>12</v>
      </c>
      <c r="T135" s="51">
        <v>6</v>
      </c>
      <c r="U135" s="54">
        <f t="shared" si="7"/>
        <v>722.61000000000013</v>
      </c>
    </row>
    <row r="136" spans="1:21" ht="12.5">
      <c r="A136" s="26">
        <v>200000140</v>
      </c>
      <c r="B136" s="2">
        <v>0</v>
      </c>
      <c r="C136" s="2">
        <v>0</v>
      </c>
      <c r="D136" s="26">
        <v>52</v>
      </c>
      <c r="E136" s="2">
        <v>1</v>
      </c>
      <c r="F136" s="26">
        <v>95639</v>
      </c>
      <c r="G136" s="2">
        <v>0</v>
      </c>
      <c r="H136" s="2">
        <v>0</v>
      </c>
      <c r="I136" s="2"/>
      <c r="J136" s="32">
        <v>4</v>
      </c>
      <c r="K136" s="32">
        <v>21</v>
      </c>
      <c r="L136" s="32">
        <v>6</v>
      </c>
      <c r="M136" s="32">
        <v>5</v>
      </c>
      <c r="N136" s="32">
        <v>10</v>
      </c>
      <c r="O136" s="32">
        <v>160.56</v>
      </c>
      <c r="P136" s="32">
        <v>205.97</v>
      </c>
      <c r="Q136" s="32">
        <v>233.26</v>
      </c>
      <c r="R136" s="32">
        <v>2</v>
      </c>
      <c r="S136" s="32">
        <v>20</v>
      </c>
      <c r="T136" s="51">
        <v>6</v>
      </c>
      <c r="U136" s="54">
        <f t="shared" si="7"/>
        <v>599.79</v>
      </c>
    </row>
    <row r="137" spans="1:21" ht="12.5">
      <c r="A137" s="26">
        <v>200000141</v>
      </c>
      <c r="B137" s="2">
        <v>0</v>
      </c>
      <c r="C137" s="2">
        <v>0</v>
      </c>
      <c r="D137" s="26">
        <v>66</v>
      </c>
      <c r="E137" s="2">
        <v>2</v>
      </c>
      <c r="F137" s="26">
        <v>178967</v>
      </c>
      <c r="G137" s="2">
        <v>2</v>
      </c>
      <c r="H137" s="2">
        <v>0</v>
      </c>
      <c r="I137" s="2"/>
      <c r="J137" s="32">
        <v>1</v>
      </c>
      <c r="K137" s="32">
        <v>7</v>
      </c>
      <c r="L137" s="32">
        <v>1</v>
      </c>
      <c r="M137" s="32">
        <v>3</v>
      </c>
      <c r="N137" s="32">
        <v>3</v>
      </c>
      <c r="O137" s="32">
        <v>178.09</v>
      </c>
      <c r="P137" s="32">
        <v>224.76</v>
      </c>
      <c r="Q137" s="32">
        <v>254.82</v>
      </c>
      <c r="R137" s="32">
        <v>3</v>
      </c>
      <c r="S137" s="32">
        <v>13</v>
      </c>
      <c r="T137" s="51">
        <v>3</v>
      </c>
      <c r="U137" s="54">
        <f t="shared" si="7"/>
        <v>657.67000000000007</v>
      </c>
    </row>
    <row r="138" spans="1:21" ht="12.5">
      <c r="A138" s="26">
        <v>200000142</v>
      </c>
      <c r="B138" s="2">
        <v>1</v>
      </c>
      <c r="C138" s="2">
        <v>1</v>
      </c>
      <c r="D138" s="26">
        <v>20</v>
      </c>
      <c r="E138" s="2">
        <v>1</v>
      </c>
      <c r="F138" s="26">
        <v>115445</v>
      </c>
      <c r="G138" s="2">
        <v>1</v>
      </c>
      <c r="H138" s="2">
        <v>1</v>
      </c>
      <c r="I138" s="2"/>
      <c r="J138" s="32">
        <v>2</v>
      </c>
      <c r="K138" s="32">
        <v>15</v>
      </c>
      <c r="L138" s="32">
        <v>3</v>
      </c>
      <c r="M138" s="32">
        <v>7</v>
      </c>
      <c r="N138" s="32">
        <v>5</v>
      </c>
      <c r="O138" s="32">
        <v>154.26</v>
      </c>
      <c r="P138" s="32">
        <v>198.76</v>
      </c>
      <c r="Q138" s="32">
        <v>222.6</v>
      </c>
      <c r="R138" s="32">
        <v>2</v>
      </c>
      <c r="S138" s="32">
        <v>8</v>
      </c>
      <c r="T138" s="51">
        <v>9</v>
      </c>
      <c r="U138" s="54">
        <f t="shared" si="7"/>
        <v>575.62</v>
      </c>
    </row>
    <row r="139" spans="1:21" ht="12.5">
      <c r="A139" s="26">
        <v>200000143</v>
      </c>
      <c r="B139" s="2">
        <v>1</v>
      </c>
      <c r="C139" s="2">
        <v>1</v>
      </c>
      <c r="D139" s="26">
        <v>41</v>
      </c>
      <c r="E139" s="2">
        <v>1</v>
      </c>
      <c r="F139" s="26">
        <v>128163</v>
      </c>
      <c r="G139" s="2">
        <v>1</v>
      </c>
      <c r="H139" s="2">
        <v>0</v>
      </c>
      <c r="I139" s="2"/>
      <c r="J139" s="32">
        <v>5</v>
      </c>
      <c r="K139" s="32">
        <v>4</v>
      </c>
      <c r="L139" s="32">
        <v>2</v>
      </c>
      <c r="M139" s="32">
        <v>1</v>
      </c>
      <c r="N139" s="32">
        <v>1</v>
      </c>
      <c r="O139" s="32">
        <v>184.84</v>
      </c>
      <c r="P139" s="32">
        <v>235.46</v>
      </c>
      <c r="Q139" s="32">
        <v>264.39</v>
      </c>
      <c r="R139" s="32">
        <v>1</v>
      </c>
      <c r="S139" s="32">
        <v>19</v>
      </c>
      <c r="T139" s="51">
        <v>2</v>
      </c>
      <c r="U139" s="54">
        <f t="shared" si="7"/>
        <v>684.69</v>
      </c>
    </row>
    <row r="140" spans="1:21" ht="12.5">
      <c r="A140" s="26">
        <v>200000144</v>
      </c>
      <c r="B140" s="2">
        <v>0</v>
      </c>
      <c r="C140" s="2">
        <v>0</v>
      </c>
      <c r="D140" s="26">
        <v>64</v>
      </c>
      <c r="E140" s="2">
        <v>2</v>
      </c>
      <c r="F140" s="26">
        <v>122094</v>
      </c>
      <c r="G140" s="2">
        <v>1</v>
      </c>
      <c r="H140" s="2">
        <v>2</v>
      </c>
      <c r="I140" s="2"/>
      <c r="J140" s="32">
        <v>5</v>
      </c>
      <c r="K140" s="32">
        <v>12</v>
      </c>
      <c r="L140" s="32">
        <v>2</v>
      </c>
      <c r="M140" s="32">
        <v>5</v>
      </c>
      <c r="N140" s="32">
        <v>5</v>
      </c>
      <c r="O140" s="32">
        <v>181.04</v>
      </c>
      <c r="P140" s="32">
        <v>230.07</v>
      </c>
      <c r="Q140" s="32">
        <v>259.33</v>
      </c>
      <c r="R140" s="32">
        <v>3</v>
      </c>
      <c r="S140" s="32">
        <v>19</v>
      </c>
      <c r="T140" s="51">
        <v>10</v>
      </c>
      <c r="U140" s="54">
        <f t="shared" si="7"/>
        <v>670.44</v>
      </c>
    </row>
    <row r="141" spans="1:21" ht="12.5">
      <c r="A141" s="26">
        <v>200000145</v>
      </c>
      <c r="B141" s="2">
        <v>0</v>
      </c>
      <c r="C141" s="2">
        <v>0</v>
      </c>
      <c r="D141" s="26">
        <v>26</v>
      </c>
      <c r="E141" s="2">
        <v>0</v>
      </c>
      <c r="F141" s="26">
        <v>122693</v>
      </c>
      <c r="G141" s="2">
        <v>1</v>
      </c>
      <c r="H141" s="2">
        <v>0</v>
      </c>
      <c r="I141" s="2"/>
      <c r="J141" s="32">
        <v>5</v>
      </c>
      <c r="K141" s="32">
        <v>12</v>
      </c>
      <c r="L141" s="32">
        <v>4</v>
      </c>
      <c r="M141" s="32">
        <v>6</v>
      </c>
      <c r="N141" s="32">
        <v>2</v>
      </c>
      <c r="O141" s="32">
        <v>154.21</v>
      </c>
      <c r="P141" s="32">
        <v>196.19</v>
      </c>
      <c r="Q141" s="32">
        <v>222.38</v>
      </c>
      <c r="R141" s="32">
        <v>2</v>
      </c>
      <c r="S141" s="32">
        <v>12</v>
      </c>
      <c r="T141" s="51">
        <v>5</v>
      </c>
      <c r="U141" s="54">
        <f t="shared" si="7"/>
        <v>572.78</v>
      </c>
    </row>
    <row r="142" spans="1:21" ht="12.5">
      <c r="A142" s="26">
        <v>200000146</v>
      </c>
      <c r="B142" s="2">
        <v>0</v>
      </c>
      <c r="C142" s="2">
        <v>1</v>
      </c>
      <c r="D142" s="26">
        <v>27</v>
      </c>
      <c r="E142" s="2">
        <v>1</v>
      </c>
      <c r="F142" s="26">
        <v>94947</v>
      </c>
      <c r="G142" s="2">
        <v>1</v>
      </c>
      <c r="H142" s="2">
        <v>0</v>
      </c>
      <c r="I142" s="2"/>
      <c r="J142" s="32">
        <v>5</v>
      </c>
      <c r="K142" s="32">
        <v>13</v>
      </c>
      <c r="L142" s="32">
        <v>4</v>
      </c>
      <c r="M142" s="32">
        <v>4</v>
      </c>
      <c r="N142" s="32">
        <v>5</v>
      </c>
      <c r="O142" s="32">
        <v>163.63999999999999</v>
      </c>
      <c r="P142" s="32">
        <v>210.05</v>
      </c>
      <c r="Q142" s="32">
        <v>236.6</v>
      </c>
      <c r="R142" s="32">
        <v>3</v>
      </c>
      <c r="S142" s="32">
        <v>14</v>
      </c>
      <c r="T142" s="51">
        <v>7</v>
      </c>
      <c r="U142" s="54">
        <f t="shared" si="7"/>
        <v>610.29</v>
      </c>
    </row>
    <row r="143" spans="1:21" ht="12.5">
      <c r="A143" s="26">
        <v>200000147</v>
      </c>
      <c r="B143" s="2">
        <v>1</v>
      </c>
      <c r="C143" s="2">
        <v>0</v>
      </c>
      <c r="D143" s="26">
        <v>25</v>
      </c>
      <c r="E143" s="2">
        <v>1</v>
      </c>
      <c r="F143" s="26">
        <v>104696</v>
      </c>
      <c r="G143" s="2">
        <v>1</v>
      </c>
      <c r="H143" s="2">
        <v>0</v>
      </c>
      <c r="I143" s="2"/>
      <c r="J143" s="32">
        <v>1</v>
      </c>
      <c r="K143" s="32">
        <v>16</v>
      </c>
      <c r="L143" s="32">
        <v>9</v>
      </c>
      <c r="M143" s="32">
        <v>2</v>
      </c>
      <c r="N143" s="32">
        <v>5</v>
      </c>
      <c r="O143" s="32">
        <v>166.69</v>
      </c>
      <c r="P143" s="32">
        <v>215.31</v>
      </c>
      <c r="Q143" s="32">
        <v>242.85</v>
      </c>
      <c r="R143" s="32">
        <v>2</v>
      </c>
      <c r="S143" s="32">
        <v>19</v>
      </c>
      <c r="T143" s="51">
        <v>2</v>
      </c>
      <c r="U143" s="54">
        <f t="shared" si="7"/>
        <v>624.85</v>
      </c>
    </row>
    <row r="144" spans="1:21" ht="12.5">
      <c r="A144" s="26">
        <v>200000148</v>
      </c>
      <c r="B144" s="2">
        <v>0</v>
      </c>
      <c r="C144" s="2">
        <v>0</v>
      </c>
      <c r="D144" s="26">
        <v>41</v>
      </c>
      <c r="E144" s="2">
        <v>1</v>
      </c>
      <c r="F144" s="26">
        <v>120387</v>
      </c>
      <c r="G144" s="2">
        <v>1</v>
      </c>
      <c r="H144" s="2">
        <v>0</v>
      </c>
      <c r="I144" s="2"/>
      <c r="J144" s="32">
        <v>5</v>
      </c>
      <c r="K144" s="32">
        <v>5</v>
      </c>
      <c r="L144" s="32">
        <v>1</v>
      </c>
      <c r="M144" s="32">
        <v>1</v>
      </c>
      <c r="N144" s="32">
        <v>3</v>
      </c>
      <c r="O144" s="32">
        <v>172.85</v>
      </c>
      <c r="P144" s="32">
        <v>222.98</v>
      </c>
      <c r="Q144" s="32">
        <v>250.5</v>
      </c>
      <c r="R144" s="32">
        <v>3</v>
      </c>
      <c r="S144" s="32">
        <v>9</v>
      </c>
      <c r="T144" s="51">
        <v>9</v>
      </c>
      <c r="U144" s="54">
        <f t="shared" si="7"/>
        <v>646.32999999999993</v>
      </c>
    </row>
    <row r="145" spans="1:21" ht="12.5">
      <c r="A145" s="26">
        <v>200000149</v>
      </c>
      <c r="B145" s="2">
        <v>0</v>
      </c>
      <c r="C145" s="2">
        <v>0</v>
      </c>
      <c r="D145" s="26">
        <v>40</v>
      </c>
      <c r="E145" s="2">
        <v>1</v>
      </c>
      <c r="F145" s="26">
        <v>167019</v>
      </c>
      <c r="G145" s="2">
        <v>1</v>
      </c>
      <c r="H145" s="2">
        <v>0</v>
      </c>
      <c r="I145" s="2"/>
      <c r="J145" s="32">
        <v>2</v>
      </c>
      <c r="K145" s="32">
        <v>17</v>
      </c>
      <c r="L145" s="32">
        <v>6</v>
      </c>
      <c r="M145" s="32">
        <v>6</v>
      </c>
      <c r="N145" s="32">
        <v>5</v>
      </c>
      <c r="O145" s="32">
        <v>146.72999999999999</v>
      </c>
      <c r="P145" s="32">
        <v>188.61</v>
      </c>
      <c r="Q145" s="32">
        <v>212.92</v>
      </c>
      <c r="R145" s="32">
        <v>2</v>
      </c>
      <c r="S145" s="32">
        <v>14</v>
      </c>
      <c r="T145" s="51">
        <v>4</v>
      </c>
      <c r="U145" s="54">
        <f t="shared" si="7"/>
        <v>548.26</v>
      </c>
    </row>
    <row r="146" spans="1:21" ht="12.5">
      <c r="A146" s="26">
        <v>200000150</v>
      </c>
      <c r="B146" s="2">
        <v>1</v>
      </c>
      <c r="C146" s="2">
        <v>1</v>
      </c>
      <c r="D146" s="26">
        <v>18</v>
      </c>
      <c r="E146" s="2">
        <v>1</v>
      </c>
      <c r="F146" s="26">
        <v>97741</v>
      </c>
      <c r="G146" s="2">
        <v>1</v>
      </c>
      <c r="H146" s="2">
        <v>1</v>
      </c>
      <c r="I146" s="2" t="s">
        <v>22</v>
      </c>
      <c r="J146" s="32">
        <v>3</v>
      </c>
      <c r="K146" s="32">
        <v>21</v>
      </c>
      <c r="L146" s="32">
        <v>8</v>
      </c>
      <c r="M146" s="32">
        <v>4</v>
      </c>
      <c r="N146" s="32">
        <v>9</v>
      </c>
      <c r="O146" s="32">
        <v>162.08000000000001</v>
      </c>
      <c r="P146" s="32">
        <v>206.48</v>
      </c>
      <c r="Q146" s="32">
        <v>233.19</v>
      </c>
      <c r="R146" s="32">
        <v>2</v>
      </c>
      <c r="S146" s="32">
        <v>14</v>
      </c>
      <c r="T146" s="51">
        <v>5</v>
      </c>
      <c r="U146" s="54">
        <f t="shared" si="7"/>
        <v>601.75</v>
      </c>
    </row>
    <row r="147" spans="1:21" ht="12.5">
      <c r="A147" s="26">
        <v>200000151</v>
      </c>
      <c r="B147" s="2">
        <v>0</v>
      </c>
      <c r="C147" s="2">
        <v>0</v>
      </c>
      <c r="D147" s="26">
        <v>32</v>
      </c>
      <c r="E147" s="2">
        <v>0</v>
      </c>
      <c r="F147" s="26">
        <v>129975</v>
      </c>
      <c r="G147" s="2">
        <v>2</v>
      </c>
      <c r="H147" s="2">
        <v>2</v>
      </c>
      <c r="I147" s="2" t="s">
        <v>21</v>
      </c>
      <c r="J147" s="32">
        <v>2</v>
      </c>
      <c r="K147" s="32">
        <v>19</v>
      </c>
      <c r="L147" s="32">
        <v>6</v>
      </c>
      <c r="M147" s="32">
        <v>6</v>
      </c>
      <c r="N147" s="32">
        <v>7</v>
      </c>
      <c r="O147" s="32">
        <v>143.71</v>
      </c>
      <c r="P147" s="32">
        <v>184.17</v>
      </c>
      <c r="Q147" s="32">
        <v>207.22</v>
      </c>
      <c r="R147" s="32">
        <v>1</v>
      </c>
      <c r="S147" s="32">
        <v>11</v>
      </c>
      <c r="T147" s="51">
        <v>5</v>
      </c>
      <c r="U147" s="54">
        <f t="shared" si="7"/>
        <v>535.1</v>
      </c>
    </row>
    <row r="148" spans="1:21" ht="12.5">
      <c r="A148" s="26">
        <v>200000152</v>
      </c>
      <c r="B148" s="2">
        <v>0</v>
      </c>
      <c r="C148" s="2">
        <v>1</v>
      </c>
      <c r="D148" s="26">
        <v>61</v>
      </c>
      <c r="E148" s="2">
        <v>2</v>
      </c>
      <c r="F148" s="26">
        <v>130788</v>
      </c>
      <c r="G148" s="2">
        <v>0</v>
      </c>
      <c r="H148" s="2">
        <v>0</v>
      </c>
      <c r="I148" s="2" t="s">
        <v>20</v>
      </c>
      <c r="J148" s="32">
        <v>3</v>
      </c>
      <c r="K148" s="32">
        <v>14</v>
      </c>
      <c r="L148" s="32">
        <v>2</v>
      </c>
      <c r="M148" s="32">
        <v>9</v>
      </c>
      <c r="N148" s="32">
        <v>3</v>
      </c>
      <c r="O148" s="32">
        <v>114.37</v>
      </c>
      <c r="P148" s="32">
        <v>145.74</v>
      </c>
      <c r="Q148" s="32">
        <v>164.37</v>
      </c>
      <c r="R148" s="32">
        <v>3</v>
      </c>
      <c r="S148" s="32">
        <v>16</v>
      </c>
      <c r="T148" s="51">
        <v>3</v>
      </c>
      <c r="U148" s="54">
        <f t="shared" si="7"/>
        <v>424.48</v>
      </c>
    </row>
    <row r="149" spans="1:21" ht="12.5">
      <c r="A149" s="26">
        <v>200000153</v>
      </c>
      <c r="B149" s="2">
        <v>1</v>
      </c>
      <c r="C149" s="2">
        <v>0</v>
      </c>
      <c r="D149" s="26">
        <v>34</v>
      </c>
      <c r="E149" s="2">
        <v>1</v>
      </c>
      <c r="F149" s="26">
        <v>114767</v>
      </c>
      <c r="G149" s="2">
        <v>1</v>
      </c>
      <c r="H149" s="2">
        <v>0</v>
      </c>
      <c r="I149" s="2"/>
      <c r="J149" s="32">
        <v>2</v>
      </c>
      <c r="K149" s="32">
        <v>22</v>
      </c>
      <c r="L149" s="32">
        <v>5</v>
      </c>
      <c r="M149" s="32">
        <v>7</v>
      </c>
      <c r="N149" s="32">
        <v>10</v>
      </c>
      <c r="O149" s="32">
        <v>130.27000000000001</v>
      </c>
      <c r="P149" s="32">
        <v>165.96</v>
      </c>
      <c r="Q149" s="32">
        <v>188.61</v>
      </c>
      <c r="R149" s="32">
        <v>3</v>
      </c>
      <c r="S149" s="32">
        <v>15</v>
      </c>
      <c r="T149" s="51">
        <v>3</v>
      </c>
      <c r="U149" s="54">
        <f t="shared" si="7"/>
        <v>484.84000000000003</v>
      </c>
    </row>
    <row r="150" spans="1:21" ht="12.5">
      <c r="A150" s="26">
        <v>200000154</v>
      </c>
      <c r="B150" s="2">
        <v>0</v>
      </c>
      <c r="C150" s="2">
        <v>0</v>
      </c>
      <c r="D150" s="26">
        <v>27</v>
      </c>
      <c r="E150" s="2">
        <v>0</v>
      </c>
      <c r="F150" s="26">
        <v>77535</v>
      </c>
      <c r="G150" s="2">
        <v>0</v>
      </c>
      <c r="H150" s="2">
        <v>0</v>
      </c>
      <c r="I150" s="2"/>
      <c r="J150" s="32">
        <v>1</v>
      </c>
      <c r="K150" s="32">
        <v>15</v>
      </c>
      <c r="L150" s="32">
        <v>1</v>
      </c>
      <c r="M150" s="32">
        <v>10</v>
      </c>
      <c r="N150" s="32">
        <v>4</v>
      </c>
      <c r="O150" s="32">
        <v>138.69</v>
      </c>
      <c r="P150" s="32">
        <v>176.21</v>
      </c>
      <c r="Q150" s="32">
        <v>199.51</v>
      </c>
      <c r="R150" s="32">
        <v>1</v>
      </c>
      <c r="S150" s="32">
        <v>18</v>
      </c>
      <c r="T150" s="51">
        <v>1</v>
      </c>
      <c r="U150" s="54">
        <f t="shared" si="7"/>
        <v>514.41</v>
      </c>
    </row>
    <row r="151" spans="1:21" ht="12.5">
      <c r="A151" s="26">
        <v>200000155</v>
      </c>
      <c r="B151" s="2"/>
      <c r="C151" s="2"/>
      <c r="D151" s="26">
        <v>25</v>
      </c>
      <c r="E151" s="2"/>
      <c r="F151" s="26"/>
      <c r="G151" s="2">
        <v>0</v>
      </c>
      <c r="H151" s="2">
        <v>0</v>
      </c>
      <c r="I151" s="2"/>
      <c r="J151" s="32"/>
      <c r="K151" s="32"/>
      <c r="L151" s="32"/>
      <c r="M151" s="32">
        <v>4</v>
      </c>
      <c r="N151" s="32">
        <v>6</v>
      </c>
      <c r="O151" s="32">
        <v>143</v>
      </c>
      <c r="P151" s="32">
        <v>184.17</v>
      </c>
      <c r="Q151" s="32">
        <v>206.72</v>
      </c>
      <c r="R151" s="32">
        <v>3</v>
      </c>
      <c r="S151" s="32">
        <v>15</v>
      </c>
      <c r="T151" s="51">
        <v>6</v>
      </c>
      <c r="U151" s="54">
        <f t="shared" si="7"/>
        <v>533.89</v>
      </c>
    </row>
    <row r="152" spans="1:21" ht="12.5">
      <c r="A152" s="26">
        <v>200000156</v>
      </c>
      <c r="B152" s="2">
        <v>0</v>
      </c>
      <c r="C152" s="2">
        <v>0</v>
      </c>
      <c r="D152" s="26">
        <v>25</v>
      </c>
      <c r="E152" s="2">
        <v>0</v>
      </c>
      <c r="F152" s="26">
        <v>60868</v>
      </c>
      <c r="G152" s="2">
        <v>0</v>
      </c>
      <c r="H152" s="2">
        <v>0</v>
      </c>
      <c r="I152" s="2"/>
      <c r="J152" s="32">
        <v>3</v>
      </c>
      <c r="K152" s="32">
        <v>12</v>
      </c>
      <c r="L152" s="32">
        <v>4</v>
      </c>
      <c r="M152" s="32">
        <v>6</v>
      </c>
      <c r="N152" s="32">
        <v>2</v>
      </c>
      <c r="O152" s="32">
        <v>134.21</v>
      </c>
      <c r="P152" s="32">
        <v>172.14</v>
      </c>
      <c r="Q152" s="32">
        <v>193.2</v>
      </c>
      <c r="R152" s="32">
        <v>1</v>
      </c>
      <c r="S152" s="32">
        <v>16</v>
      </c>
      <c r="T152" s="51">
        <v>2</v>
      </c>
      <c r="U152" s="54">
        <f t="shared" si="7"/>
        <v>499.55</v>
      </c>
    </row>
    <row r="153" spans="1:21" ht="12.5">
      <c r="A153" s="26">
        <v>200000157</v>
      </c>
      <c r="B153" s="2">
        <v>1</v>
      </c>
      <c r="C153" s="2">
        <v>1</v>
      </c>
      <c r="D153" s="26">
        <v>26</v>
      </c>
      <c r="E153" s="2">
        <v>1</v>
      </c>
      <c r="F153" s="26">
        <v>97551</v>
      </c>
      <c r="G153" s="2">
        <v>1</v>
      </c>
      <c r="H153" s="2">
        <v>0</v>
      </c>
      <c r="I153" s="2"/>
      <c r="J153" s="32">
        <v>2</v>
      </c>
      <c r="K153" s="32">
        <v>20</v>
      </c>
      <c r="L153" s="32">
        <v>6</v>
      </c>
      <c r="M153" s="32">
        <v>9</v>
      </c>
      <c r="N153" s="32">
        <v>5</v>
      </c>
      <c r="O153" s="32">
        <v>141.57</v>
      </c>
      <c r="P153" s="32">
        <v>183.33</v>
      </c>
      <c r="Q153" s="32">
        <v>204.76</v>
      </c>
      <c r="R153" s="32">
        <v>2</v>
      </c>
      <c r="S153" s="32">
        <v>19</v>
      </c>
      <c r="T153" s="51">
        <v>9</v>
      </c>
      <c r="U153" s="54">
        <f t="shared" si="7"/>
        <v>529.66</v>
      </c>
    </row>
    <row r="154" spans="1:21" ht="12.5">
      <c r="A154" s="26">
        <v>200000158</v>
      </c>
      <c r="B154" s="2">
        <v>0</v>
      </c>
      <c r="C154" s="2">
        <v>1</v>
      </c>
      <c r="D154" s="26">
        <v>35</v>
      </c>
      <c r="E154" s="2">
        <v>1</v>
      </c>
      <c r="F154" s="26">
        <v>154585</v>
      </c>
      <c r="G154" s="2">
        <v>2</v>
      </c>
      <c r="H154" s="2">
        <v>2</v>
      </c>
      <c r="I154" s="2"/>
      <c r="J154" s="32">
        <v>1</v>
      </c>
      <c r="K154" s="32">
        <v>17</v>
      </c>
      <c r="L154" s="32">
        <v>4</v>
      </c>
      <c r="M154" s="32">
        <v>7</v>
      </c>
      <c r="N154" s="32">
        <v>6</v>
      </c>
      <c r="O154" s="32">
        <v>152.53</v>
      </c>
      <c r="P154" s="32">
        <v>196.6</v>
      </c>
      <c r="Q154" s="32">
        <v>218.52</v>
      </c>
      <c r="R154" s="32">
        <v>1</v>
      </c>
      <c r="S154" s="32">
        <v>13</v>
      </c>
      <c r="T154" s="51">
        <v>10</v>
      </c>
      <c r="U154" s="54">
        <f t="shared" si="7"/>
        <v>567.65</v>
      </c>
    </row>
    <row r="155" spans="1:21" ht="12.5">
      <c r="A155" s="26">
        <v>200000159</v>
      </c>
      <c r="B155" s="2">
        <v>0</v>
      </c>
      <c r="C155" s="2">
        <v>0</v>
      </c>
      <c r="D155" s="26">
        <v>39</v>
      </c>
      <c r="E155" s="2">
        <v>1</v>
      </c>
      <c r="F155" s="26">
        <v>124089</v>
      </c>
      <c r="G155" s="2">
        <v>1</v>
      </c>
      <c r="H155" s="2">
        <v>0</v>
      </c>
      <c r="I155" s="2"/>
      <c r="J155" s="32">
        <v>2</v>
      </c>
      <c r="K155" s="32">
        <v>24</v>
      </c>
      <c r="L155" s="32">
        <v>10</v>
      </c>
      <c r="M155" s="32">
        <v>8</v>
      </c>
      <c r="N155" s="32">
        <v>6</v>
      </c>
      <c r="O155" s="32">
        <v>144.61000000000001</v>
      </c>
      <c r="P155" s="32">
        <v>183.8</v>
      </c>
      <c r="Q155" s="32">
        <v>208.47</v>
      </c>
      <c r="R155" s="32">
        <v>2</v>
      </c>
      <c r="S155" s="32">
        <v>20</v>
      </c>
      <c r="T155" s="51">
        <v>6</v>
      </c>
      <c r="U155" s="54">
        <f t="shared" si="7"/>
        <v>536.88</v>
      </c>
    </row>
    <row r="156" spans="1:21" ht="12.5">
      <c r="A156" s="26">
        <v>200000160</v>
      </c>
      <c r="B156" s="2">
        <v>1</v>
      </c>
      <c r="C156" s="2">
        <v>1</v>
      </c>
      <c r="D156" s="26">
        <v>26</v>
      </c>
      <c r="E156" s="2">
        <v>1</v>
      </c>
      <c r="F156" s="26">
        <v>104484</v>
      </c>
      <c r="G156" s="2">
        <v>1</v>
      </c>
      <c r="H156" s="2">
        <v>0</v>
      </c>
      <c r="I156" s="2" t="s">
        <v>20</v>
      </c>
      <c r="J156" s="32">
        <v>5</v>
      </c>
      <c r="K156" s="32">
        <f>SUM(L156:N156)</f>
        <v>207</v>
      </c>
      <c r="L156" s="32">
        <v>49</v>
      </c>
      <c r="M156" s="32">
        <v>126</v>
      </c>
      <c r="N156" s="32">
        <v>32</v>
      </c>
      <c r="O156" s="32">
        <v>3145.17</v>
      </c>
      <c r="P156" s="32">
        <v>3184.17</v>
      </c>
      <c r="Q156" s="32">
        <v>3208.26</v>
      </c>
      <c r="R156" s="32">
        <v>3</v>
      </c>
      <c r="S156" s="32">
        <v>11</v>
      </c>
      <c r="T156" s="51">
        <v>6</v>
      </c>
      <c r="U156" s="54">
        <f t="shared" si="7"/>
        <v>9537.6</v>
      </c>
    </row>
    <row r="157" spans="1:21" ht="12.5">
      <c r="A157" s="26">
        <v>200000161</v>
      </c>
      <c r="B157" s="2">
        <v>1</v>
      </c>
      <c r="C157" s="2">
        <v>0</v>
      </c>
      <c r="D157" s="26">
        <v>32</v>
      </c>
      <c r="E157" s="2">
        <v>1</v>
      </c>
      <c r="F157" s="26">
        <v>98023</v>
      </c>
      <c r="G157" s="2">
        <v>1</v>
      </c>
      <c r="H157" s="2">
        <v>0</v>
      </c>
      <c r="I157" s="2"/>
      <c r="J157" s="32">
        <v>4</v>
      </c>
      <c r="K157" s="32">
        <v>9</v>
      </c>
      <c r="L157" s="32">
        <v>5</v>
      </c>
      <c r="M157" s="32">
        <v>1</v>
      </c>
      <c r="N157" s="32">
        <v>3</v>
      </c>
      <c r="O157" s="32">
        <v>154.25</v>
      </c>
      <c r="P157" s="32">
        <v>196.64</v>
      </c>
      <c r="Q157" s="32">
        <v>222.96</v>
      </c>
      <c r="R157" s="32">
        <v>3</v>
      </c>
      <c r="S157" s="32">
        <v>19</v>
      </c>
      <c r="T157" s="51">
        <v>8</v>
      </c>
      <c r="U157" s="54">
        <f t="shared" si="7"/>
        <v>573.85</v>
      </c>
    </row>
    <row r="158" spans="1:21" ht="12.5">
      <c r="A158" s="26">
        <v>200000162</v>
      </c>
      <c r="B158" s="2">
        <v>1</v>
      </c>
      <c r="C158" s="2">
        <v>1</v>
      </c>
      <c r="D158" s="26">
        <v>24</v>
      </c>
      <c r="E158" s="2">
        <v>1</v>
      </c>
      <c r="F158" s="26">
        <v>181003</v>
      </c>
      <c r="G158" s="2">
        <v>0</v>
      </c>
      <c r="H158" s="2">
        <v>0</v>
      </c>
      <c r="I158" s="2"/>
      <c r="J158" s="32">
        <v>5</v>
      </c>
      <c r="K158" s="32">
        <v>18</v>
      </c>
      <c r="L158" s="32">
        <v>5</v>
      </c>
      <c r="M158" s="32">
        <v>8</v>
      </c>
      <c r="N158" s="32">
        <v>5</v>
      </c>
      <c r="O158" s="32">
        <v>144.38999999999999</v>
      </c>
      <c r="P158" s="32">
        <v>184.83</v>
      </c>
      <c r="Q158" s="32">
        <v>205.76</v>
      </c>
      <c r="R158" s="32">
        <v>2</v>
      </c>
      <c r="S158" s="32">
        <v>11</v>
      </c>
      <c r="T158" s="51">
        <v>9</v>
      </c>
      <c r="U158" s="54">
        <f t="shared" si="7"/>
        <v>534.98</v>
      </c>
    </row>
    <row r="159" spans="1:21" ht="12.5">
      <c r="A159" s="26">
        <v>200000163</v>
      </c>
      <c r="B159" s="2">
        <v>1</v>
      </c>
      <c r="C159" s="2">
        <v>0</v>
      </c>
      <c r="D159" s="26">
        <v>31</v>
      </c>
      <c r="E159" s="2">
        <v>1</v>
      </c>
      <c r="F159" s="26">
        <v>89287</v>
      </c>
      <c r="G159" s="2">
        <v>0</v>
      </c>
      <c r="H159" s="2">
        <v>0</v>
      </c>
      <c r="I159" s="2"/>
      <c r="J159" s="32">
        <v>5</v>
      </c>
      <c r="K159" s="32">
        <v>10</v>
      </c>
      <c r="L159" s="32">
        <v>1</v>
      </c>
      <c r="M159" s="32">
        <v>2</v>
      </c>
      <c r="N159" s="32">
        <v>7</v>
      </c>
      <c r="O159" s="32">
        <v>143.19</v>
      </c>
      <c r="P159" s="32">
        <v>185.32</v>
      </c>
      <c r="Q159" s="32">
        <v>206.31</v>
      </c>
      <c r="R159" s="32">
        <v>1</v>
      </c>
      <c r="S159" s="32">
        <v>9</v>
      </c>
      <c r="T159" s="51">
        <v>3</v>
      </c>
      <c r="U159" s="54">
        <f t="shared" si="7"/>
        <v>534.81999999999994</v>
      </c>
    </row>
    <row r="160" spans="1:21" ht="12.5">
      <c r="A160" s="26">
        <v>200000164</v>
      </c>
      <c r="B160" s="2">
        <v>1</v>
      </c>
      <c r="C160" s="2">
        <v>1</v>
      </c>
      <c r="D160" s="26">
        <v>31</v>
      </c>
      <c r="E160" s="2">
        <v>1</v>
      </c>
      <c r="F160" s="26">
        <v>118594</v>
      </c>
      <c r="G160" s="2">
        <v>1</v>
      </c>
      <c r="H160" s="2">
        <v>1</v>
      </c>
      <c r="I160" s="2"/>
      <c r="J160" s="32">
        <v>3</v>
      </c>
      <c r="K160" s="32">
        <v>9</v>
      </c>
      <c r="L160" s="32">
        <v>2</v>
      </c>
      <c r="M160" s="32">
        <v>6</v>
      </c>
      <c r="N160" s="32">
        <v>1</v>
      </c>
      <c r="O160" s="32">
        <v>142.54</v>
      </c>
      <c r="P160" s="32">
        <v>181.11</v>
      </c>
      <c r="Q160" s="32">
        <v>205.08</v>
      </c>
      <c r="R160" s="32">
        <v>3</v>
      </c>
      <c r="S160" s="32">
        <v>15</v>
      </c>
      <c r="T160" s="51">
        <v>6</v>
      </c>
      <c r="U160" s="54">
        <f t="shared" si="7"/>
        <v>528.73</v>
      </c>
    </row>
    <row r="161" spans="1:21" ht="12.5">
      <c r="A161" s="26">
        <v>200000165</v>
      </c>
      <c r="B161" s="2">
        <v>0</v>
      </c>
      <c r="C161" s="2">
        <v>0</v>
      </c>
      <c r="D161" s="26">
        <v>46</v>
      </c>
      <c r="E161" s="2">
        <v>1</v>
      </c>
      <c r="F161" s="26">
        <v>73703</v>
      </c>
      <c r="G161" s="2">
        <v>0</v>
      </c>
      <c r="H161" s="2">
        <v>0</v>
      </c>
      <c r="I161" s="2"/>
      <c r="J161" s="32">
        <v>3</v>
      </c>
      <c r="K161" s="32">
        <v>19</v>
      </c>
      <c r="L161" s="32">
        <v>7</v>
      </c>
      <c r="M161" s="32">
        <v>4</v>
      </c>
      <c r="N161" s="32">
        <v>8</v>
      </c>
      <c r="O161" s="32">
        <v>234.49</v>
      </c>
      <c r="P161" s="32">
        <v>297.93</v>
      </c>
      <c r="Q161" s="32">
        <v>338.64</v>
      </c>
      <c r="R161" s="32">
        <v>3</v>
      </c>
      <c r="S161" s="32">
        <v>14</v>
      </c>
      <c r="T161" s="51">
        <v>9</v>
      </c>
      <c r="U161" s="54">
        <f t="shared" si="7"/>
        <v>871.06000000000006</v>
      </c>
    </row>
    <row r="162" spans="1:21" ht="12.5">
      <c r="A162" s="26">
        <v>200000166</v>
      </c>
      <c r="B162" s="2">
        <v>1</v>
      </c>
      <c r="C162" s="2">
        <v>1</v>
      </c>
      <c r="D162" s="26">
        <v>27</v>
      </c>
      <c r="E162" s="2">
        <v>1</v>
      </c>
      <c r="F162" s="26">
        <v>100618</v>
      </c>
      <c r="G162" s="2">
        <v>0</v>
      </c>
      <c r="H162" s="2">
        <v>0</v>
      </c>
      <c r="I162" s="2"/>
      <c r="J162" s="32">
        <v>5</v>
      </c>
      <c r="K162" s="32">
        <v>21</v>
      </c>
      <c r="L162" s="32">
        <v>6</v>
      </c>
      <c r="M162" s="32">
        <v>6</v>
      </c>
      <c r="N162" s="32">
        <v>9</v>
      </c>
      <c r="O162" s="32">
        <v>143.41</v>
      </c>
      <c r="P162" s="32">
        <v>181.92</v>
      </c>
      <c r="Q162" s="32">
        <v>207.63</v>
      </c>
      <c r="R162" s="32">
        <v>2</v>
      </c>
      <c r="S162" s="32">
        <v>17</v>
      </c>
      <c r="T162" s="51">
        <v>1</v>
      </c>
      <c r="U162" s="54">
        <f t="shared" si="7"/>
        <v>532.96</v>
      </c>
    </row>
    <row r="163" spans="1:21" ht="12.5">
      <c r="A163" s="26">
        <v>200000167</v>
      </c>
      <c r="B163" s="2">
        <v>1</v>
      </c>
      <c r="C163" s="2">
        <v>1</v>
      </c>
      <c r="D163" s="26">
        <v>45</v>
      </c>
      <c r="E163" s="2">
        <v>2</v>
      </c>
      <c r="F163" s="26">
        <v>260847</v>
      </c>
      <c r="G163" s="2">
        <v>2</v>
      </c>
      <c r="H163" s="2">
        <v>2</v>
      </c>
      <c r="I163" s="2"/>
      <c r="J163" s="32">
        <v>5</v>
      </c>
      <c r="K163" s="32">
        <v>15</v>
      </c>
      <c r="L163" s="32">
        <v>3</v>
      </c>
      <c r="M163" s="32">
        <v>10</v>
      </c>
      <c r="N163" s="32">
        <v>2</v>
      </c>
      <c r="O163" s="32">
        <v>142.07</v>
      </c>
      <c r="P163" s="32">
        <v>182.74</v>
      </c>
      <c r="Q163" s="32">
        <v>204.64</v>
      </c>
      <c r="R163" s="32">
        <v>3</v>
      </c>
      <c r="S163" s="32">
        <v>15</v>
      </c>
      <c r="T163" s="51">
        <v>4</v>
      </c>
      <c r="U163" s="54">
        <f t="shared" si="7"/>
        <v>529.45000000000005</v>
      </c>
    </row>
    <row r="164" spans="1:21" ht="12.5">
      <c r="A164" s="26">
        <v>200000168</v>
      </c>
      <c r="B164" s="2">
        <v>0</v>
      </c>
      <c r="C164" s="2">
        <v>1</v>
      </c>
      <c r="D164" s="26">
        <v>30</v>
      </c>
      <c r="E164" s="2">
        <v>1</v>
      </c>
      <c r="F164" s="26">
        <v>145800</v>
      </c>
      <c r="G164" s="2">
        <v>2</v>
      </c>
      <c r="H164" s="2">
        <v>0</v>
      </c>
      <c r="I164" s="2"/>
      <c r="J164" s="32">
        <v>2</v>
      </c>
      <c r="K164" s="32">
        <v>19</v>
      </c>
      <c r="L164" s="32">
        <v>7</v>
      </c>
      <c r="M164" s="32">
        <v>7</v>
      </c>
      <c r="N164" s="32">
        <v>5</v>
      </c>
      <c r="O164" s="32">
        <v>122.46</v>
      </c>
      <c r="P164" s="32">
        <v>157.37</v>
      </c>
      <c r="Q164" s="32">
        <v>176.54</v>
      </c>
      <c r="R164" s="32">
        <v>3</v>
      </c>
      <c r="S164" s="32">
        <v>6</v>
      </c>
      <c r="T164" s="51">
        <v>6</v>
      </c>
      <c r="U164" s="54">
        <f t="shared" si="7"/>
        <v>456.37</v>
      </c>
    </row>
    <row r="165" spans="1:21" ht="12.5">
      <c r="A165" s="26">
        <v>200000169</v>
      </c>
      <c r="B165" s="2">
        <v>0</v>
      </c>
      <c r="C165" s="2">
        <v>1</v>
      </c>
      <c r="D165" s="26">
        <v>30</v>
      </c>
      <c r="E165" s="2">
        <v>3</v>
      </c>
      <c r="F165" s="26">
        <v>131242</v>
      </c>
      <c r="G165" s="2">
        <v>1</v>
      </c>
      <c r="H165" s="2">
        <v>2</v>
      </c>
      <c r="I165" s="2"/>
      <c r="J165" s="32">
        <v>4</v>
      </c>
      <c r="K165" s="32">
        <v>20</v>
      </c>
      <c r="L165" s="32">
        <v>8</v>
      </c>
      <c r="M165" s="32">
        <v>3</v>
      </c>
      <c r="N165" s="32">
        <v>9</v>
      </c>
      <c r="O165" s="32">
        <v>196.55</v>
      </c>
      <c r="P165" s="32">
        <v>250.8</v>
      </c>
      <c r="Q165" s="32">
        <v>282.05</v>
      </c>
      <c r="R165" s="32">
        <v>3</v>
      </c>
      <c r="S165" s="32">
        <v>8</v>
      </c>
      <c r="T165" s="51">
        <v>3</v>
      </c>
      <c r="U165" s="54">
        <f t="shared" si="7"/>
        <v>729.40000000000009</v>
      </c>
    </row>
    <row r="166" spans="1:21" ht="12.5">
      <c r="A166" s="26">
        <v>200000170</v>
      </c>
      <c r="B166" s="2">
        <v>1</v>
      </c>
      <c r="C166" s="2">
        <v>1</v>
      </c>
      <c r="D166" s="26">
        <v>24</v>
      </c>
      <c r="E166" s="2">
        <v>1</v>
      </c>
      <c r="F166" s="26">
        <v>62335</v>
      </c>
      <c r="G166" s="2">
        <v>0</v>
      </c>
      <c r="H166" s="2">
        <v>0</v>
      </c>
      <c r="I166" s="2"/>
      <c r="J166" s="32">
        <v>1</v>
      </c>
      <c r="K166" s="32">
        <v>20</v>
      </c>
      <c r="L166" s="32">
        <v>8</v>
      </c>
      <c r="M166" s="32">
        <v>7</v>
      </c>
      <c r="N166" s="32">
        <v>5</v>
      </c>
      <c r="O166" s="32">
        <v>126.9</v>
      </c>
      <c r="P166" s="32">
        <v>163.11000000000001</v>
      </c>
      <c r="Q166" s="32">
        <v>185.17</v>
      </c>
      <c r="R166" s="32">
        <v>2</v>
      </c>
      <c r="S166" s="32">
        <v>10</v>
      </c>
      <c r="T166" s="51">
        <v>6</v>
      </c>
      <c r="U166" s="54">
        <f t="shared" si="7"/>
        <v>475.17999999999995</v>
      </c>
    </row>
    <row r="167" spans="1:21" ht="12.5">
      <c r="A167" s="26">
        <v>200000171</v>
      </c>
      <c r="B167" s="2">
        <v>0</v>
      </c>
      <c r="C167" s="2">
        <v>1</v>
      </c>
      <c r="D167" s="26">
        <v>38</v>
      </c>
      <c r="E167" s="2">
        <v>1</v>
      </c>
      <c r="F167" s="26">
        <v>130951</v>
      </c>
      <c r="G167" s="2">
        <v>1</v>
      </c>
      <c r="H167" s="2">
        <v>2</v>
      </c>
      <c r="I167" s="2"/>
      <c r="J167" s="32">
        <v>4</v>
      </c>
      <c r="K167" s="32">
        <v>22</v>
      </c>
      <c r="L167" s="32">
        <v>7</v>
      </c>
      <c r="M167" s="32">
        <v>5</v>
      </c>
      <c r="N167" s="32">
        <v>10</v>
      </c>
      <c r="O167" s="32">
        <v>155.91999999999999</v>
      </c>
      <c r="P167" s="32">
        <v>197.8</v>
      </c>
      <c r="Q167" s="32">
        <v>225.15</v>
      </c>
      <c r="R167" s="32">
        <v>2</v>
      </c>
      <c r="S167" s="32">
        <v>10</v>
      </c>
      <c r="T167" s="51">
        <v>1</v>
      </c>
      <c r="U167" s="54">
        <f t="shared" si="7"/>
        <v>578.87</v>
      </c>
    </row>
    <row r="168" spans="1:21" ht="12.5">
      <c r="A168" s="26">
        <v>200000172</v>
      </c>
      <c r="B168" s="2">
        <v>0</v>
      </c>
      <c r="C168" s="2">
        <v>0</v>
      </c>
      <c r="D168" s="26">
        <v>58</v>
      </c>
      <c r="E168" s="2">
        <v>2</v>
      </c>
      <c r="F168" s="26">
        <v>268340</v>
      </c>
      <c r="G168" s="2">
        <v>1</v>
      </c>
      <c r="H168" s="2">
        <v>1</v>
      </c>
      <c r="I168" s="2" t="s">
        <v>22</v>
      </c>
      <c r="J168" s="32">
        <v>1</v>
      </c>
      <c r="K168" s="32">
        <v>21</v>
      </c>
      <c r="L168" s="32">
        <v>8</v>
      </c>
      <c r="M168" s="32">
        <v>6</v>
      </c>
      <c r="N168" s="32">
        <v>7</v>
      </c>
      <c r="O168" s="32">
        <v>143.93</v>
      </c>
      <c r="P168" s="32">
        <v>184.89</v>
      </c>
      <c r="Q168" s="32">
        <v>206.62</v>
      </c>
      <c r="R168" s="32">
        <v>2</v>
      </c>
      <c r="S168" s="32">
        <v>5</v>
      </c>
      <c r="T168" s="51">
        <v>3</v>
      </c>
      <c r="U168" s="54">
        <f t="shared" si="7"/>
        <v>535.44000000000005</v>
      </c>
    </row>
    <row r="169" spans="1:21" ht="12.5">
      <c r="A169" s="26">
        <v>200000173</v>
      </c>
      <c r="B169" s="2">
        <v>1</v>
      </c>
      <c r="C169" s="2">
        <v>1</v>
      </c>
      <c r="D169" s="26">
        <v>42</v>
      </c>
      <c r="E169" s="2">
        <v>1</v>
      </c>
      <c r="F169" s="26">
        <v>130740</v>
      </c>
      <c r="G169" s="2">
        <v>1</v>
      </c>
      <c r="H169" s="2">
        <v>0</v>
      </c>
      <c r="I169" s="2"/>
      <c r="J169" s="32">
        <v>4</v>
      </c>
      <c r="K169" s="32">
        <v>25</v>
      </c>
      <c r="L169" s="32">
        <v>9</v>
      </c>
      <c r="M169" s="32">
        <v>8</v>
      </c>
      <c r="N169" s="32">
        <v>8</v>
      </c>
      <c r="O169" s="32">
        <v>159.34</v>
      </c>
      <c r="P169" s="32">
        <v>205.51</v>
      </c>
      <c r="Q169" s="32">
        <v>230.93</v>
      </c>
      <c r="R169" s="32">
        <v>2</v>
      </c>
      <c r="S169" s="32">
        <v>20</v>
      </c>
      <c r="T169" s="51">
        <v>5</v>
      </c>
      <c r="U169" s="54">
        <f t="shared" si="7"/>
        <v>595.78</v>
      </c>
    </row>
    <row r="170" spans="1:21" ht="12.5">
      <c r="A170" s="26">
        <v>200000174</v>
      </c>
      <c r="B170" s="2">
        <v>0</v>
      </c>
      <c r="C170" s="2">
        <v>0</v>
      </c>
      <c r="D170" s="26">
        <v>27</v>
      </c>
      <c r="E170" s="2">
        <v>0</v>
      </c>
      <c r="F170" s="26">
        <v>104196</v>
      </c>
      <c r="G170" s="2">
        <v>0</v>
      </c>
      <c r="H170" s="2">
        <v>0</v>
      </c>
      <c r="I170" s="2"/>
      <c r="J170" s="32">
        <v>3</v>
      </c>
      <c r="K170" s="32">
        <v>15</v>
      </c>
      <c r="L170" s="32">
        <v>6</v>
      </c>
      <c r="M170" s="32">
        <v>6</v>
      </c>
      <c r="N170" s="32">
        <v>3</v>
      </c>
      <c r="O170" s="32">
        <v>143.65</v>
      </c>
      <c r="P170" s="32">
        <v>183.78</v>
      </c>
      <c r="Q170" s="32">
        <v>206.93</v>
      </c>
      <c r="R170" s="32">
        <v>1</v>
      </c>
      <c r="S170" s="32">
        <v>17</v>
      </c>
      <c r="T170" s="51">
        <v>5</v>
      </c>
      <c r="U170" s="54">
        <f t="shared" si="7"/>
        <v>534.36</v>
      </c>
    </row>
    <row r="171" spans="1:21" ht="12.5">
      <c r="A171" s="26">
        <v>200000175</v>
      </c>
      <c r="B171" s="2">
        <v>0</v>
      </c>
      <c r="C171" s="2">
        <v>0</v>
      </c>
      <c r="D171" s="26">
        <v>26</v>
      </c>
      <c r="E171" s="2">
        <v>0</v>
      </c>
      <c r="F171" s="26">
        <v>70336</v>
      </c>
      <c r="G171" s="2">
        <v>0</v>
      </c>
      <c r="H171" s="2">
        <v>0</v>
      </c>
      <c r="I171" s="2"/>
      <c r="J171" s="32">
        <v>4</v>
      </c>
      <c r="K171" s="32">
        <v>25</v>
      </c>
      <c r="L171" s="32">
        <v>10</v>
      </c>
      <c r="M171" s="32">
        <v>6</v>
      </c>
      <c r="N171" s="32">
        <v>9</v>
      </c>
      <c r="O171" s="32">
        <v>148.13999999999999</v>
      </c>
      <c r="P171" s="32">
        <v>190.05</v>
      </c>
      <c r="Q171" s="32">
        <v>214.5</v>
      </c>
      <c r="R171" s="32">
        <v>1</v>
      </c>
      <c r="S171" s="32">
        <v>16</v>
      </c>
      <c r="T171" s="51">
        <v>1</v>
      </c>
      <c r="U171" s="54">
        <f t="shared" si="7"/>
        <v>552.69000000000005</v>
      </c>
    </row>
    <row r="172" spans="1:21" ht="12.5">
      <c r="A172" s="26">
        <v>200000176</v>
      </c>
      <c r="B172" s="2">
        <v>0</v>
      </c>
      <c r="C172" s="2">
        <v>0</v>
      </c>
      <c r="D172" s="26">
        <v>43</v>
      </c>
      <c r="E172" s="2">
        <v>1</v>
      </c>
      <c r="F172" s="26">
        <v>116512</v>
      </c>
      <c r="G172" s="2">
        <v>1</v>
      </c>
      <c r="H172" s="2">
        <v>0</v>
      </c>
      <c r="I172" s="2"/>
      <c r="J172" s="32">
        <v>2</v>
      </c>
      <c r="K172" s="32">
        <v>10</v>
      </c>
      <c r="L172" s="32">
        <v>5</v>
      </c>
      <c r="M172" s="32">
        <v>4</v>
      </c>
      <c r="N172" s="32">
        <v>1</v>
      </c>
      <c r="O172" s="32">
        <v>141.11000000000001</v>
      </c>
      <c r="P172" s="32">
        <v>181.17</v>
      </c>
      <c r="Q172" s="32">
        <v>202.32</v>
      </c>
      <c r="R172" s="32">
        <v>1</v>
      </c>
      <c r="S172" s="32">
        <v>20</v>
      </c>
      <c r="T172" s="51">
        <v>1</v>
      </c>
      <c r="U172" s="54">
        <f t="shared" si="7"/>
        <v>524.59999999999991</v>
      </c>
    </row>
    <row r="173" spans="1:21" ht="12.5">
      <c r="A173" s="26">
        <v>200000177</v>
      </c>
      <c r="B173" s="2">
        <v>1</v>
      </c>
      <c r="C173" s="2">
        <v>0</v>
      </c>
      <c r="D173" s="26">
        <v>48</v>
      </c>
      <c r="E173" s="2">
        <v>2</v>
      </c>
      <c r="F173" s="26">
        <v>104833</v>
      </c>
      <c r="G173" s="2">
        <v>0</v>
      </c>
      <c r="H173" s="2">
        <v>0</v>
      </c>
      <c r="I173" s="2"/>
      <c r="J173" s="32">
        <v>1</v>
      </c>
      <c r="K173" s="32">
        <v>11</v>
      </c>
      <c r="L173" s="32">
        <v>3</v>
      </c>
      <c r="M173" s="32">
        <v>1</v>
      </c>
      <c r="N173" s="32">
        <v>7</v>
      </c>
      <c r="O173" s="32">
        <v>152.99</v>
      </c>
      <c r="P173" s="32">
        <v>195.56</v>
      </c>
      <c r="Q173" s="32">
        <v>220.97</v>
      </c>
      <c r="R173" s="32">
        <v>2</v>
      </c>
      <c r="S173" s="32">
        <v>20</v>
      </c>
      <c r="T173" s="51">
        <v>4</v>
      </c>
      <c r="U173" s="54">
        <f t="shared" si="7"/>
        <v>569.52</v>
      </c>
    </row>
    <row r="174" spans="1:21" ht="12.5">
      <c r="A174" s="26">
        <v>200000178</v>
      </c>
      <c r="B174" s="2">
        <v>0</v>
      </c>
      <c r="C174" s="2">
        <v>0</v>
      </c>
      <c r="D174" s="26">
        <v>29</v>
      </c>
      <c r="E174" s="2">
        <v>1</v>
      </c>
      <c r="F174" s="26">
        <v>135605</v>
      </c>
      <c r="G174" s="2">
        <v>0</v>
      </c>
      <c r="H174" s="2">
        <v>1</v>
      </c>
      <c r="I174" s="2"/>
      <c r="J174" s="32">
        <v>1</v>
      </c>
      <c r="K174" s="32">
        <v>19</v>
      </c>
      <c r="L174" s="32">
        <v>5</v>
      </c>
      <c r="M174" s="32">
        <v>5</v>
      </c>
      <c r="N174" s="32">
        <v>9</v>
      </c>
      <c r="O174" s="32">
        <v>220.82</v>
      </c>
      <c r="P174" s="32">
        <v>284.73</v>
      </c>
      <c r="Q174" s="32">
        <v>318.02</v>
      </c>
      <c r="R174" s="32">
        <v>1</v>
      </c>
      <c r="S174" s="32">
        <v>19</v>
      </c>
      <c r="T174" s="51">
        <v>3</v>
      </c>
      <c r="U174" s="54">
        <f t="shared" si="7"/>
        <v>823.56999999999994</v>
      </c>
    </row>
    <row r="175" spans="1:21" ht="12.5">
      <c r="A175" s="26">
        <v>200000179</v>
      </c>
      <c r="B175" s="2">
        <v>0</v>
      </c>
      <c r="C175" s="2">
        <v>0</v>
      </c>
      <c r="D175" s="26">
        <v>34</v>
      </c>
      <c r="E175" s="2">
        <v>1</v>
      </c>
      <c r="F175" s="26">
        <v>123243</v>
      </c>
      <c r="G175" s="2">
        <v>1</v>
      </c>
      <c r="H175" s="2">
        <v>1</v>
      </c>
      <c r="I175" s="2"/>
      <c r="J175" s="32">
        <v>4</v>
      </c>
      <c r="K175" s="32">
        <v>7</v>
      </c>
      <c r="L175" s="32">
        <v>3</v>
      </c>
      <c r="M175" s="32">
        <v>1</v>
      </c>
      <c r="N175" s="32">
        <v>3</v>
      </c>
      <c r="O175" s="32">
        <v>147.25</v>
      </c>
      <c r="P175" s="32">
        <v>188.23</v>
      </c>
      <c r="Q175" s="32">
        <v>212.55</v>
      </c>
      <c r="R175" s="32">
        <v>1</v>
      </c>
      <c r="S175" s="32">
        <v>6</v>
      </c>
      <c r="T175" s="51">
        <v>9</v>
      </c>
      <c r="U175" s="54">
        <f t="shared" si="7"/>
        <v>548.03</v>
      </c>
    </row>
    <row r="176" spans="1:21" ht="12.5">
      <c r="A176" s="26">
        <v>200000180</v>
      </c>
      <c r="B176" s="2">
        <v>0</v>
      </c>
      <c r="C176" s="2">
        <v>0</v>
      </c>
      <c r="D176" s="26">
        <v>34</v>
      </c>
      <c r="E176" s="2">
        <v>1</v>
      </c>
      <c r="F176" s="26">
        <v>112538</v>
      </c>
      <c r="G176" s="2">
        <v>0</v>
      </c>
      <c r="H176" s="2">
        <v>1</v>
      </c>
      <c r="I176" s="2"/>
      <c r="J176" s="32">
        <v>5</v>
      </c>
      <c r="K176" s="32">
        <v>22</v>
      </c>
      <c r="L176" s="32">
        <v>6</v>
      </c>
      <c r="M176" s="32">
        <v>8</v>
      </c>
      <c r="N176" s="32">
        <v>8</v>
      </c>
      <c r="O176" s="32">
        <v>167.87</v>
      </c>
      <c r="P176" s="32">
        <v>216.73</v>
      </c>
      <c r="Q176" s="32">
        <v>243.92</v>
      </c>
      <c r="R176" s="32">
        <v>1</v>
      </c>
      <c r="S176" s="32">
        <v>14</v>
      </c>
      <c r="T176" s="51">
        <v>8</v>
      </c>
      <c r="U176" s="54">
        <f t="shared" si="7"/>
        <v>628.52</v>
      </c>
    </row>
    <row r="177" spans="1:21" ht="12.5">
      <c r="A177" s="26">
        <v>200000181</v>
      </c>
      <c r="B177" s="2">
        <v>0</v>
      </c>
      <c r="C177" s="2">
        <v>0</v>
      </c>
      <c r="D177" s="26">
        <v>47</v>
      </c>
      <c r="E177" s="2">
        <v>1</v>
      </c>
      <c r="F177" s="26">
        <v>136138</v>
      </c>
      <c r="G177" s="2">
        <v>1</v>
      </c>
      <c r="H177" s="2">
        <v>1</v>
      </c>
      <c r="I177" s="2"/>
      <c r="J177" s="32">
        <v>5</v>
      </c>
      <c r="K177" s="32">
        <v>19</v>
      </c>
      <c r="L177" s="32">
        <v>6</v>
      </c>
      <c r="M177" s="32">
        <v>5</v>
      </c>
      <c r="N177" s="32">
        <v>8</v>
      </c>
      <c r="O177" s="32">
        <v>181.68</v>
      </c>
      <c r="P177" s="32">
        <v>231.35</v>
      </c>
      <c r="Q177" s="32">
        <v>261.38</v>
      </c>
      <c r="R177" s="32">
        <v>3</v>
      </c>
      <c r="S177" s="32">
        <v>5</v>
      </c>
      <c r="T177" s="51">
        <v>4</v>
      </c>
      <c r="U177" s="54">
        <f t="shared" si="7"/>
        <v>674.41</v>
      </c>
    </row>
    <row r="178" spans="1:21" ht="12.5">
      <c r="A178" s="26">
        <v>200000182</v>
      </c>
      <c r="B178" s="2">
        <v>1</v>
      </c>
      <c r="C178" s="2">
        <v>0</v>
      </c>
      <c r="D178" s="26">
        <v>40</v>
      </c>
      <c r="E178" s="2">
        <v>1</v>
      </c>
      <c r="F178" s="26">
        <v>79076</v>
      </c>
      <c r="G178" s="2">
        <v>0</v>
      </c>
      <c r="H178" s="2">
        <v>0</v>
      </c>
      <c r="I178" s="2"/>
      <c r="J178" s="32">
        <v>4</v>
      </c>
      <c r="K178" s="32">
        <v>17</v>
      </c>
      <c r="L178" s="32">
        <v>4</v>
      </c>
      <c r="M178" s="32">
        <v>5</v>
      </c>
      <c r="N178" s="32">
        <v>8</v>
      </c>
      <c r="O178" s="32">
        <v>128.56</v>
      </c>
      <c r="P178" s="32">
        <v>162.87</v>
      </c>
      <c r="Q178" s="32">
        <v>185.18</v>
      </c>
      <c r="R178" s="32">
        <v>1</v>
      </c>
      <c r="S178" s="32">
        <v>9</v>
      </c>
      <c r="T178" s="51">
        <v>5</v>
      </c>
      <c r="U178" s="54">
        <f t="shared" si="7"/>
        <v>476.61</v>
      </c>
    </row>
    <row r="179" spans="1:21" ht="12.5">
      <c r="A179" s="26">
        <v>200000183</v>
      </c>
      <c r="B179" s="2">
        <v>0</v>
      </c>
      <c r="C179" s="2">
        <v>0</v>
      </c>
      <c r="D179" s="26">
        <v>25</v>
      </c>
      <c r="E179" s="2">
        <v>0</v>
      </c>
      <c r="F179" s="26">
        <v>146349</v>
      </c>
      <c r="G179" s="2">
        <v>1</v>
      </c>
      <c r="H179" s="2">
        <v>0</v>
      </c>
      <c r="I179" s="2"/>
      <c r="J179" s="32">
        <v>1</v>
      </c>
      <c r="K179" s="32">
        <v>16</v>
      </c>
      <c r="L179" s="32">
        <v>1</v>
      </c>
      <c r="M179" s="32">
        <v>6</v>
      </c>
      <c r="N179" s="32">
        <v>9</v>
      </c>
      <c r="O179" s="32">
        <v>194.4</v>
      </c>
      <c r="P179" s="32">
        <v>248.27</v>
      </c>
      <c r="Q179" s="32">
        <v>281.13</v>
      </c>
      <c r="R179" s="32">
        <v>1</v>
      </c>
      <c r="S179" s="32">
        <v>14</v>
      </c>
      <c r="T179" s="51">
        <v>2</v>
      </c>
      <c r="U179" s="54">
        <f t="shared" si="7"/>
        <v>723.8</v>
      </c>
    </row>
    <row r="180" spans="1:21" ht="12.5">
      <c r="A180" s="26">
        <v>200000184</v>
      </c>
      <c r="B180" s="2">
        <v>0</v>
      </c>
      <c r="C180" s="2">
        <v>0</v>
      </c>
      <c r="D180" s="26">
        <v>33</v>
      </c>
      <c r="E180" s="2">
        <v>1</v>
      </c>
      <c r="F180" s="26">
        <v>88211</v>
      </c>
      <c r="G180" s="2">
        <v>0</v>
      </c>
      <c r="H180" s="2">
        <v>0</v>
      </c>
      <c r="I180" s="2"/>
      <c r="J180" s="32">
        <v>3</v>
      </c>
      <c r="K180" s="32">
        <v>20</v>
      </c>
      <c r="L180" s="32">
        <v>1</v>
      </c>
      <c r="M180" s="32">
        <v>9</v>
      </c>
      <c r="N180" s="32">
        <v>10</v>
      </c>
      <c r="O180" s="32">
        <v>171.3</v>
      </c>
      <c r="P180" s="32">
        <v>219.9</v>
      </c>
      <c r="Q180" s="32">
        <v>246.72</v>
      </c>
      <c r="R180" s="32">
        <v>1</v>
      </c>
      <c r="S180" s="32">
        <v>16</v>
      </c>
      <c r="T180" s="51">
        <v>5</v>
      </c>
      <c r="U180" s="54">
        <f t="shared" si="7"/>
        <v>637.92000000000007</v>
      </c>
    </row>
    <row r="181" spans="1:21" ht="12.5">
      <c r="A181" s="26">
        <v>200000185</v>
      </c>
      <c r="B181" s="2">
        <v>1</v>
      </c>
      <c r="C181" s="2">
        <v>0</v>
      </c>
      <c r="D181" s="26">
        <v>44</v>
      </c>
      <c r="E181" s="2">
        <v>1</v>
      </c>
      <c r="F181" s="26">
        <v>76057</v>
      </c>
      <c r="G181" s="2">
        <v>0</v>
      </c>
      <c r="H181" s="2">
        <v>0</v>
      </c>
      <c r="I181" s="2"/>
      <c r="J181" s="32">
        <v>2</v>
      </c>
      <c r="K181" s="32">
        <v>12</v>
      </c>
      <c r="L181" s="32">
        <v>6</v>
      </c>
      <c r="M181" s="32">
        <v>3</v>
      </c>
      <c r="N181" s="32">
        <v>3</v>
      </c>
      <c r="O181" s="32">
        <v>152.76</v>
      </c>
      <c r="P181" s="32">
        <v>194.06</v>
      </c>
      <c r="Q181" s="32">
        <v>219.95</v>
      </c>
      <c r="R181" s="32">
        <v>1</v>
      </c>
      <c r="S181" s="32">
        <v>10</v>
      </c>
      <c r="T181" s="51">
        <v>7</v>
      </c>
      <c r="U181" s="54">
        <f t="shared" si="7"/>
        <v>566.77</v>
      </c>
    </row>
    <row r="182" spans="1:21" ht="12.5">
      <c r="A182" s="26">
        <v>200000186</v>
      </c>
      <c r="B182" s="2">
        <v>0</v>
      </c>
      <c r="C182" s="2">
        <v>0</v>
      </c>
      <c r="D182" s="26">
        <v>35</v>
      </c>
      <c r="E182" s="2">
        <v>1</v>
      </c>
      <c r="F182" s="26">
        <v>121974</v>
      </c>
      <c r="G182" s="2">
        <v>1</v>
      </c>
      <c r="H182" s="2">
        <v>0</v>
      </c>
      <c r="I182" s="2"/>
      <c r="J182" s="32">
        <v>4</v>
      </c>
      <c r="K182" s="32">
        <v>12</v>
      </c>
      <c r="L182" s="32">
        <v>2</v>
      </c>
      <c r="M182" s="32">
        <v>5</v>
      </c>
      <c r="N182" s="32">
        <v>5</v>
      </c>
      <c r="O182" s="32">
        <v>170.75</v>
      </c>
      <c r="P182" s="32">
        <v>218.21</v>
      </c>
      <c r="Q182" s="32">
        <v>246.49</v>
      </c>
      <c r="R182" s="32">
        <v>2</v>
      </c>
      <c r="S182" s="32">
        <v>19</v>
      </c>
      <c r="T182" s="51">
        <v>2</v>
      </c>
      <c r="U182" s="54">
        <f t="shared" si="7"/>
        <v>635.45000000000005</v>
      </c>
    </row>
    <row r="183" spans="1:21" ht="12.5">
      <c r="A183" s="26">
        <v>200000187</v>
      </c>
      <c r="B183" s="2">
        <v>0</v>
      </c>
      <c r="C183" s="2">
        <v>0</v>
      </c>
      <c r="D183" s="26">
        <v>37</v>
      </c>
      <c r="E183" s="2">
        <v>1</v>
      </c>
      <c r="F183" s="26">
        <v>124597</v>
      </c>
      <c r="G183" s="2">
        <v>1</v>
      </c>
      <c r="H183" s="2">
        <v>2</v>
      </c>
      <c r="I183" s="2"/>
      <c r="J183" s="32">
        <v>4</v>
      </c>
      <c r="K183" s="32">
        <v>21</v>
      </c>
      <c r="L183" s="32">
        <v>3</v>
      </c>
      <c r="M183" s="32">
        <v>9</v>
      </c>
      <c r="N183" s="32">
        <v>9</v>
      </c>
      <c r="O183" s="32">
        <v>498.32</v>
      </c>
      <c r="P183" s="32">
        <v>639.66</v>
      </c>
      <c r="Q183" s="32">
        <v>716</v>
      </c>
      <c r="R183" s="32">
        <v>1</v>
      </c>
      <c r="S183" s="32">
        <v>13</v>
      </c>
      <c r="T183" s="51">
        <v>3</v>
      </c>
      <c r="U183" s="54">
        <f t="shared" si="7"/>
        <v>1853.98</v>
      </c>
    </row>
    <row r="184" spans="1:21" ht="12.5">
      <c r="A184" s="26">
        <v>200000188</v>
      </c>
      <c r="B184" s="2">
        <v>1</v>
      </c>
      <c r="C184" s="2">
        <v>1</v>
      </c>
      <c r="D184" s="26">
        <v>30</v>
      </c>
      <c r="E184" s="2">
        <v>3</v>
      </c>
      <c r="F184" s="26">
        <v>169002</v>
      </c>
      <c r="G184" s="2">
        <v>2</v>
      </c>
      <c r="H184" s="2">
        <v>2</v>
      </c>
      <c r="I184" s="2"/>
      <c r="J184" s="32">
        <v>5</v>
      </c>
      <c r="K184" s="32">
        <v>23</v>
      </c>
      <c r="L184" s="32">
        <v>9</v>
      </c>
      <c r="M184" s="32">
        <v>5</v>
      </c>
      <c r="N184" s="32">
        <v>9</v>
      </c>
      <c r="O184" s="32">
        <v>158.41</v>
      </c>
      <c r="P184" s="32">
        <v>199.1</v>
      </c>
      <c r="Q184" s="32">
        <v>227.11</v>
      </c>
      <c r="R184" s="32">
        <v>2</v>
      </c>
      <c r="S184" s="32">
        <v>6</v>
      </c>
      <c r="T184" s="51">
        <v>4</v>
      </c>
      <c r="U184" s="54">
        <f t="shared" si="7"/>
        <v>584.62</v>
      </c>
    </row>
    <row r="185" spans="1:21" ht="12.5">
      <c r="A185" s="26">
        <v>200000189</v>
      </c>
      <c r="B185" s="2">
        <v>1</v>
      </c>
      <c r="C185" s="2">
        <v>0</v>
      </c>
      <c r="D185" s="26">
        <v>25</v>
      </c>
      <c r="E185" s="2">
        <v>1</v>
      </c>
      <c r="F185" s="26">
        <v>136055</v>
      </c>
      <c r="G185" s="2">
        <v>1</v>
      </c>
      <c r="H185" s="2">
        <v>1</v>
      </c>
      <c r="I185" s="2"/>
      <c r="J185" s="32">
        <v>2</v>
      </c>
      <c r="K185" s="32">
        <v>11</v>
      </c>
      <c r="L185" s="32">
        <v>2</v>
      </c>
      <c r="M185" s="32">
        <v>5</v>
      </c>
      <c r="N185" s="32">
        <v>4</v>
      </c>
      <c r="O185" s="32">
        <v>156.6</v>
      </c>
      <c r="P185" s="32">
        <v>200.14</v>
      </c>
      <c r="Q185" s="32">
        <v>224.85</v>
      </c>
      <c r="R185" s="32">
        <v>2</v>
      </c>
      <c r="S185" s="32">
        <v>15</v>
      </c>
      <c r="T185" s="51">
        <v>8</v>
      </c>
      <c r="U185" s="54">
        <f t="shared" si="7"/>
        <v>581.59</v>
      </c>
    </row>
    <row r="186" spans="1:21" ht="12.5">
      <c r="A186" s="26">
        <v>200000190</v>
      </c>
      <c r="B186" s="2">
        <v>0</v>
      </c>
      <c r="C186" s="2">
        <v>0</v>
      </c>
      <c r="D186" s="26">
        <v>42</v>
      </c>
      <c r="E186" s="2">
        <v>1</v>
      </c>
      <c r="F186" s="26">
        <v>107380</v>
      </c>
      <c r="G186" s="2">
        <v>0</v>
      </c>
      <c r="H186" s="2">
        <v>0</v>
      </c>
      <c r="I186" s="2"/>
      <c r="J186" s="32">
        <v>2</v>
      </c>
      <c r="K186" s="32">
        <v>10</v>
      </c>
      <c r="L186" s="32">
        <v>5</v>
      </c>
      <c r="M186" s="32">
        <v>2</v>
      </c>
      <c r="N186" s="32">
        <v>3</v>
      </c>
      <c r="O186" s="32">
        <v>149.94</v>
      </c>
      <c r="P186" s="32">
        <v>192.48</v>
      </c>
      <c r="Q186" s="32">
        <v>217.12</v>
      </c>
      <c r="R186" s="32">
        <v>2</v>
      </c>
      <c r="S186" s="32">
        <v>19</v>
      </c>
      <c r="T186" s="51">
        <v>2</v>
      </c>
      <c r="U186" s="54">
        <f t="shared" si="7"/>
        <v>559.54</v>
      </c>
    </row>
    <row r="187" spans="1:21" ht="12.5">
      <c r="A187" s="26">
        <v>200000191</v>
      </c>
      <c r="B187" s="2">
        <v>0</v>
      </c>
      <c r="C187" s="2">
        <v>0</v>
      </c>
      <c r="D187" s="26">
        <v>21</v>
      </c>
      <c r="E187" s="2">
        <v>0</v>
      </c>
      <c r="F187" s="26">
        <v>103470</v>
      </c>
      <c r="G187" s="2">
        <v>1</v>
      </c>
      <c r="H187" s="2">
        <v>0</v>
      </c>
      <c r="I187" s="2"/>
      <c r="J187" s="32">
        <v>2</v>
      </c>
      <c r="K187" s="32">
        <v>17</v>
      </c>
      <c r="L187" s="32">
        <v>8</v>
      </c>
      <c r="M187" s="32">
        <v>5</v>
      </c>
      <c r="N187" s="32">
        <v>4</v>
      </c>
      <c r="O187" s="32">
        <v>147.06</v>
      </c>
      <c r="P187" s="32">
        <v>189.45</v>
      </c>
      <c r="Q187" s="32">
        <v>212.89</v>
      </c>
      <c r="R187" s="32">
        <v>3</v>
      </c>
      <c r="S187" s="32">
        <v>16</v>
      </c>
      <c r="T187" s="51">
        <v>10</v>
      </c>
      <c r="U187" s="54">
        <f t="shared" si="7"/>
        <v>549.4</v>
      </c>
    </row>
    <row r="188" spans="1:21" ht="12.5">
      <c r="A188" s="26">
        <v>200000192</v>
      </c>
      <c r="B188" s="2">
        <v>1</v>
      </c>
      <c r="C188" s="2">
        <v>1</v>
      </c>
      <c r="D188" s="26">
        <v>32</v>
      </c>
      <c r="E188" s="2">
        <v>3</v>
      </c>
      <c r="F188" s="26">
        <v>133235</v>
      </c>
      <c r="G188" s="2">
        <v>1</v>
      </c>
      <c r="H188" s="2">
        <v>2</v>
      </c>
      <c r="I188" s="2"/>
      <c r="J188" s="32">
        <v>4</v>
      </c>
      <c r="K188" s="32">
        <v>23</v>
      </c>
      <c r="L188" s="32">
        <v>8</v>
      </c>
      <c r="M188" s="32">
        <v>9</v>
      </c>
      <c r="N188" s="32">
        <v>6</v>
      </c>
      <c r="O188" s="32">
        <v>145.22999999999999</v>
      </c>
      <c r="P188" s="32">
        <v>185.36</v>
      </c>
      <c r="Q188" s="32">
        <v>208.48</v>
      </c>
      <c r="R188" s="32">
        <v>2</v>
      </c>
      <c r="S188" s="32">
        <v>9</v>
      </c>
      <c r="T188" s="51">
        <v>2</v>
      </c>
      <c r="U188" s="54">
        <f t="shared" si="7"/>
        <v>539.07000000000005</v>
      </c>
    </row>
    <row r="189" spans="1:21" ht="12.5">
      <c r="A189" s="26">
        <v>200000193</v>
      </c>
      <c r="B189" s="2">
        <v>0</v>
      </c>
      <c r="C189" s="2">
        <v>0</v>
      </c>
      <c r="D189" s="26">
        <v>40</v>
      </c>
      <c r="E189" s="2">
        <v>1</v>
      </c>
      <c r="F189" s="26">
        <v>72193</v>
      </c>
      <c r="G189" s="2">
        <v>0</v>
      </c>
      <c r="H189" s="2">
        <v>0</v>
      </c>
      <c r="I189" s="2"/>
      <c r="J189" s="32">
        <v>5</v>
      </c>
      <c r="K189" s="32">
        <v>18</v>
      </c>
      <c r="L189" s="32">
        <v>10</v>
      </c>
      <c r="M189" s="32">
        <v>3</v>
      </c>
      <c r="N189" s="32">
        <v>5</v>
      </c>
      <c r="O189" s="32">
        <v>174.61</v>
      </c>
      <c r="P189" s="32">
        <v>222.15</v>
      </c>
      <c r="Q189" s="32">
        <v>251.01</v>
      </c>
      <c r="R189" s="32">
        <v>3</v>
      </c>
      <c r="S189" s="32">
        <v>19</v>
      </c>
      <c r="T189" s="51">
        <v>6</v>
      </c>
      <c r="U189" s="54">
        <f t="shared" si="7"/>
        <v>647.77</v>
      </c>
    </row>
    <row r="190" spans="1:21" ht="12.5">
      <c r="A190" s="26">
        <v>200000194</v>
      </c>
      <c r="B190" s="2">
        <v>1</v>
      </c>
      <c r="C190" s="2">
        <v>0</v>
      </c>
      <c r="D190" s="26">
        <v>25</v>
      </c>
      <c r="E190" s="2">
        <v>0</v>
      </c>
      <c r="F190" s="26">
        <v>68051</v>
      </c>
      <c r="G190" s="2">
        <v>0</v>
      </c>
      <c r="H190" s="2">
        <v>0</v>
      </c>
      <c r="I190" s="2"/>
      <c r="J190" s="32">
        <v>5</v>
      </c>
      <c r="K190" s="32">
        <f>SUM(L190:N190)</f>
        <v>325</v>
      </c>
      <c r="L190" s="32">
        <v>210</v>
      </c>
      <c r="M190" s="32">
        <v>17</v>
      </c>
      <c r="N190" s="32">
        <v>98</v>
      </c>
      <c r="O190" s="32">
        <v>3135.23</v>
      </c>
      <c r="P190" s="32">
        <v>172.8</v>
      </c>
      <c r="Q190" s="32">
        <v>1194.32</v>
      </c>
      <c r="R190" s="32">
        <v>3</v>
      </c>
      <c r="S190" s="32">
        <v>5</v>
      </c>
      <c r="T190" s="51">
        <v>9</v>
      </c>
      <c r="U190" s="54">
        <f t="shared" si="7"/>
        <v>4502.3500000000004</v>
      </c>
    </row>
    <row r="191" spans="1:21" ht="12.5">
      <c r="A191" s="26">
        <v>200000195</v>
      </c>
      <c r="B191" s="2">
        <v>0</v>
      </c>
      <c r="C191" s="2">
        <v>1</v>
      </c>
      <c r="D191" s="26">
        <v>46</v>
      </c>
      <c r="E191" s="2">
        <v>2</v>
      </c>
      <c r="F191" s="26">
        <v>202997</v>
      </c>
      <c r="G191" s="2">
        <v>2</v>
      </c>
      <c r="H191" s="2">
        <v>1</v>
      </c>
      <c r="I191" s="2"/>
      <c r="J191" s="32">
        <v>1</v>
      </c>
      <c r="K191" s="32">
        <v>12</v>
      </c>
      <c r="L191" s="32">
        <v>1</v>
      </c>
      <c r="M191" s="32">
        <v>9</v>
      </c>
      <c r="N191" s="32">
        <v>2</v>
      </c>
      <c r="O191" s="32">
        <v>188.12</v>
      </c>
      <c r="P191" s="32">
        <v>240.28</v>
      </c>
      <c r="Q191" s="32">
        <v>273.04000000000002</v>
      </c>
      <c r="R191" s="32">
        <v>2</v>
      </c>
      <c r="S191" s="32">
        <v>15</v>
      </c>
      <c r="T191" s="51">
        <v>1</v>
      </c>
      <c r="U191" s="54">
        <f t="shared" si="7"/>
        <v>701.44</v>
      </c>
    </row>
    <row r="192" spans="1:21" ht="12.5">
      <c r="A192" s="26">
        <v>200000196</v>
      </c>
      <c r="B192" s="2">
        <v>0</v>
      </c>
      <c r="C192" s="2">
        <v>0</v>
      </c>
      <c r="D192" s="26">
        <v>32</v>
      </c>
      <c r="E192" s="2">
        <v>0</v>
      </c>
      <c r="F192" s="26">
        <v>116348</v>
      </c>
      <c r="G192" s="2">
        <v>1</v>
      </c>
      <c r="H192" s="2">
        <v>0</v>
      </c>
      <c r="I192" s="2"/>
      <c r="J192" s="32">
        <v>3</v>
      </c>
      <c r="K192" s="32">
        <v>18</v>
      </c>
      <c r="L192" s="32">
        <v>1</v>
      </c>
      <c r="M192" s="32">
        <v>9</v>
      </c>
      <c r="N192" s="32">
        <v>8</v>
      </c>
      <c r="O192" s="32">
        <v>131.76</v>
      </c>
      <c r="P192" s="32">
        <v>166.98</v>
      </c>
      <c r="Q192" s="32">
        <v>188.99</v>
      </c>
      <c r="R192" s="32">
        <v>3</v>
      </c>
      <c r="S192" s="32">
        <v>12</v>
      </c>
      <c r="T192" s="51">
        <v>1</v>
      </c>
      <c r="U192" s="54">
        <f t="shared" si="7"/>
        <v>487.73</v>
      </c>
    </row>
    <row r="193" spans="1:21" ht="12.5">
      <c r="A193" s="26">
        <v>200000197</v>
      </c>
      <c r="B193" s="2">
        <v>0</v>
      </c>
      <c r="C193" s="2">
        <v>0</v>
      </c>
      <c r="D193" s="26">
        <v>43</v>
      </c>
      <c r="E193" s="2">
        <v>1</v>
      </c>
      <c r="F193" s="26">
        <v>140795</v>
      </c>
      <c r="G193" s="2">
        <v>1</v>
      </c>
      <c r="H193" s="2">
        <v>0</v>
      </c>
      <c r="I193" s="2"/>
      <c r="J193" s="32">
        <v>3</v>
      </c>
      <c r="K193" s="32">
        <v>19</v>
      </c>
      <c r="L193" s="32">
        <v>8</v>
      </c>
      <c r="M193" s="32">
        <v>5</v>
      </c>
      <c r="N193" s="32">
        <v>6</v>
      </c>
      <c r="O193" s="32">
        <v>161.57</v>
      </c>
      <c r="P193" s="32">
        <v>204.4</v>
      </c>
      <c r="Q193" s="32">
        <v>232.81</v>
      </c>
      <c r="R193" s="32">
        <v>3</v>
      </c>
      <c r="S193" s="32">
        <v>8</v>
      </c>
      <c r="T193" s="51">
        <v>7</v>
      </c>
      <c r="U193" s="54">
        <f t="shared" si="7"/>
        <v>598.78</v>
      </c>
    </row>
    <row r="194" spans="1:21" ht="12.5">
      <c r="A194" s="26">
        <v>200000198</v>
      </c>
      <c r="B194" s="2">
        <v>0</v>
      </c>
      <c r="C194" s="2">
        <v>0</v>
      </c>
      <c r="D194" s="26">
        <v>47</v>
      </c>
      <c r="E194" s="2">
        <v>1</v>
      </c>
      <c r="F194" s="26">
        <v>88157</v>
      </c>
      <c r="G194" s="2">
        <v>0</v>
      </c>
      <c r="H194" s="2">
        <v>0</v>
      </c>
      <c r="I194" s="2"/>
      <c r="J194" s="32">
        <v>3</v>
      </c>
      <c r="K194" s="32">
        <v>24</v>
      </c>
      <c r="L194" s="32">
        <v>5</v>
      </c>
      <c r="M194" s="32">
        <v>9</v>
      </c>
      <c r="N194" s="32">
        <v>10</v>
      </c>
      <c r="O194" s="32">
        <v>150.99</v>
      </c>
      <c r="P194" s="32">
        <v>192.73</v>
      </c>
      <c r="Q194" s="32">
        <v>216.65</v>
      </c>
      <c r="R194" s="32">
        <v>3</v>
      </c>
      <c r="S194" s="32">
        <v>12</v>
      </c>
      <c r="T194" s="51">
        <v>4</v>
      </c>
      <c r="U194" s="54">
        <f t="shared" si="7"/>
        <v>560.37</v>
      </c>
    </row>
    <row r="195" spans="1:21" ht="12.5">
      <c r="A195" s="27">
        <v>200000199</v>
      </c>
      <c r="B195" s="3">
        <v>0</v>
      </c>
      <c r="C195" s="3">
        <v>0</v>
      </c>
      <c r="D195" s="27">
        <v>61</v>
      </c>
      <c r="E195" s="3">
        <v>2</v>
      </c>
      <c r="F195" s="27">
        <v>90709</v>
      </c>
      <c r="G195" s="3">
        <v>0</v>
      </c>
      <c r="H195" s="3">
        <v>0</v>
      </c>
      <c r="I195" s="2"/>
      <c r="J195" s="33">
        <v>5</v>
      </c>
      <c r="K195" s="33">
        <v>16</v>
      </c>
      <c r="L195" s="33">
        <v>6</v>
      </c>
      <c r="M195" s="33">
        <v>2</v>
      </c>
      <c r="N195" s="33">
        <v>8</v>
      </c>
      <c r="O195" s="33">
        <v>190.21</v>
      </c>
      <c r="P195" s="33">
        <v>241.09</v>
      </c>
      <c r="Q195" s="33">
        <v>274.02</v>
      </c>
      <c r="R195" s="33">
        <v>3</v>
      </c>
      <c r="S195" s="33">
        <v>11</v>
      </c>
      <c r="T195" s="52">
        <v>1</v>
      </c>
      <c r="U195" s="54">
        <f t="shared" ref="U195:U258" si="8">SUM(O195+P195+Q195)</f>
        <v>705.31999999999994</v>
      </c>
    </row>
    <row r="196" spans="1:21" ht="12.5">
      <c r="A196" s="27">
        <v>200000200</v>
      </c>
      <c r="B196" s="3">
        <v>0</v>
      </c>
      <c r="C196" s="3">
        <v>0</v>
      </c>
      <c r="D196" s="27">
        <v>43</v>
      </c>
      <c r="E196" s="3">
        <v>1</v>
      </c>
      <c r="F196" s="27">
        <v>119502</v>
      </c>
      <c r="G196" s="3">
        <v>1</v>
      </c>
      <c r="H196" s="3">
        <v>2</v>
      </c>
      <c r="I196" s="2" t="s">
        <v>20</v>
      </c>
      <c r="J196" s="33">
        <v>1</v>
      </c>
      <c r="K196" s="33">
        <v>12</v>
      </c>
      <c r="L196" s="33">
        <v>3</v>
      </c>
      <c r="M196" s="33">
        <v>2</v>
      </c>
      <c r="N196" s="33">
        <v>7</v>
      </c>
      <c r="O196" s="33">
        <v>149.46</v>
      </c>
      <c r="P196" s="33">
        <v>190.42</v>
      </c>
      <c r="Q196" s="33">
        <v>214.44</v>
      </c>
      <c r="R196" s="33">
        <v>1</v>
      </c>
      <c r="S196" s="33">
        <v>19</v>
      </c>
      <c r="T196" s="52">
        <v>4</v>
      </c>
      <c r="U196" s="54">
        <f t="shared" si="8"/>
        <v>554.31999999999994</v>
      </c>
    </row>
    <row r="197" spans="1:21" ht="12.5">
      <c r="A197" s="27">
        <v>200000201</v>
      </c>
      <c r="B197" s="3">
        <v>0</v>
      </c>
      <c r="C197" s="3">
        <v>1</v>
      </c>
      <c r="D197" s="27">
        <v>21</v>
      </c>
      <c r="E197" s="3">
        <v>1</v>
      </c>
      <c r="F197" s="27">
        <v>101471</v>
      </c>
      <c r="G197" s="3">
        <v>2</v>
      </c>
      <c r="H197" s="3">
        <v>1</v>
      </c>
      <c r="I197" s="2"/>
      <c r="J197" s="33">
        <v>5</v>
      </c>
      <c r="K197" s="33">
        <v>14</v>
      </c>
      <c r="L197" s="33">
        <v>7</v>
      </c>
      <c r="M197" s="33">
        <v>1</v>
      </c>
      <c r="N197" s="33">
        <v>6</v>
      </c>
      <c r="O197" s="33">
        <v>181.08</v>
      </c>
      <c r="P197" s="33">
        <v>231.67</v>
      </c>
      <c r="Q197" s="33">
        <v>260.77999999999997</v>
      </c>
      <c r="R197" s="33">
        <v>1</v>
      </c>
      <c r="S197" s="33">
        <v>15</v>
      </c>
      <c r="T197" s="52">
        <v>8</v>
      </c>
      <c r="U197" s="54">
        <f t="shared" si="8"/>
        <v>673.53</v>
      </c>
    </row>
    <row r="198" spans="1:21" ht="12.5">
      <c r="A198" s="27">
        <v>200000202</v>
      </c>
      <c r="B198" s="3">
        <v>0</v>
      </c>
      <c r="C198" s="3">
        <v>0</v>
      </c>
      <c r="D198" s="27">
        <v>36</v>
      </c>
      <c r="E198" s="3">
        <v>1</v>
      </c>
      <c r="F198" s="27">
        <v>115589</v>
      </c>
      <c r="G198" s="3">
        <v>1</v>
      </c>
      <c r="H198" s="3">
        <v>0</v>
      </c>
      <c r="I198" s="2"/>
      <c r="J198" s="33">
        <v>1</v>
      </c>
      <c r="K198" s="33">
        <v>16</v>
      </c>
      <c r="L198" s="33">
        <v>8</v>
      </c>
      <c r="M198" s="33">
        <v>7</v>
      </c>
      <c r="N198" s="33">
        <v>1</v>
      </c>
      <c r="O198" s="33">
        <v>166.09</v>
      </c>
      <c r="P198" s="33">
        <v>212.25</v>
      </c>
      <c r="Q198" s="33">
        <v>238.54</v>
      </c>
      <c r="R198" s="33">
        <v>1</v>
      </c>
      <c r="S198" s="33">
        <v>17</v>
      </c>
      <c r="T198" s="52">
        <v>7</v>
      </c>
      <c r="U198" s="54">
        <f t="shared" si="8"/>
        <v>616.88</v>
      </c>
    </row>
    <row r="199" spans="1:21" ht="12.5">
      <c r="A199" s="27">
        <v>200000203</v>
      </c>
      <c r="B199" s="3">
        <v>0</v>
      </c>
      <c r="C199" s="3">
        <v>0</v>
      </c>
      <c r="D199" s="27">
        <v>44</v>
      </c>
      <c r="E199" s="3">
        <v>1</v>
      </c>
      <c r="F199" s="27">
        <v>122292</v>
      </c>
      <c r="G199" s="3">
        <v>0</v>
      </c>
      <c r="H199" s="3">
        <v>1</v>
      </c>
      <c r="I199" s="2"/>
      <c r="J199" s="33">
        <v>1</v>
      </c>
      <c r="K199" s="33">
        <v>18</v>
      </c>
      <c r="L199" s="33">
        <v>7</v>
      </c>
      <c r="M199" s="33">
        <v>2</v>
      </c>
      <c r="N199" s="33">
        <v>9</v>
      </c>
      <c r="O199" s="33">
        <v>141.56</v>
      </c>
      <c r="P199" s="33">
        <v>182.87</v>
      </c>
      <c r="Q199" s="33">
        <v>205.01</v>
      </c>
      <c r="R199" s="33">
        <v>2</v>
      </c>
      <c r="S199" s="33">
        <v>20</v>
      </c>
      <c r="T199" s="52">
        <v>4</v>
      </c>
      <c r="U199" s="54">
        <f t="shared" si="8"/>
        <v>529.44000000000005</v>
      </c>
    </row>
    <row r="200" spans="1:21" ht="12.5">
      <c r="A200" s="27">
        <v>200000204</v>
      </c>
      <c r="B200" s="3">
        <v>0</v>
      </c>
      <c r="C200" s="3">
        <v>1</v>
      </c>
      <c r="D200" s="27">
        <v>48</v>
      </c>
      <c r="E200" s="3">
        <v>2</v>
      </c>
      <c r="F200" s="27">
        <v>213768</v>
      </c>
      <c r="G200" s="3">
        <v>2</v>
      </c>
      <c r="H200" s="3">
        <v>2</v>
      </c>
      <c r="I200" s="2"/>
      <c r="J200" s="33">
        <v>3</v>
      </c>
      <c r="K200" s="33">
        <v>20</v>
      </c>
      <c r="L200" s="33">
        <v>10</v>
      </c>
      <c r="M200" s="33">
        <v>7</v>
      </c>
      <c r="N200" s="33">
        <v>3</v>
      </c>
      <c r="O200" s="33">
        <v>192.96</v>
      </c>
      <c r="P200" s="33">
        <v>248.74</v>
      </c>
      <c r="Q200" s="33">
        <v>278.76</v>
      </c>
      <c r="R200" s="33">
        <v>3</v>
      </c>
      <c r="S200" s="33">
        <v>8</v>
      </c>
      <c r="T200" s="52">
        <v>8</v>
      </c>
      <c r="U200" s="54">
        <f t="shared" si="8"/>
        <v>720.46</v>
      </c>
    </row>
    <row r="201" spans="1:21" ht="12.5">
      <c r="A201" s="27">
        <v>200000205</v>
      </c>
      <c r="B201" s="3">
        <v>0</v>
      </c>
      <c r="C201" s="3">
        <v>0</v>
      </c>
      <c r="D201" s="27">
        <v>31</v>
      </c>
      <c r="E201" s="3">
        <v>0</v>
      </c>
      <c r="F201" s="27">
        <v>93648</v>
      </c>
      <c r="G201" s="3">
        <v>1</v>
      </c>
      <c r="H201" s="3">
        <v>2</v>
      </c>
      <c r="I201" s="2"/>
      <c r="J201" s="33">
        <v>2</v>
      </c>
      <c r="K201" s="33">
        <v>15</v>
      </c>
      <c r="L201" s="33">
        <v>4</v>
      </c>
      <c r="M201" s="33">
        <v>6</v>
      </c>
      <c r="N201" s="33">
        <v>5</v>
      </c>
      <c r="O201" s="33">
        <v>168.09</v>
      </c>
      <c r="P201" s="33">
        <v>213.98</v>
      </c>
      <c r="Q201" s="33">
        <v>242.34</v>
      </c>
      <c r="R201" s="33">
        <v>2</v>
      </c>
      <c r="S201" s="33">
        <v>19</v>
      </c>
      <c r="T201" s="52">
        <v>8</v>
      </c>
      <c r="U201" s="54">
        <f t="shared" si="8"/>
        <v>624.41</v>
      </c>
    </row>
    <row r="202" spans="1:21" ht="12.5">
      <c r="A202" s="27">
        <v>200000206</v>
      </c>
      <c r="B202" s="3">
        <v>0</v>
      </c>
      <c r="C202" s="3">
        <v>0</v>
      </c>
      <c r="D202" s="27">
        <v>52</v>
      </c>
      <c r="E202" s="3">
        <v>1</v>
      </c>
      <c r="F202" s="27">
        <v>131727</v>
      </c>
      <c r="G202" s="3">
        <v>1</v>
      </c>
      <c r="H202" s="3">
        <v>2</v>
      </c>
      <c r="I202" s="2"/>
      <c r="J202" s="33">
        <v>1</v>
      </c>
      <c r="K202" s="33">
        <v>13</v>
      </c>
      <c r="L202" s="33">
        <v>1</v>
      </c>
      <c r="M202" s="33">
        <v>8</v>
      </c>
      <c r="N202" s="33">
        <v>4</v>
      </c>
      <c r="O202" s="33">
        <v>150.09</v>
      </c>
      <c r="P202" s="33">
        <v>192.96</v>
      </c>
      <c r="Q202" s="33">
        <v>216.5</v>
      </c>
      <c r="R202" s="33">
        <v>3</v>
      </c>
      <c r="S202" s="33">
        <v>5</v>
      </c>
      <c r="T202" s="52">
        <v>6</v>
      </c>
      <c r="U202" s="54">
        <f t="shared" si="8"/>
        <v>559.54999999999995</v>
      </c>
    </row>
    <row r="203" spans="1:21" ht="12.5">
      <c r="A203" s="27">
        <v>200000207</v>
      </c>
      <c r="B203" s="3">
        <v>1</v>
      </c>
      <c r="C203" s="3">
        <v>1</v>
      </c>
      <c r="D203" s="27">
        <v>35</v>
      </c>
      <c r="E203" s="3">
        <v>1</v>
      </c>
      <c r="F203" s="27">
        <v>93495</v>
      </c>
      <c r="G203" s="3">
        <v>0</v>
      </c>
      <c r="H203" s="3">
        <v>0</v>
      </c>
      <c r="I203" s="2"/>
      <c r="J203" s="33">
        <v>1</v>
      </c>
      <c r="K203" s="33">
        <v>22</v>
      </c>
      <c r="L203" s="33">
        <v>9</v>
      </c>
      <c r="M203" s="33">
        <v>5</v>
      </c>
      <c r="N203" s="33">
        <v>8</v>
      </c>
      <c r="O203" s="33">
        <v>107.85</v>
      </c>
      <c r="P203" s="33">
        <v>138.38999999999999</v>
      </c>
      <c r="Q203" s="33">
        <v>154.4</v>
      </c>
      <c r="R203" s="33">
        <v>1</v>
      </c>
      <c r="S203" s="33">
        <v>12</v>
      </c>
      <c r="T203" s="52">
        <v>4</v>
      </c>
      <c r="U203" s="54">
        <f t="shared" si="8"/>
        <v>400.64</v>
      </c>
    </row>
    <row r="204" spans="1:21" ht="12.5">
      <c r="A204" s="27">
        <v>200000208</v>
      </c>
      <c r="B204" s="3">
        <v>1</v>
      </c>
      <c r="C204" s="3">
        <v>0</v>
      </c>
      <c r="D204" s="27">
        <v>33</v>
      </c>
      <c r="E204" s="3">
        <v>1</v>
      </c>
      <c r="F204" s="27">
        <v>138525</v>
      </c>
      <c r="G204" s="3">
        <v>1</v>
      </c>
      <c r="H204" s="3">
        <v>1</v>
      </c>
      <c r="I204" s="2"/>
      <c r="J204" s="33">
        <v>1</v>
      </c>
      <c r="K204" s="33">
        <v>16</v>
      </c>
      <c r="L204" s="33">
        <v>4</v>
      </c>
      <c r="M204" s="33">
        <v>3</v>
      </c>
      <c r="N204" s="33">
        <v>9</v>
      </c>
      <c r="O204" s="33">
        <v>212.84</v>
      </c>
      <c r="P204" s="33">
        <v>274.39</v>
      </c>
      <c r="Q204" s="33">
        <v>306.88</v>
      </c>
      <c r="R204" s="33">
        <v>3</v>
      </c>
      <c r="S204" s="33">
        <v>18</v>
      </c>
      <c r="T204" s="52">
        <v>2</v>
      </c>
      <c r="U204" s="54">
        <f t="shared" si="8"/>
        <v>794.11</v>
      </c>
    </row>
    <row r="205" spans="1:21" ht="12.5">
      <c r="A205" s="27">
        <v>200000209</v>
      </c>
      <c r="B205" s="3">
        <v>0</v>
      </c>
      <c r="C205" s="3">
        <v>0</v>
      </c>
      <c r="D205" s="27">
        <v>40</v>
      </c>
      <c r="E205" s="3">
        <v>1</v>
      </c>
      <c r="F205" s="27">
        <v>201699</v>
      </c>
      <c r="G205" s="3">
        <v>2</v>
      </c>
      <c r="H205" s="3">
        <v>1</v>
      </c>
      <c r="I205" s="2"/>
      <c r="J205" s="33">
        <v>1</v>
      </c>
      <c r="K205" s="33">
        <v>16</v>
      </c>
      <c r="L205" s="33">
        <v>8</v>
      </c>
      <c r="M205" s="33">
        <v>4</v>
      </c>
      <c r="N205" s="33">
        <v>4</v>
      </c>
      <c r="O205" s="33">
        <v>162.97999999999999</v>
      </c>
      <c r="P205" s="33">
        <v>209.04</v>
      </c>
      <c r="Q205" s="33">
        <v>235.49</v>
      </c>
      <c r="R205" s="33">
        <v>3</v>
      </c>
      <c r="S205" s="33">
        <v>9</v>
      </c>
      <c r="T205" s="52">
        <v>4</v>
      </c>
      <c r="U205" s="54">
        <f t="shared" si="8"/>
        <v>607.51</v>
      </c>
    </row>
    <row r="206" spans="1:21" ht="12.5">
      <c r="A206" s="27">
        <v>200000210</v>
      </c>
      <c r="B206" s="3">
        <v>0</v>
      </c>
      <c r="C206" s="3">
        <v>1</v>
      </c>
      <c r="D206" s="27">
        <v>35</v>
      </c>
      <c r="E206" s="3">
        <v>1</v>
      </c>
      <c r="F206" s="27">
        <v>122895</v>
      </c>
      <c r="G206" s="3">
        <v>1</v>
      </c>
      <c r="H206" s="3">
        <v>1</v>
      </c>
      <c r="I206" s="2"/>
      <c r="J206" s="33">
        <v>4</v>
      </c>
      <c r="K206" s="33">
        <v>7</v>
      </c>
      <c r="L206" s="33">
        <v>3</v>
      </c>
      <c r="M206" s="33">
        <v>2</v>
      </c>
      <c r="N206" s="33">
        <v>2</v>
      </c>
      <c r="O206" s="33">
        <v>235.01</v>
      </c>
      <c r="P206" s="33">
        <v>303.12</v>
      </c>
      <c r="Q206" s="33">
        <v>339.1</v>
      </c>
      <c r="R206" s="33">
        <v>2</v>
      </c>
      <c r="S206" s="33">
        <v>11</v>
      </c>
      <c r="T206" s="52">
        <v>5</v>
      </c>
      <c r="U206" s="54">
        <f t="shared" si="8"/>
        <v>877.23</v>
      </c>
    </row>
    <row r="207" spans="1:21" ht="12.5">
      <c r="A207" s="27">
        <v>200000211</v>
      </c>
      <c r="B207" s="3">
        <v>1</v>
      </c>
      <c r="C207" s="3">
        <v>1</v>
      </c>
      <c r="D207" s="27">
        <v>23</v>
      </c>
      <c r="E207" s="3">
        <v>1</v>
      </c>
      <c r="F207" s="27">
        <v>70963</v>
      </c>
      <c r="G207" s="3">
        <v>0</v>
      </c>
      <c r="H207" s="3">
        <v>0</v>
      </c>
      <c r="I207" s="2"/>
      <c r="J207" s="33">
        <v>2</v>
      </c>
      <c r="K207" s="33">
        <v>20</v>
      </c>
      <c r="L207" s="33">
        <v>9</v>
      </c>
      <c r="M207" s="33">
        <v>4</v>
      </c>
      <c r="N207" s="33">
        <v>7</v>
      </c>
      <c r="O207" s="33">
        <v>158.93</v>
      </c>
      <c r="P207" s="33">
        <v>203.52</v>
      </c>
      <c r="Q207" s="33">
        <v>228.72</v>
      </c>
      <c r="R207" s="33">
        <v>1</v>
      </c>
      <c r="S207" s="33">
        <v>14</v>
      </c>
      <c r="T207" s="52">
        <v>1</v>
      </c>
      <c r="U207" s="54">
        <f t="shared" si="8"/>
        <v>591.17000000000007</v>
      </c>
    </row>
    <row r="208" spans="1:21" ht="12.5">
      <c r="A208" s="27">
        <v>200000212</v>
      </c>
      <c r="B208" s="3">
        <v>0</v>
      </c>
      <c r="C208" s="3">
        <v>0</v>
      </c>
      <c r="D208" s="27">
        <v>52</v>
      </c>
      <c r="E208" s="3">
        <v>1</v>
      </c>
      <c r="F208" s="27">
        <v>159716</v>
      </c>
      <c r="G208" s="3">
        <v>1</v>
      </c>
      <c r="H208" s="3">
        <v>2</v>
      </c>
      <c r="I208" s="2" t="s">
        <v>21</v>
      </c>
      <c r="J208" s="33">
        <v>4</v>
      </c>
      <c r="K208" s="33">
        <v>15</v>
      </c>
      <c r="L208" s="33">
        <v>6</v>
      </c>
      <c r="M208" s="33">
        <v>5</v>
      </c>
      <c r="N208" s="33">
        <v>4</v>
      </c>
      <c r="O208" s="33">
        <v>197.1</v>
      </c>
      <c r="P208" s="33">
        <v>251.79</v>
      </c>
      <c r="Q208" s="33">
        <v>282.63</v>
      </c>
      <c r="R208" s="33">
        <v>2</v>
      </c>
      <c r="S208" s="33">
        <v>12</v>
      </c>
      <c r="T208" s="52">
        <v>4</v>
      </c>
      <c r="U208" s="54">
        <f t="shared" si="8"/>
        <v>731.52</v>
      </c>
    </row>
    <row r="209" spans="1:21" ht="12.5">
      <c r="A209" s="27">
        <v>200000213</v>
      </c>
      <c r="B209" s="3">
        <v>1</v>
      </c>
      <c r="C209" s="3">
        <v>1</v>
      </c>
      <c r="D209" s="27">
        <v>24</v>
      </c>
      <c r="E209" s="3">
        <v>1</v>
      </c>
      <c r="F209" s="27">
        <v>115879</v>
      </c>
      <c r="G209" s="3">
        <v>1</v>
      </c>
      <c r="H209" s="3">
        <v>1</v>
      </c>
      <c r="I209" s="2"/>
      <c r="J209" s="33">
        <v>4</v>
      </c>
      <c r="K209" s="33">
        <v>14</v>
      </c>
      <c r="L209" s="33">
        <v>3</v>
      </c>
      <c r="M209" s="33">
        <v>10</v>
      </c>
      <c r="N209" s="33">
        <v>1</v>
      </c>
      <c r="O209" s="33">
        <v>159.62</v>
      </c>
      <c r="P209" s="33">
        <v>206.75</v>
      </c>
      <c r="Q209" s="33">
        <v>230.66</v>
      </c>
      <c r="R209" s="33">
        <v>1</v>
      </c>
      <c r="S209" s="33">
        <v>17</v>
      </c>
      <c r="T209" s="52">
        <v>3</v>
      </c>
      <c r="U209" s="54">
        <f t="shared" si="8"/>
        <v>597.03</v>
      </c>
    </row>
    <row r="210" spans="1:21" ht="12.5">
      <c r="A210" s="27">
        <v>200000214</v>
      </c>
      <c r="B210" s="3">
        <v>0</v>
      </c>
      <c r="C210" s="3">
        <v>0</v>
      </c>
      <c r="D210" s="27">
        <v>45</v>
      </c>
      <c r="E210" s="3">
        <v>1</v>
      </c>
      <c r="F210" s="27">
        <v>78253</v>
      </c>
      <c r="G210" s="3">
        <v>0</v>
      </c>
      <c r="H210" s="3">
        <v>0</v>
      </c>
      <c r="I210" s="2"/>
      <c r="J210" s="33">
        <v>3</v>
      </c>
      <c r="K210" s="33">
        <v>18</v>
      </c>
      <c r="L210" s="33">
        <v>9</v>
      </c>
      <c r="M210" s="33">
        <v>3</v>
      </c>
      <c r="N210" s="33">
        <v>6</v>
      </c>
      <c r="O210" s="33">
        <v>135.44999999999999</v>
      </c>
      <c r="P210" s="33">
        <v>172.31</v>
      </c>
      <c r="Q210" s="33">
        <v>194.44</v>
      </c>
      <c r="R210" s="33">
        <v>1</v>
      </c>
      <c r="S210" s="33">
        <v>9</v>
      </c>
      <c r="T210" s="52">
        <v>2</v>
      </c>
      <c r="U210" s="54">
        <f t="shared" si="8"/>
        <v>502.2</v>
      </c>
    </row>
    <row r="211" spans="1:21" ht="12.5">
      <c r="A211" s="27">
        <v>200000215</v>
      </c>
      <c r="B211" s="3">
        <v>0</v>
      </c>
      <c r="C211" s="3">
        <v>1</v>
      </c>
      <c r="D211" s="27">
        <v>31</v>
      </c>
      <c r="E211" s="3">
        <v>1</v>
      </c>
      <c r="F211" s="27">
        <v>81987</v>
      </c>
      <c r="G211" s="3">
        <v>0</v>
      </c>
      <c r="H211" s="3">
        <v>0</v>
      </c>
      <c r="I211" s="2"/>
      <c r="J211" s="33">
        <v>1</v>
      </c>
      <c r="K211" s="33">
        <v>20</v>
      </c>
      <c r="L211" s="33">
        <v>1</v>
      </c>
      <c r="M211" s="33">
        <v>9</v>
      </c>
      <c r="N211" s="33">
        <v>10</v>
      </c>
      <c r="O211" s="33">
        <v>117.45</v>
      </c>
      <c r="P211" s="33">
        <v>148.96</v>
      </c>
      <c r="Q211" s="33">
        <v>168.37</v>
      </c>
      <c r="R211" s="33">
        <v>3</v>
      </c>
      <c r="S211" s="33">
        <v>19</v>
      </c>
      <c r="T211" s="52">
        <v>10</v>
      </c>
      <c r="U211" s="54">
        <f t="shared" si="8"/>
        <v>434.78000000000003</v>
      </c>
    </row>
    <row r="212" spans="1:21" ht="12.5">
      <c r="A212" s="27">
        <v>200000216</v>
      </c>
      <c r="B212" s="3">
        <v>1</v>
      </c>
      <c r="C212" s="3">
        <v>1</v>
      </c>
      <c r="D212" s="27">
        <v>28</v>
      </c>
      <c r="E212" s="3">
        <v>1</v>
      </c>
      <c r="F212" s="27">
        <v>133616</v>
      </c>
      <c r="G212" s="3">
        <v>1</v>
      </c>
      <c r="H212" s="3">
        <v>1</v>
      </c>
      <c r="I212" s="2"/>
      <c r="J212" s="33">
        <v>5</v>
      </c>
      <c r="K212" s="33">
        <v>20</v>
      </c>
      <c r="L212" s="33">
        <v>4</v>
      </c>
      <c r="M212" s="33">
        <v>10</v>
      </c>
      <c r="N212" s="33">
        <v>6</v>
      </c>
      <c r="O212" s="33">
        <v>143.22999999999999</v>
      </c>
      <c r="P212" s="33">
        <v>182.24</v>
      </c>
      <c r="Q212" s="33">
        <v>206.46</v>
      </c>
      <c r="R212" s="33">
        <v>1</v>
      </c>
      <c r="S212" s="33">
        <v>12</v>
      </c>
      <c r="T212" s="52">
        <v>4</v>
      </c>
      <c r="U212" s="54">
        <f t="shared" si="8"/>
        <v>531.93000000000006</v>
      </c>
    </row>
    <row r="213" spans="1:21" ht="12.5">
      <c r="A213" s="27">
        <v>200000217</v>
      </c>
      <c r="B213" s="3">
        <v>0</v>
      </c>
      <c r="C213" s="3">
        <v>0</v>
      </c>
      <c r="D213" s="27">
        <v>32</v>
      </c>
      <c r="E213" s="3">
        <v>0</v>
      </c>
      <c r="F213" s="27">
        <v>148566</v>
      </c>
      <c r="G213" s="3">
        <v>2</v>
      </c>
      <c r="H213" s="3">
        <v>2</v>
      </c>
      <c r="I213" s="2"/>
      <c r="J213" s="33">
        <v>3</v>
      </c>
      <c r="K213" s="33">
        <v>14</v>
      </c>
      <c r="L213" s="33">
        <v>6</v>
      </c>
      <c r="M213" s="33">
        <v>3</v>
      </c>
      <c r="N213" s="33">
        <v>5</v>
      </c>
      <c r="O213" s="33">
        <v>131.88999999999999</v>
      </c>
      <c r="P213" s="33">
        <v>166.66</v>
      </c>
      <c r="Q213" s="33">
        <v>190.68</v>
      </c>
      <c r="R213" s="33">
        <v>1</v>
      </c>
      <c r="S213" s="33">
        <v>19</v>
      </c>
      <c r="T213" s="52">
        <v>5</v>
      </c>
      <c r="U213" s="54">
        <f t="shared" si="8"/>
        <v>489.22999999999996</v>
      </c>
    </row>
    <row r="214" spans="1:21" ht="12.5">
      <c r="A214" s="27">
        <v>200000218</v>
      </c>
      <c r="B214" s="3">
        <v>0</v>
      </c>
      <c r="C214" s="3">
        <v>0</v>
      </c>
      <c r="D214" s="27">
        <v>39</v>
      </c>
      <c r="E214" s="3">
        <v>1</v>
      </c>
      <c r="F214" s="27">
        <v>244716</v>
      </c>
      <c r="G214" s="3">
        <v>2</v>
      </c>
      <c r="H214" s="3">
        <v>2</v>
      </c>
      <c r="I214" s="2"/>
      <c r="J214" s="33">
        <v>2</v>
      </c>
      <c r="K214" s="33">
        <v>18</v>
      </c>
      <c r="L214" s="33">
        <v>8</v>
      </c>
      <c r="M214" s="33">
        <v>9</v>
      </c>
      <c r="N214" s="33">
        <v>1</v>
      </c>
      <c r="O214" s="33">
        <v>128.56</v>
      </c>
      <c r="P214" s="33">
        <v>165.39</v>
      </c>
      <c r="Q214" s="33">
        <v>187.17</v>
      </c>
      <c r="R214" s="33">
        <v>2</v>
      </c>
      <c r="S214" s="33">
        <v>17</v>
      </c>
      <c r="T214" s="52">
        <v>9</v>
      </c>
      <c r="U214" s="54">
        <f t="shared" si="8"/>
        <v>481.12</v>
      </c>
    </row>
    <row r="215" spans="1:21" ht="12.5">
      <c r="A215" s="27">
        <v>200000219</v>
      </c>
      <c r="B215" s="3">
        <v>0</v>
      </c>
      <c r="C215" s="3">
        <v>0</v>
      </c>
      <c r="D215" s="27">
        <v>48</v>
      </c>
      <c r="E215" s="3">
        <v>1</v>
      </c>
      <c r="F215" s="27">
        <v>130082</v>
      </c>
      <c r="G215" s="3">
        <v>1</v>
      </c>
      <c r="H215" s="3">
        <v>2</v>
      </c>
      <c r="I215" s="2"/>
      <c r="J215" s="33">
        <v>5</v>
      </c>
      <c r="K215" s="33">
        <v>20</v>
      </c>
      <c r="L215" s="33">
        <v>9</v>
      </c>
      <c r="M215" s="33">
        <v>3</v>
      </c>
      <c r="N215" s="33">
        <v>8</v>
      </c>
      <c r="O215" s="33">
        <v>180.49</v>
      </c>
      <c r="P215" s="33">
        <v>228.49</v>
      </c>
      <c r="Q215" s="33">
        <v>259.47000000000003</v>
      </c>
      <c r="R215" s="33">
        <v>3</v>
      </c>
      <c r="S215" s="33">
        <v>14</v>
      </c>
      <c r="T215" s="52">
        <v>2</v>
      </c>
      <c r="U215" s="54">
        <f t="shared" si="8"/>
        <v>668.45</v>
      </c>
    </row>
    <row r="216" spans="1:21" ht="12.5">
      <c r="A216" s="27">
        <v>200000220</v>
      </c>
      <c r="B216" s="3">
        <v>0</v>
      </c>
      <c r="C216" s="3">
        <v>0</v>
      </c>
      <c r="D216" s="27">
        <v>45</v>
      </c>
      <c r="E216" s="3">
        <v>1</v>
      </c>
      <c r="F216" s="27">
        <v>113414</v>
      </c>
      <c r="G216" s="3">
        <v>1</v>
      </c>
      <c r="H216" s="3">
        <v>0</v>
      </c>
      <c r="I216" s="2"/>
      <c r="J216" s="33">
        <v>5</v>
      </c>
      <c r="K216" s="33">
        <v>14</v>
      </c>
      <c r="L216" s="33">
        <v>1</v>
      </c>
      <c r="M216" s="33">
        <v>8</v>
      </c>
      <c r="N216" s="33">
        <v>5</v>
      </c>
      <c r="O216" s="33">
        <v>150.87</v>
      </c>
      <c r="P216" s="33">
        <v>192.72</v>
      </c>
      <c r="Q216" s="33">
        <v>218.45</v>
      </c>
      <c r="R216" s="33">
        <v>1</v>
      </c>
      <c r="S216" s="33">
        <v>10</v>
      </c>
      <c r="T216" s="52">
        <v>10</v>
      </c>
      <c r="U216" s="54">
        <f t="shared" si="8"/>
        <v>562.04</v>
      </c>
    </row>
    <row r="217" spans="1:21" ht="12.5">
      <c r="A217" s="27">
        <v>200000221</v>
      </c>
      <c r="B217" s="3">
        <v>1</v>
      </c>
      <c r="C217" s="3">
        <v>1</v>
      </c>
      <c r="D217" s="27">
        <v>50</v>
      </c>
      <c r="E217" s="3">
        <v>2</v>
      </c>
      <c r="F217" s="27">
        <v>124777</v>
      </c>
      <c r="G217" s="3">
        <v>1</v>
      </c>
      <c r="H217" s="3">
        <v>1</v>
      </c>
      <c r="I217" s="2"/>
      <c r="J217" s="33">
        <v>5</v>
      </c>
      <c r="K217" s="33">
        <v>16</v>
      </c>
      <c r="L217" s="33">
        <v>6</v>
      </c>
      <c r="M217" s="33">
        <v>2</v>
      </c>
      <c r="N217" s="33">
        <v>8</v>
      </c>
      <c r="O217" s="33">
        <v>132.71</v>
      </c>
      <c r="P217" s="33">
        <v>170.55</v>
      </c>
      <c r="Q217" s="33">
        <v>192.47</v>
      </c>
      <c r="R217" s="33">
        <v>2</v>
      </c>
      <c r="S217" s="33">
        <v>13</v>
      </c>
      <c r="T217" s="52">
        <v>10</v>
      </c>
      <c r="U217" s="54">
        <f t="shared" si="8"/>
        <v>495.73</v>
      </c>
    </row>
    <row r="218" spans="1:21" ht="12.5">
      <c r="A218" s="27">
        <v>200000222</v>
      </c>
      <c r="B218" s="3">
        <v>0</v>
      </c>
      <c r="C218" s="3">
        <v>1</v>
      </c>
      <c r="D218" s="27">
        <v>23</v>
      </c>
      <c r="E218" s="3">
        <v>1</v>
      </c>
      <c r="F218" s="27">
        <v>84747</v>
      </c>
      <c r="G218" s="3">
        <v>0</v>
      </c>
      <c r="H218" s="3">
        <v>0</v>
      </c>
      <c r="I218" s="2" t="s">
        <v>20</v>
      </c>
      <c r="J218" s="33">
        <v>3</v>
      </c>
      <c r="K218" s="33">
        <v>17</v>
      </c>
      <c r="L218" s="33">
        <v>7</v>
      </c>
      <c r="M218" s="33">
        <v>8</v>
      </c>
      <c r="N218" s="33">
        <v>2</v>
      </c>
      <c r="O218" s="33">
        <v>134.78</v>
      </c>
      <c r="P218" s="33">
        <v>172.09</v>
      </c>
      <c r="Q218" s="33">
        <v>194.79</v>
      </c>
      <c r="R218" s="33">
        <v>3</v>
      </c>
      <c r="S218" s="33">
        <v>5</v>
      </c>
      <c r="T218" s="52">
        <v>8</v>
      </c>
      <c r="U218" s="54">
        <f t="shared" si="8"/>
        <v>501.65999999999997</v>
      </c>
    </row>
    <row r="219" spans="1:21" ht="12.5">
      <c r="A219" s="27">
        <v>200000223</v>
      </c>
      <c r="B219" s="3">
        <v>0</v>
      </c>
      <c r="C219" s="3">
        <v>0</v>
      </c>
      <c r="D219" s="27">
        <v>35</v>
      </c>
      <c r="E219" s="3">
        <v>1</v>
      </c>
      <c r="F219" s="27">
        <v>144848</v>
      </c>
      <c r="G219" s="3">
        <v>0</v>
      </c>
      <c r="H219" s="3">
        <v>0</v>
      </c>
      <c r="I219" s="2"/>
      <c r="J219" s="33">
        <v>3</v>
      </c>
      <c r="K219" s="33">
        <v>13</v>
      </c>
      <c r="L219" s="33">
        <v>9</v>
      </c>
      <c r="M219" s="33">
        <v>1</v>
      </c>
      <c r="N219" s="33">
        <v>3</v>
      </c>
      <c r="O219" s="33">
        <v>157.19</v>
      </c>
      <c r="P219" s="33">
        <v>201.55</v>
      </c>
      <c r="Q219" s="33">
        <v>226.53</v>
      </c>
      <c r="R219" s="33">
        <v>2</v>
      </c>
      <c r="S219" s="33">
        <v>10</v>
      </c>
      <c r="T219" s="52">
        <v>10</v>
      </c>
      <c r="U219" s="54">
        <f t="shared" si="8"/>
        <v>585.27</v>
      </c>
    </row>
    <row r="220" spans="1:21" ht="12.5">
      <c r="A220" s="27">
        <v>200000224</v>
      </c>
      <c r="B220" s="3">
        <v>0</v>
      </c>
      <c r="C220" s="3">
        <v>0</v>
      </c>
      <c r="D220" s="27">
        <v>37</v>
      </c>
      <c r="E220" s="3">
        <v>1</v>
      </c>
      <c r="F220" s="27">
        <v>160642</v>
      </c>
      <c r="G220" s="3">
        <v>1</v>
      </c>
      <c r="H220" s="3">
        <v>2</v>
      </c>
      <c r="I220" s="2"/>
      <c r="J220" s="33">
        <v>3</v>
      </c>
      <c r="K220" s="33">
        <v>20</v>
      </c>
      <c r="L220" s="33">
        <v>6</v>
      </c>
      <c r="M220" s="33">
        <v>9</v>
      </c>
      <c r="N220" s="33">
        <v>5</v>
      </c>
      <c r="O220" s="33">
        <v>170.34</v>
      </c>
      <c r="P220" s="33">
        <v>217.99</v>
      </c>
      <c r="Q220" s="33">
        <v>246.9</v>
      </c>
      <c r="R220" s="33">
        <v>1</v>
      </c>
      <c r="S220" s="33">
        <v>20</v>
      </c>
      <c r="T220" s="52">
        <v>7</v>
      </c>
      <c r="U220" s="54">
        <f t="shared" si="8"/>
        <v>635.23</v>
      </c>
    </row>
    <row r="221" spans="1:21" ht="12.5">
      <c r="A221" s="27">
        <v>200000225</v>
      </c>
      <c r="B221" s="3">
        <v>0</v>
      </c>
      <c r="C221" s="3">
        <v>0</v>
      </c>
      <c r="D221" s="27">
        <v>30</v>
      </c>
      <c r="E221" s="3">
        <v>0</v>
      </c>
      <c r="F221" s="27">
        <v>154854</v>
      </c>
      <c r="G221" s="3">
        <v>2</v>
      </c>
      <c r="H221" s="3">
        <v>1</v>
      </c>
      <c r="I221" s="2"/>
      <c r="J221" s="33">
        <v>4</v>
      </c>
      <c r="K221" s="33">
        <v>9</v>
      </c>
      <c r="L221" s="33">
        <v>1</v>
      </c>
      <c r="M221" s="33">
        <v>3</v>
      </c>
      <c r="N221" s="33">
        <v>5</v>
      </c>
      <c r="O221" s="33">
        <v>134.63999999999999</v>
      </c>
      <c r="P221" s="33">
        <v>172.43</v>
      </c>
      <c r="Q221" s="33">
        <v>194.72</v>
      </c>
      <c r="R221" s="33">
        <v>2</v>
      </c>
      <c r="S221" s="33">
        <v>18</v>
      </c>
      <c r="T221" s="52">
        <v>7</v>
      </c>
      <c r="U221" s="54">
        <f t="shared" si="8"/>
        <v>501.78999999999996</v>
      </c>
    </row>
    <row r="222" spans="1:21" ht="12.5">
      <c r="A222" s="27">
        <v>200000226</v>
      </c>
      <c r="B222" s="3">
        <v>0</v>
      </c>
      <c r="C222" s="3">
        <v>1</v>
      </c>
      <c r="D222" s="27">
        <v>27</v>
      </c>
      <c r="E222" s="3">
        <v>1</v>
      </c>
      <c r="F222" s="27">
        <v>120674</v>
      </c>
      <c r="G222" s="3">
        <v>1</v>
      </c>
      <c r="H222" s="3">
        <v>1</v>
      </c>
      <c r="I222" s="2"/>
      <c r="J222" s="33">
        <v>3</v>
      </c>
      <c r="K222" s="33">
        <v>16</v>
      </c>
      <c r="L222" s="33">
        <v>1</v>
      </c>
      <c r="M222" s="33">
        <v>6</v>
      </c>
      <c r="N222" s="33">
        <v>9</v>
      </c>
      <c r="O222" s="33">
        <v>127.66</v>
      </c>
      <c r="P222" s="33">
        <v>163.94</v>
      </c>
      <c r="Q222" s="33">
        <v>185.1</v>
      </c>
      <c r="R222" s="33">
        <v>3</v>
      </c>
      <c r="S222" s="33">
        <v>13</v>
      </c>
      <c r="T222" s="52">
        <v>10</v>
      </c>
      <c r="U222" s="54">
        <f t="shared" si="8"/>
        <v>476.70000000000005</v>
      </c>
    </row>
    <row r="223" spans="1:21" ht="12.5">
      <c r="A223" s="27">
        <v>200000227</v>
      </c>
      <c r="B223" s="3">
        <v>0</v>
      </c>
      <c r="C223" s="3">
        <v>0</v>
      </c>
      <c r="D223" s="27">
        <v>39</v>
      </c>
      <c r="E223" s="3">
        <v>1</v>
      </c>
      <c r="F223" s="27">
        <v>153223</v>
      </c>
      <c r="G223" s="3">
        <v>2</v>
      </c>
      <c r="H223" s="3">
        <v>2</v>
      </c>
      <c r="I223" s="2"/>
      <c r="J223" s="33">
        <v>3</v>
      </c>
      <c r="K223" s="33">
        <v>15</v>
      </c>
      <c r="L223" s="33">
        <v>6</v>
      </c>
      <c r="M223" s="33">
        <v>6</v>
      </c>
      <c r="N223" s="33">
        <v>3</v>
      </c>
      <c r="O223" s="33">
        <v>161.22</v>
      </c>
      <c r="P223" s="33">
        <v>205.42</v>
      </c>
      <c r="Q223" s="33">
        <v>232.52</v>
      </c>
      <c r="R223" s="33">
        <v>2</v>
      </c>
      <c r="S223" s="33">
        <v>18</v>
      </c>
      <c r="T223" s="52">
        <v>8</v>
      </c>
      <c r="U223" s="54">
        <f t="shared" si="8"/>
        <v>599.16</v>
      </c>
    </row>
    <row r="224" spans="1:21" ht="12.5">
      <c r="A224" s="27">
        <v>200000228</v>
      </c>
      <c r="B224" s="3">
        <v>1</v>
      </c>
      <c r="C224" s="3">
        <v>1</v>
      </c>
      <c r="D224" s="27">
        <v>64</v>
      </c>
      <c r="E224" s="3">
        <v>3</v>
      </c>
      <c r="F224" s="27">
        <v>134377</v>
      </c>
      <c r="G224" s="3">
        <v>1</v>
      </c>
      <c r="H224" s="3">
        <v>0</v>
      </c>
      <c r="I224" s="2"/>
      <c r="J224" s="33">
        <v>4</v>
      </c>
      <c r="K224" s="33">
        <v>22</v>
      </c>
      <c r="L224" s="33">
        <v>7</v>
      </c>
      <c r="M224" s="33">
        <v>9</v>
      </c>
      <c r="N224" s="33">
        <v>6</v>
      </c>
      <c r="O224" s="33">
        <v>154.84</v>
      </c>
      <c r="P224" s="33">
        <v>198.09</v>
      </c>
      <c r="Q224" s="33">
        <v>222.43</v>
      </c>
      <c r="R224" s="33">
        <v>2</v>
      </c>
      <c r="S224" s="33">
        <v>18</v>
      </c>
      <c r="T224" s="52">
        <v>2</v>
      </c>
      <c r="U224" s="54">
        <f t="shared" si="8"/>
        <v>575.36</v>
      </c>
    </row>
    <row r="225" spans="1:21" ht="12.5">
      <c r="A225" s="27">
        <v>200000229</v>
      </c>
      <c r="B225" s="3">
        <v>1</v>
      </c>
      <c r="C225" s="3">
        <v>1</v>
      </c>
      <c r="D225" s="27">
        <v>37</v>
      </c>
      <c r="E225" s="3">
        <v>1</v>
      </c>
      <c r="F225" s="27">
        <v>145140</v>
      </c>
      <c r="G225" s="3">
        <v>1</v>
      </c>
      <c r="H225" s="3">
        <v>1</v>
      </c>
      <c r="I225" s="2"/>
      <c r="J225" s="33">
        <v>4</v>
      </c>
      <c r="K225" s="33">
        <v>22</v>
      </c>
      <c r="L225" s="33">
        <v>9</v>
      </c>
      <c r="M225" s="33">
        <v>4</v>
      </c>
      <c r="N225" s="33">
        <v>9</v>
      </c>
      <c r="O225" s="33">
        <v>125.41</v>
      </c>
      <c r="P225" s="33">
        <v>160.07</v>
      </c>
      <c r="Q225" s="33">
        <v>180.49</v>
      </c>
      <c r="R225" s="33">
        <v>2</v>
      </c>
      <c r="S225" s="33">
        <v>16</v>
      </c>
      <c r="T225" s="52">
        <v>10</v>
      </c>
      <c r="U225" s="54">
        <f t="shared" si="8"/>
        <v>465.97</v>
      </c>
    </row>
    <row r="226" spans="1:21" ht="12.5">
      <c r="A226" s="27">
        <v>200000230</v>
      </c>
      <c r="B226" s="3">
        <v>0</v>
      </c>
      <c r="C226" s="3">
        <v>1</v>
      </c>
      <c r="D226" s="27">
        <v>25</v>
      </c>
      <c r="E226" s="3">
        <v>1</v>
      </c>
      <c r="F226" s="27">
        <v>68582</v>
      </c>
      <c r="G226" s="3">
        <v>0</v>
      </c>
      <c r="H226" s="3">
        <v>0</v>
      </c>
      <c r="I226" s="2"/>
      <c r="J226" s="33">
        <v>1</v>
      </c>
      <c r="K226" s="33">
        <v>20</v>
      </c>
      <c r="L226" s="33">
        <v>4</v>
      </c>
      <c r="M226" s="33">
        <v>7</v>
      </c>
      <c r="N226" s="33">
        <v>9</v>
      </c>
      <c r="O226" s="33">
        <v>148.88999999999999</v>
      </c>
      <c r="P226" s="33">
        <v>189.96</v>
      </c>
      <c r="Q226" s="33">
        <v>214.66</v>
      </c>
      <c r="R226" s="33">
        <v>3</v>
      </c>
      <c r="S226" s="33">
        <v>20</v>
      </c>
      <c r="T226" s="52">
        <v>9</v>
      </c>
      <c r="U226" s="54">
        <f t="shared" si="8"/>
        <v>553.51</v>
      </c>
    </row>
    <row r="227" spans="1:21" ht="12.5">
      <c r="A227" s="27">
        <v>200000231</v>
      </c>
      <c r="B227" s="3">
        <v>1</v>
      </c>
      <c r="C227" s="3">
        <v>0</v>
      </c>
      <c r="D227" s="27">
        <v>31</v>
      </c>
      <c r="E227" s="3">
        <v>0</v>
      </c>
      <c r="F227" s="27">
        <v>76384</v>
      </c>
      <c r="G227" s="3">
        <v>0</v>
      </c>
      <c r="H227" s="3">
        <v>0</v>
      </c>
      <c r="I227" s="2"/>
      <c r="J227" s="33">
        <v>4</v>
      </c>
      <c r="K227" s="33">
        <v>18</v>
      </c>
      <c r="L227" s="33">
        <v>6</v>
      </c>
      <c r="M227" s="33">
        <v>4</v>
      </c>
      <c r="N227" s="33">
        <v>8</v>
      </c>
      <c r="O227" s="33">
        <v>227.79</v>
      </c>
      <c r="P227" s="33">
        <v>292.45</v>
      </c>
      <c r="Q227" s="33">
        <v>330.82</v>
      </c>
      <c r="R227" s="33">
        <v>3</v>
      </c>
      <c r="S227" s="33">
        <v>5</v>
      </c>
      <c r="T227" s="52">
        <v>2</v>
      </c>
      <c r="U227" s="54">
        <f t="shared" si="8"/>
        <v>851.06</v>
      </c>
    </row>
    <row r="228" spans="1:21" ht="12.5">
      <c r="A228" s="27">
        <v>200000232</v>
      </c>
      <c r="B228" s="3">
        <v>0</v>
      </c>
      <c r="C228" s="3">
        <v>0</v>
      </c>
      <c r="D228" s="27">
        <v>51</v>
      </c>
      <c r="E228" s="3">
        <v>1</v>
      </c>
      <c r="F228" s="27">
        <v>124183</v>
      </c>
      <c r="G228" s="3">
        <v>0</v>
      </c>
      <c r="H228" s="3">
        <v>0</v>
      </c>
      <c r="I228" s="2"/>
      <c r="J228" s="33">
        <v>5</v>
      </c>
      <c r="K228" s="33">
        <v>23</v>
      </c>
      <c r="L228" s="33">
        <v>10</v>
      </c>
      <c r="M228" s="33">
        <v>9</v>
      </c>
      <c r="N228" s="33">
        <v>4</v>
      </c>
      <c r="O228" s="33">
        <v>141.59</v>
      </c>
      <c r="P228" s="33">
        <v>182.12</v>
      </c>
      <c r="Q228" s="33">
        <v>205.18</v>
      </c>
      <c r="R228" s="33">
        <v>3</v>
      </c>
      <c r="S228" s="33">
        <v>19</v>
      </c>
      <c r="T228" s="52">
        <v>4</v>
      </c>
      <c r="U228" s="54">
        <f t="shared" si="8"/>
        <v>528.8900000000001</v>
      </c>
    </row>
    <row r="229" spans="1:21" ht="12.5">
      <c r="A229" s="27">
        <v>200000233</v>
      </c>
      <c r="B229" s="3">
        <v>0</v>
      </c>
      <c r="C229" s="3">
        <v>1</v>
      </c>
      <c r="D229" s="27">
        <v>27</v>
      </c>
      <c r="E229" s="3">
        <v>1</v>
      </c>
      <c r="F229" s="27">
        <v>129227</v>
      </c>
      <c r="G229" s="3">
        <v>1</v>
      </c>
      <c r="H229" s="3">
        <v>0</v>
      </c>
      <c r="I229" s="2"/>
      <c r="J229" s="33">
        <v>5</v>
      </c>
      <c r="K229" s="33">
        <v>24</v>
      </c>
      <c r="L229" s="33">
        <v>7</v>
      </c>
      <c r="M229" s="33">
        <v>7</v>
      </c>
      <c r="N229" s="33">
        <v>10</v>
      </c>
      <c r="O229" s="33">
        <v>166.2</v>
      </c>
      <c r="P229" s="33">
        <v>214.01</v>
      </c>
      <c r="Q229" s="33">
        <v>240.63</v>
      </c>
      <c r="R229" s="33">
        <v>1</v>
      </c>
      <c r="S229" s="33">
        <v>12</v>
      </c>
      <c r="T229" s="52">
        <v>1</v>
      </c>
      <c r="U229" s="54">
        <f t="shared" si="8"/>
        <v>620.83999999999992</v>
      </c>
    </row>
    <row r="230" spans="1:21" ht="12.5">
      <c r="A230" s="27">
        <v>200000234</v>
      </c>
      <c r="B230" s="3">
        <v>0</v>
      </c>
      <c r="C230" s="3">
        <v>0</v>
      </c>
      <c r="D230" s="27">
        <v>28</v>
      </c>
      <c r="E230" s="3">
        <v>0</v>
      </c>
      <c r="F230" s="27">
        <v>114429</v>
      </c>
      <c r="G230" s="3">
        <v>1</v>
      </c>
      <c r="H230" s="3">
        <v>0</v>
      </c>
      <c r="I230" s="2"/>
      <c r="J230" s="33">
        <v>3</v>
      </c>
      <c r="K230" s="33">
        <v>22</v>
      </c>
      <c r="L230" s="33">
        <v>10</v>
      </c>
      <c r="M230" s="33">
        <v>4</v>
      </c>
      <c r="N230" s="33">
        <v>8</v>
      </c>
      <c r="O230" s="33">
        <v>138</v>
      </c>
      <c r="P230" s="33">
        <v>176.59</v>
      </c>
      <c r="Q230" s="33">
        <v>198.87</v>
      </c>
      <c r="R230" s="33">
        <v>2</v>
      </c>
      <c r="S230" s="33">
        <v>10</v>
      </c>
      <c r="T230" s="52">
        <v>7</v>
      </c>
      <c r="U230" s="54">
        <f t="shared" si="8"/>
        <v>513.46</v>
      </c>
    </row>
    <row r="231" spans="1:21" ht="12.5">
      <c r="A231" s="27">
        <v>200000235</v>
      </c>
      <c r="B231" s="3">
        <v>0</v>
      </c>
      <c r="C231" s="3">
        <v>0</v>
      </c>
      <c r="D231" s="27">
        <v>45</v>
      </c>
      <c r="E231" s="3">
        <v>1</v>
      </c>
      <c r="F231" s="27">
        <v>109698</v>
      </c>
      <c r="G231" s="3">
        <v>0</v>
      </c>
      <c r="H231" s="3">
        <v>0</v>
      </c>
      <c r="I231" s="2"/>
      <c r="J231" s="33">
        <v>2</v>
      </c>
      <c r="K231" s="33">
        <v>6</v>
      </c>
      <c r="L231" s="33">
        <v>1</v>
      </c>
      <c r="M231" s="33">
        <v>1</v>
      </c>
      <c r="N231" s="33">
        <v>4</v>
      </c>
      <c r="O231" s="33">
        <v>147.52000000000001</v>
      </c>
      <c r="P231" s="33">
        <v>189.89</v>
      </c>
      <c r="Q231" s="33">
        <v>214.46</v>
      </c>
      <c r="R231" s="33">
        <v>1</v>
      </c>
      <c r="S231" s="33">
        <v>18</v>
      </c>
      <c r="T231" s="52">
        <v>5</v>
      </c>
      <c r="U231" s="54">
        <f t="shared" si="8"/>
        <v>551.87</v>
      </c>
    </row>
    <row r="232" spans="1:21" ht="12.5">
      <c r="A232" s="27">
        <v>200000236</v>
      </c>
      <c r="B232" s="3">
        <v>0</v>
      </c>
      <c r="C232" s="3">
        <v>0</v>
      </c>
      <c r="D232" s="27">
        <v>31</v>
      </c>
      <c r="E232" s="3">
        <v>0</v>
      </c>
      <c r="F232" s="27">
        <v>171857</v>
      </c>
      <c r="G232" s="3">
        <v>0</v>
      </c>
      <c r="H232" s="3">
        <v>0</v>
      </c>
      <c r="I232" s="2"/>
      <c r="J232" s="33">
        <v>4</v>
      </c>
      <c r="K232" s="33">
        <v>16</v>
      </c>
      <c r="L232" s="33">
        <v>10</v>
      </c>
      <c r="M232" s="33">
        <v>5</v>
      </c>
      <c r="N232" s="33">
        <v>1</v>
      </c>
      <c r="O232" s="33">
        <v>137.81</v>
      </c>
      <c r="P232" s="33">
        <v>177.14</v>
      </c>
      <c r="Q232" s="33">
        <v>198.73</v>
      </c>
      <c r="R232" s="33">
        <v>1</v>
      </c>
      <c r="S232" s="33">
        <v>9</v>
      </c>
      <c r="T232" s="52">
        <v>8</v>
      </c>
      <c r="U232" s="54">
        <f t="shared" si="8"/>
        <v>513.67999999999995</v>
      </c>
    </row>
    <row r="233" spans="1:21" ht="12.5">
      <c r="A233" s="27">
        <v>200000237</v>
      </c>
      <c r="B233" s="3">
        <v>0</v>
      </c>
      <c r="C233" s="3">
        <v>0</v>
      </c>
      <c r="D233" s="27">
        <v>36</v>
      </c>
      <c r="E233" s="3">
        <v>1</v>
      </c>
      <c r="F233" s="27">
        <v>105519</v>
      </c>
      <c r="G233" s="3">
        <v>1</v>
      </c>
      <c r="H233" s="3">
        <v>0</v>
      </c>
      <c r="I233" s="2"/>
      <c r="J233" s="33">
        <v>3</v>
      </c>
      <c r="K233" s="33">
        <v>15</v>
      </c>
      <c r="L233" s="33">
        <v>3</v>
      </c>
      <c r="M233" s="33">
        <v>2</v>
      </c>
      <c r="N233" s="33">
        <v>10</v>
      </c>
      <c r="O233" s="33">
        <v>146.66999999999999</v>
      </c>
      <c r="P233" s="33">
        <v>188.02</v>
      </c>
      <c r="Q233" s="33">
        <v>210.61</v>
      </c>
      <c r="R233" s="33">
        <v>1</v>
      </c>
      <c r="S233" s="33">
        <v>13</v>
      </c>
      <c r="T233" s="52">
        <v>9</v>
      </c>
      <c r="U233" s="54">
        <f t="shared" si="8"/>
        <v>545.29999999999995</v>
      </c>
    </row>
    <row r="234" spans="1:21" ht="12.5">
      <c r="A234" s="27">
        <v>200000238</v>
      </c>
      <c r="B234" s="3">
        <v>1</v>
      </c>
      <c r="C234" s="3">
        <v>1</v>
      </c>
      <c r="D234" s="27">
        <v>35</v>
      </c>
      <c r="E234" s="3">
        <v>1</v>
      </c>
      <c r="F234" s="27">
        <v>92194</v>
      </c>
      <c r="G234" s="3">
        <v>0</v>
      </c>
      <c r="H234" s="3">
        <v>0</v>
      </c>
      <c r="I234" s="2"/>
      <c r="J234" s="33">
        <v>4</v>
      </c>
      <c r="K234" s="33">
        <v>11</v>
      </c>
      <c r="L234" s="33">
        <v>2</v>
      </c>
      <c r="M234" s="33">
        <v>3</v>
      </c>
      <c r="N234" s="33">
        <v>6</v>
      </c>
      <c r="O234" s="33">
        <v>228.22</v>
      </c>
      <c r="P234" s="33">
        <v>291.88</v>
      </c>
      <c r="Q234" s="33">
        <v>328.4</v>
      </c>
      <c r="R234" s="33">
        <v>2</v>
      </c>
      <c r="S234" s="33">
        <v>13</v>
      </c>
      <c r="T234" s="52">
        <v>6</v>
      </c>
      <c r="U234" s="54">
        <f t="shared" si="8"/>
        <v>848.5</v>
      </c>
    </row>
    <row r="235" spans="1:21" ht="12.5">
      <c r="A235" s="27">
        <v>200000239</v>
      </c>
      <c r="B235" s="3">
        <v>0</v>
      </c>
      <c r="C235" s="3">
        <v>0</v>
      </c>
      <c r="D235" s="27">
        <v>30</v>
      </c>
      <c r="E235" s="3">
        <v>0</v>
      </c>
      <c r="F235" s="27">
        <v>235660</v>
      </c>
      <c r="G235" s="3">
        <v>2</v>
      </c>
      <c r="H235" s="3">
        <v>2</v>
      </c>
      <c r="I235" s="2"/>
      <c r="J235" s="33">
        <v>4</v>
      </c>
      <c r="K235" s="33">
        <v>13</v>
      </c>
      <c r="L235" s="33">
        <v>6</v>
      </c>
      <c r="M235" s="33">
        <v>1</v>
      </c>
      <c r="N235" s="33">
        <v>6</v>
      </c>
      <c r="O235" s="33">
        <v>131.81</v>
      </c>
      <c r="P235" s="33">
        <v>168.47</v>
      </c>
      <c r="Q235" s="33">
        <v>190.75</v>
      </c>
      <c r="R235" s="33">
        <v>3</v>
      </c>
      <c r="S235" s="33">
        <v>13</v>
      </c>
      <c r="T235" s="52">
        <v>4</v>
      </c>
      <c r="U235" s="54">
        <f t="shared" si="8"/>
        <v>491.03</v>
      </c>
    </row>
    <row r="236" spans="1:21" ht="12.5">
      <c r="A236" s="27">
        <v>200000240</v>
      </c>
      <c r="B236" s="3">
        <v>1</v>
      </c>
      <c r="C236" s="3">
        <v>0</v>
      </c>
      <c r="D236" s="27">
        <v>38</v>
      </c>
      <c r="E236" s="3">
        <v>2</v>
      </c>
      <c r="F236" s="27">
        <v>116816</v>
      </c>
      <c r="G236" s="3">
        <v>0</v>
      </c>
      <c r="H236" s="3">
        <v>0</v>
      </c>
      <c r="I236" s="2" t="s">
        <v>21</v>
      </c>
      <c r="J236" s="33">
        <v>5</v>
      </c>
      <c r="K236" s="33">
        <v>28</v>
      </c>
      <c r="L236" s="33">
        <v>10</v>
      </c>
      <c r="M236" s="33">
        <v>8</v>
      </c>
      <c r="N236" s="33">
        <v>10</v>
      </c>
      <c r="O236" s="33">
        <v>168.67</v>
      </c>
      <c r="P236" s="33">
        <v>216</v>
      </c>
      <c r="Q236" s="33">
        <v>244.05</v>
      </c>
      <c r="R236" s="33">
        <v>3</v>
      </c>
      <c r="S236" s="33">
        <v>19</v>
      </c>
      <c r="T236" s="52">
        <v>8</v>
      </c>
      <c r="U236" s="54">
        <f t="shared" si="8"/>
        <v>628.72</v>
      </c>
    </row>
    <row r="237" spans="1:21" ht="12.5">
      <c r="A237" s="27">
        <v>200000241</v>
      </c>
      <c r="B237" s="3">
        <v>1</v>
      </c>
      <c r="C237" s="3">
        <v>1</v>
      </c>
      <c r="D237" s="27">
        <v>60</v>
      </c>
      <c r="E237" s="3">
        <v>2</v>
      </c>
      <c r="F237" s="27">
        <v>128271</v>
      </c>
      <c r="G237" s="3">
        <v>1</v>
      </c>
      <c r="H237" s="3">
        <v>1</v>
      </c>
      <c r="I237" s="2"/>
      <c r="J237" s="33">
        <v>3</v>
      </c>
      <c r="K237" s="33">
        <v>17</v>
      </c>
      <c r="L237" s="33">
        <v>10</v>
      </c>
      <c r="M237" s="33">
        <v>1</v>
      </c>
      <c r="N237" s="33">
        <v>6</v>
      </c>
      <c r="O237" s="33">
        <v>178.7</v>
      </c>
      <c r="P237" s="33">
        <v>227.4</v>
      </c>
      <c r="Q237" s="33">
        <v>257.23</v>
      </c>
      <c r="R237" s="33">
        <v>3</v>
      </c>
      <c r="S237" s="33">
        <v>8</v>
      </c>
      <c r="T237" s="52">
        <v>8</v>
      </c>
      <c r="U237" s="54">
        <f t="shared" si="8"/>
        <v>663.33</v>
      </c>
    </row>
    <row r="238" spans="1:21" ht="12.5">
      <c r="A238" s="27">
        <v>200000242</v>
      </c>
      <c r="B238" s="3">
        <v>0</v>
      </c>
      <c r="C238" s="3">
        <v>1</v>
      </c>
      <c r="D238" s="27">
        <v>39</v>
      </c>
      <c r="E238" s="3">
        <v>1</v>
      </c>
      <c r="F238" s="27">
        <v>68264</v>
      </c>
      <c r="G238" s="3">
        <v>0</v>
      </c>
      <c r="H238" s="3">
        <v>0</v>
      </c>
      <c r="I238" s="2"/>
      <c r="J238" s="33">
        <v>4</v>
      </c>
      <c r="K238" s="33">
        <v>14</v>
      </c>
      <c r="L238" s="33">
        <v>7</v>
      </c>
      <c r="M238" s="33">
        <v>5</v>
      </c>
      <c r="N238" s="33">
        <v>2</v>
      </c>
      <c r="O238" s="33">
        <v>128.31</v>
      </c>
      <c r="P238" s="33">
        <v>161.41</v>
      </c>
      <c r="Q238" s="33">
        <v>184.78</v>
      </c>
      <c r="R238" s="33">
        <v>1</v>
      </c>
      <c r="S238" s="33">
        <v>16</v>
      </c>
      <c r="T238" s="52">
        <v>2</v>
      </c>
      <c r="U238" s="54">
        <f t="shared" si="8"/>
        <v>474.5</v>
      </c>
    </row>
    <row r="239" spans="1:21" ht="12.5">
      <c r="A239" s="27">
        <v>200000243</v>
      </c>
      <c r="B239" s="3">
        <v>1</v>
      </c>
      <c r="C239" s="3">
        <v>1</v>
      </c>
      <c r="D239" s="27">
        <v>35</v>
      </c>
      <c r="E239" s="3">
        <v>1</v>
      </c>
      <c r="F239" s="27">
        <v>108272</v>
      </c>
      <c r="G239" s="3">
        <v>1</v>
      </c>
      <c r="H239" s="3">
        <v>1</v>
      </c>
      <c r="I239" s="2"/>
      <c r="J239" s="33">
        <v>5</v>
      </c>
      <c r="K239" s="33">
        <v>16</v>
      </c>
      <c r="L239" s="33">
        <v>3</v>
      </c>
      <c r="M239" s="33">
        <v>4</v>
      </c>
      <c r="N239" s="33">
        <v>9</v>
      </c>
      <c r="O239" s="33">
        <v>199.98</v>
      </c>
      <c r="P239" s="33">
        <v>254.59</v>
      </c>
      <c r="Q239" s="33">
        <v>288.98</v>
      </c>
      <c r="R239" s="33">
        <v>3</v>
      </c>
      <c r="S239" s="33">
        <v>13</v>
      </c>
      <c r="T239" s="52">
        <v>8</v>
      </c>
      <c r="U239" s="54">
        <f t="shared" si="8"/>
        <v>743.55</v>
      </c>
    </row>
    <row r="240" spans="1:21" ht="12.5">
      <c r="A240" s="27">
        <v>200000244</v>
      </c>
      <c r="B240" s="3">
        <v>0</v>
      </c>
      <c r="C240" s="3">
        <v>0</v>
      </c>
      <c r="D240" s="27">
        <v>32</v>
      </c>
      <c r="E240" s="3">
        <v>0</v>
      </c>
      <c r="F240" s="27">
        <v>100215</v>
      </c>
      <c r="G240" s="3">
        <v>1</v>
      </c>
      <c r="H240" s="3">
        <v>2</v>
      </c>
      <c r="I240" s="2"/>
      <c r="J240" s="33">
        <v>1</v>
      </c>
      <c r="K240" s="33">
        <v>21</v>
      </c>
      <c r="L240" s="33">
        <v>2</v>
      </c>
      <c r="M240" s="33">
        <v>9</v>
      </c>
      <c r="N240" s="33">
        <v>10</v>
      </c>
      <c r="O240" s="33">
        <v>177.57</v>
      </c>
      <c r="P240" s="33">
        <v>230.21</v>
      </c>
      <c r="Q240" s="33">
        <v>256.51</v>
      </c>
      <c r="R240" s="33">
        <v>3</v>
      </c>
      <c r="S240" s="33">
        <v>10</v>
      </c>
      <c r="T240" s="52">
        <v>10</v>
      </c>
      <c r="U240" s="54">
        <f t="shared" si="8"/>
        <v>664.29</v>
      </c>
    </row>
    <row r="241" spans="1:21" ht="12.5">
      <c r="A241" s="27">
        <v>200000245</v>
      </c>
      <c r="B241" s="3">
        <v>0</v>
      </c>
      <c r="C241" s="3">
        <v>0</v>
      </c>
      <c r="D241" s="27">
        <v>53</v>
      </c>
      <c r="E241" s="3">
        <v>1</v>
      </c>
      <c r="F241" s="27">
        <v>160164</v>
      </c>
      <c r="G241" s="3">
        <v>2</v>
      </c>
      <c r="H241" s="3">
        <v>1</v>
      </c>
      <c r="I241" s="2"/>
      <c r="J241" s="33">
        <v>5</v>
      </c>
      <c r="K241" s="33">
        <v>22</v>
      </c>
      <c r="L241" s="33">
        <v>9</v>
      </c>
      <c r="M241" s="33">
        <v>5</v>
      </c>
      <c r="N241" s="33">
        <v>8</v>
      </c>
      <c r="O241" s="33">
        <v>150.94</v>
      </c>
      <c r="P241" s="33">
        <v>193.78</v>
      </c>
      <c r="Q241" s="33">
        <v>217.78</v>
      </c>
      <c r="R241" s="33">
        <v>1</v>
      </c>
      <c r="S241" s="33">
        <v>13</v>
      </c>
      <c r="T241" s="52">
        <v>5</v>
      </c>
      <c r="U241" s="54">
        <f t="shared" si="8"/>
        <v>562.5</v>
      </c>
    </row>
    <row r="242" spans="1:21" ht="12.5">
      <c r="A242" s="27">
        <v>200000246</v>
      </c>
      <c r="B242" s="3">
        <v>0</v>
      </c>
      <c r="C242" s="3">
        <v>0</v>
      </c>
      <c r="D242" s="27">
        <v>37</v>
      </c>
      <c r="E242" s="3">
        <v>1</v>
      </c>
      <c r="F242" s="27">
        <v>83660</v>
      </c>
      <c r="G242" s="3">
        <v>0</v>
      </c>
      <c r="H242" s="3">
        <v>0</v>
      </c>
      <c r="I242" s="2"/>
      <c r="J242" s="33">
        <v>1</v>
      </c>
      <c r="K242" s="33">
        <v>20</v>
      </c>
      <c r="L242" s="33">
        <v>6</v>
      </c>
      <c r="M242" s="33">
        <v>5</v>
      </c>
      <c r="N242" s="33">
        <v>9</v>
      </c>
      <c r="O242" s="33">
        <v>167.73</v>
      </c>
      <c r="P242" s="33">
        <v>214.39</v>
      </c>
      <c r="Q242" s="33">
        <v>242.15</v>
      </c>
      <c r="R242" s="33">
        <v>3</v>
      </c>
      <c r="S242" s="33">
        <v>5</v>
      </c>
      <c r="T242" s="52">
        <v>4</v>
      </c>
      <c r="U242" s="54">
        <f t="shared" si="8"/>
        <v>624.27</v>
      </c>
    </row>
    <row r="243" spans="1:21" ht="12.5">
      <c r="A243" s="27">
        <v>200000247</v>
      </c>
      <c r="B243" s="3">
        <v>0</v>
      </c>
      <c r="C243" s="3">
        <v>0</v>
      </c>
      <c r="D243" s="27">
        <v>53</v>
      </c>
      <c r="E243" s="3">
        <v>1</v>
      </c>
      <c r="F243" s="27">
        <v>158193</v>
      </c>
      <c r="G243" s="3">
        <v>1</v>
      </c>
      <c r="H243" s="3">
        <v>1</v>
      </c>
      <c r="I243" s="2"/>
      <c r="J243" s="33">
        <v>4</v>
      </c>
      <c r="K243" s="33">
        <v>9</v>
      </c>
      <c r="L243" s="33">
        <v>4</v>
      </c>
      <c r="M243" s="33">
        <v>3</v>
      </c>
      <c r="N243" s="33">
        <v>2</v>
      </c>
      <c r="O243" s="33">
        <v>482.82</v>
      </c>
      <c r="P243" s="33">
        <v>619.15</v>
      </c>
      <c r="Q243" s="33">
        <v>694.68</v>
      </c>
      <c r="R243" s="33">
        <v>1</v>
      </c>
      <c r="S243" s="33">
        <v>15</v>
      </c>
      <c r="T243" s="52">
        <v>2</v>
      </c>
      <c r="U243" s="54">
        <f t="shared" si="8"/>
        <v>1796.65</v>
      </c>
    </row>
    <row r="244" spans="1:21" ht="12.5">
      <c r="A244" s="27">
        <v>200000248</v>
      </c>
      <c r="B244" s="3">
        <v>1</v>
      </c>
      <c r="C244" s="3">
        <v>1</v>
      </c>
      <c r="D244" s="27">
        <v>32</v>
      </c>
      <c r="E244" s="3">
        <v>1</v>
      </c>
      <c r="F244" s="27">
        <v>124975</v>
      </c>
      <c r="G244" s="3">
        <v>1</v>
      </c>
      <c r="H244" s="3">
        <v>0</v>
      </c>
      <c r="I244" s="2"/>
      <c r="J244" s="33">
        <v>2</v>
      </c>
      <c r="K244" s="33">
        <v>22</v>
      </c>
      <c r="L244" s="33">
        <v>10</v>
      </c>
      <c r="M244" s="33">
        <v>10</v>
      </c>
      <c r="N244" s="33">
        <v>2</v>
      </c>
      <c r="O244" s="33">
        <v>172.38</v>
      </c>
      <c r="P244" s="33">
        <v>217.11</v>
      </c>
      <c r="Q244" s="33">
        <v>246.89</v>
      </c>
      <c r="R244" s="33">
        <v>2</v>
      </c>
      <c r="S244" s="33">
        <v>11</v>
      </c>
      <c r="T244" s="52">
        <v>3</v>
      </c>
      <c r="U244" s="54">
        <f t="shared" si="8"/>
        <v>636.38</v>
      </c>
    </row>
    <row r="245" spans="1:21" ht="12.5">
      <c r="A245" s="27">
        <v>200000249</v>
      </c>
      <c r="B245" s="3">
        <v>1</v>
      </c>
      <c r="C245" s="3">
        <v>1</v>
      </c>
      <c r="D245" s="27">
        <v>23</v>
      </c>
      <c r="E245" s="3">
        <v>1</v>
      </c>
      <c r="F245" s="27">
        <v>104094</v>
      </c>
      <c r="G245" s="3">
        <v>1</v>
      </c>
      <c r="H245" s="3">
        <v>2</v>
      </c>
      <c r="I245" s="2"/>
      <c r="J245" s="33">
        <v>5</v>
      </c>
      <c r="K245" s="33">
        <v>15</v>
      </c>
      <c r="L245" s="33">
        <v>2</v>
      </c>
      <c r="M245" s="33">
        <v>10</v>
      </c>
      <c r="N245" s="33">
        <v>3</v>
      </c>
      <c r="O245" s="33">
        <v>155.84</v>
      </c>
      <c r="P245" s="33">
        <v>199.96</v>
      </c>
      <c r="Q245" s="33">
        <v>224.83</v>
      </c>
      <c r="R245" s="33">
        <v>1</v>
      </c>
      <c r="S245" s="33">
        <v>5</v>
      </c>
      <c r="T245" s="52">
        <v>2</v>
      </c>
      <c r="U245" s="54">
        <f t="shared" si="8"/>
        <v>580.63</v>
      </c>
    </row>
    <row r="246" spans="1:21" ht="12.5">
      <c r="A246" s="27">
        <v>200000250</v>
      </c>
      <c r="B246" s="3">
        <v>0</v>
      </c>
      <c r="C246" s="3">
        <v>0</v>
      </c>
      <c r="D246" s="27">
        <v>35</v>
      </c>
      <c r="E246" s="3">
        <v>1</v>
      </c>
      <c r="F246" s="27">
        <v>110159</v>
      </c>
      <c r="G246" s="3">
        <v>1</v>
      </c>
      <c r="H246" s="3">
        <v>0</v>
      </c>
      <c r="I246" s="2"/>
      <c r="J246" s="33">
        <v>1</v>
      </c>
      <c r="K246" s="33">
        <v>17</v>
      </c>
      <c r="L246" s="33">
        <v>10</v>
      </c>
      <c r="M246" s="33">
        <v>5</v>
      </c>
      <c r="N246" s="33">
        <v>2</v>
      </c>
      <c r="O246" s="33">
        <v>158.75</v>
      </c>
      <c r="P246" s="33">
        <v>204.06</v>
      </c>
      <c r="Q246" s="33">
        <v>229.02</v>
      </c>
      <c r="R246" s="33">
        <v>1</v>
      </c>
      <c r="S246" s="33">
        <v>15</v>
      </c>
      <c r="T246" s="52">
        <v>3</v>
      </c>
      <c r="U246" s="54">
        <f t="shared" si="8"/>
        <v>591.83000000000004</v>
      </c>
    </row>
    <row r="247" spans="1:21" ht="12.5">
      <c r="A247" s="27">
        <v>200000251</v>
      </c>
      <c r="B247" s="3">
        <v>1</v>
      </c>
      <c r="C247" s="3">
        <v>0</v>
      </c>
      <c r="D247" s="27">
        <v>37</v>
      </c>
      <c r="E247" s="3">
        <v>1</v>
      </c>
      <c r="F247" s="27">
        <v>107539</v>
      </c>
      <c r="G247" s="3">
        <v>1</v>
      </c>
      <c r="H247" s="3">
        <v>1</v>
      </c>
      <c r="I247" s="2"/>
      <c r="J247" s="33">
        <v>1</v>
      </c>
      <c r="K247" s="33">
        <v>19</v>
      </c>
      <c r="L247" s="33">
        <v>1</v>
      </c>
      <c r="M247" s="33">
        <v>9</v>
      </c>
      <c r="N247" s="33">
        <v>9</v>
      </c>
      <c r="O247" s="33">
        <v>149.81</v>
      </c>
      <c r="P247" s="33">
        <v>192.09</v>
      </c>
      <c r="Q247" s="33">
        <v>217.11</v>
      </c>
      <c r="R247" s="33">
        <v>3</v>
      </c>
      <c r="S247" s="33">
        <v>14</v>
      </c>
      <c r="T247" s="52">
        <v>6</v>
      </c>
      <c r="U247" s="54">
        <f t="shared" si="8"/>
        <v>559.01</v>
      </c>
    </row>
    <row r="248" spans="1:21" ht="12.5">
      <c r="A248" s="27">
        <v>200000252</v>
      </c>
      <c r="B248" s="3">
        <v>0</v>
      </c>
      <c r="C248" s="3">
        <v>1</v>
      </c>
      <c r="D248" s="27">
        <v>32</v>
      </c>
      <c r="E248" s="3">
        <v>1</v>
      </c>
      <c r="F248" s="27">
        <v>117796</v>
      </c>
      <c r="G248" s="3">
        <v>0</v>
      </c>
      <c r="H248" s="3">
        <v>2</v>
      </c>
      <c r="I248" s="2"/>
      <c r="J248" s="33">
        <v>5</v>
      </c>
      <c r="K248" s="33">
        <v>25</v>
      </c>
      <c r="L248" s="33">
        <v>9</v>
      </c>
      <c r="M248" s="33">
        <v>10</v>
      </c>
      <c r="N248" s="33">
        <v>6</v>
      </c>
      <c r="O248" s="33">
        <v>141.96</v>
      </c>
      <c r="P248" s="33">
        <v>181.23</v>
      </c>
      <c r="Q248" s="33">
        <v>205.07</v>
      </c>
      <c r="R248" s="33">
        <v>3</v>
      </c>
      <c r="S248" s="33">
        <v>20</v>
      </c>
      <c r="T248" s="52">
        <v>6</v>
      </c>
      <c r="U248" s="54">
        <f t="shared" si="8"/>
        <v>528.26</v>
      </c>
    </row>
    <row r="249" spans="1:21" ht="12.5">
      <c r="A249" s="27">
        <v>200000253</v>
      </c>
      <c r="B249" s="3">
        <v>0</v>
      </c>
      <c r="C249" s="3">
        <v>1</v>
      </c>
      <c r="D249" s="27">
        <v>31</v>
      </c>
      <c r="E249" s="3">
        <v>1</v>
      </c>
      <c r="F249" s="27">
        <v>81394</v>
      </c>
      <c r="G249" s="3">
        <v>0</v>
      </c>
      <c r="H249" s="3">
        <v>0</v>
      </c>
      <c r="I249" s="2"/>
      <c r="J249" s="33">
        <v>3</v>
      </c>
      <c r="K249" s="33">
        <v>12</v>
      </c>
      <c r="L249" s="33">
        <v>4</v>
      </c>
      <c r="M249" s="33">
        <v>1</v>
      </c>
      <c r="N249" s="33">
        <v>7</v>
      </c>
      <c r="O249" s="33">
        <v>170.33</v>
      </c>
      <c r="P249" s="33">
        <v>217.86</v>
      </c>
      <c r="Q249" s="33">
        <v>245.1</v>
      </c>
      <c r="R249" s="33">
        <v>1</v>
      </c>
      <c r="S249" s="33">
        <v>18</v>
      </c>
      <c r="T249" s="52">
        <v>10</v>
      </c>
      <c r="U249" s="54">
        <f t="shared" si="8"/>
        <v>633.29000000000008</v>
      </c>
    </row>
    <row r="250" spans="1:21" ht="12.5">
      <c r="A250" s="27">
        <v>200000254</v>
      </c>
      <c r="B250" s="3">
        <v>1</v>
      </c>
      <c r="C250" s="3">
        <v>1</v>
      </c>
      <c r="D250" s="27">
        <v>27</v>
      </c>
      <c r="E250" s="3">
        <v>1</v>
      </c>
      <c r="F250" s="27">
        <v>115026</v>
      </c>
      <c r="G250" s="3">
        <v>1</v>
      </c>
      <c r="H250" s="3">
        <v>0</v>
      </c>
      <c r="I250" s="2" t="s">
        <v>22</v>
      </c>
      <c r="J250" s="33">
        <v>5</v>
      </c>
      <c r="K250" s="33">
        <v>18</v>
      </c>
      <c r="L250" s="33">
        <v>6</v>
      </c>
      <c r="M250" s="33">
        <v>5</v>
      </c>
      <c r="N250" s="33">
        <v>7</v>
      </c>
      <c r="O250" s="33">
        <v>131.06</v>
      </c>
      <c r="P250" s="33">
        <v>166.16</v>
      </c>
      <c r="Q250" s="33">
        <v>188.29</v>
      </c>
      <c r="R250" s="33">
        <v>2</v>
      </c>
      <c r="S250" s="33">
        <v>14</v>
      </c>
      <c r="T250" s="52">
        <v>7</v>
      </c>
      <c r="U250" s="54">
        <f t="shared" si="8"/>
        <v>485.51</v>
      </c>
    </row>
    <row r="251" spans="1:21" ht="12.5">
      <c r="A251" s="27">
        <v>200000255</v>
      </c>
      <c r="B251" s="3">
        <v>1</v>
      </c>
      <c r="C251" s="3">
        <v>1</v>
      </c>
      <c r="D251" s="27">
        <v>47</v>
      </c>
      <c r="E251" s="3">
        <v>2</v>
      </c>
      <c r="F251" s="27">
        <v>161714</v>
      </c>
      <c r="G251" s="3">
        <v>1</v>
      </c>
      <c r="H251" s="3">
        <v>1</v>
      </c>
      <c r="I251" s="2" t="s">
        <v>21</v>
      </c>
      <c r="J251" s="33">
        <v>3</v>
      </c>
      <c r="K251" s="33">
        <v>19</v>
      </c>
      <c r="L251" s="33">
        <v>9</v>
      </c>
      <c r="M251" s="33">
        <v>6</v>
      </c>
      <c r="N251" s="33">
        <v>4</v>
      </c>
      <c r="O251" s="33">
        <v>170.97</v>
      </c>
      <c r="P251" s="33">
        <v>218.36</v>
      </c>
      <c r="Q251" s="33">
        <v>248.76</v>
      </c>
      <c r="R251" s="33">
        <v>3</v>
      </c>
      <c r="S251" s="33">
        <v>12</v>
      </c>
      <c r="T251" s="52">
        <v>10</v>
      </c>
      <c r="U251" s="54">
        <f t="shared" si="8"/>
        <v>638.09</v>
      </c>
    </row>
    <row r="252" spans="1:21" ht="12.5">
      <c r="A252" s="27">
        <v>200000256</v>
      </c>
      <c r="B252" s="3">
        <v>1</v>
      </c>
      <c r="C252" s="3">
        <v>0</v>
      </c>
      <c r="D252" s="27">
        <v>28</v>
      </c>
      <c r="E252" s="3">
        <v>1</v>
      </c>
      <c r="F252" s="27">
        <v>101948</v>
      </c>
      <c r="G252" s="3">
        <v>1</v>
      </c>
      <c r="H252" s="3">
        <v>0</v>
      </c>
      <c r="I252" s="2" t="s">
        <v>20</v>
      </c>
      <c r="J252" s="33">
        <v>1</v>
      </c>
      <c r="K252" s="33">
        <v>16</v>
      </c>
      <c r="L252" s="33">
        <v>4</v>
      </c>
      <c r="M252" s="33">
        <v>6</v>
      </c>
      <c r="N252" s="33">
        <v>6</v>
      </c>
      <c r="O252" s="33">
        <v>136.03</v>
      </c>
      <c r="P252" s="33">
        <v>172.41</v>
      </c>
      <c r="Q252" s="33">
        <v>195.18</v>
      </c>
      <c r="R252" s="33">
        <v>3</v>
      </c>
      <c r="S252" s="33">
        <v>16</v>
      </c>
      <c r="T252" s="52">
        <v>9</v>
      </c>
      <c r="U252" s="54">
        <f t="shared" si="8"/>
        <v>503.62</v>
      </c>
    </row>
    <row r="253" spans="1:21" ht="12.5">
      <c r="A253" s="27">
        <v>200000257</v>
      </c>
      <c r="B253" s="3">
        <v>1</v>
      </c>
      <c r="C253" s="3">
        <v>0</v>
      </c>
      <c r="D253" s="27">
        <v>26</v>
      </c>
      <c r="E253" s="3">
        <v>0</v>
      </c>
      <c r="F253" s="27">
        <v>109250</v>
      </c>
      <c r="G253" s="3">
        <v>1</v>
      </c>
      <c r="H253" s="3">
        <v>0</v>
      </c>
      <c r="I253" s="2"/>
      <c r="J253" s="33">
        <v>3</v>
      </c>
      <c r="K253" s="33">
        <v>10</v>
      </c>
      <c r="L253" s="33">
        <v>1</v>
      </c>
      <c r="M253" s="33">
        <v>2</v>
      </c>
      <c r="N253" s="33">
        <v>7</v>
      </c>
      <c r="O253" s="33">
        <v>167.98</v>
      </c>
      <c r="P253" s="33">
        <v>213.77</v>
      </c>
      <c r="Q253" s="33">
        <v>240.97</v>
      </c>
      <c r="R253" s="33">
        <v>1</v>
      </c>
      <c r="S253" s="33">
        <v>17</v>
      </c>
      <c r="T253" s="52">
        <v>10</v>
      </c>
      <c r="U253" s="54">
        <f t="shared" si="8"/>
        <v>622.72</v>
      </c>
    </row>
    <row r="254" spans="1:21" ht="12.5">
      <c r="A254" s="27">
        <v>200000258</v>
      </c>
      <c r="B254" s="3">
        <v>0</v>
      </c>
      <c r="C254" s="3">
        <v>1</v>
      </c>
      <c r="D254" s="27">
        <v>25</v>
      </c>
      <c r="E254" s="3">
        <v>1</v>
      </c>
      <c r="F254" s="27">
        <v>65207</v>
      </c>
      <c r="G254" s="3">
        <v>0</v>
      </c>
      <c r="H254" s="3">
        <v>0</v>
      </c>
      <c r="I254" s="2"/>
      <c r="J254" s="33">
        <v>2</v>
      </c>
      <c r="K254" s="33">
        <v>9</v>
      </c>
      <c r="L254" s="33">
        <v>1</v>
      </c>
      <c r="M254" s="33">
        <v>6</v>
      </c>
      <c r="N254" s="33">
        <v>2</v>
      </c>
      <c r="O254" s="33">
        <v>142.13999999999999</v>
      </c>
      <c r="P254" s="33">
        <v>182.06</v>
      </c>
      <c r="Q254" s="33">
        <v>204.74</v>
      </c>
      <c r="R254" s="33">
        <v>3</v>
      </c>
      <c r="S254" s="33">
        <v>16</v>
      </c>
      <c r="T254" s="52">
        <v>2</v>
      </c>
      <c r="U254" s="54">
        <f t="shared" si="8"/>
        <v>528.94000000000005</v>
      </c>
    </row>
    <row r="255" spans="1:21" ht="12.5">
      <c r="A255" s="27">
        <v>200000259</v>
      </c>
      <c r="B255" s="3">
        <v>0</v>
      </c>
      <c r="C255" s="3">
        <v>0</v>
      </c>
      <c r="D255" s="27">
        <v>64</v>
      </c>
      <c r="E255" s="3">
        <v>2</v>
      </c>
      <c r="F255" s="27">
        <v>125119</v>
      </c>
      <c r="G255" s="3">
        <v>0</v>
      </c>
      <c r="H255" s="3">
        <v>2</v>
      </c>
      <c r="I255" s="2"/>
      <c r="J255" s="33">
        <v>1</v>
      </c>
      <c r="K255" s="33">
        <v>14</v>
      </c>
      <c r="L255" s="33">
        <v>1</v>
      </c>
      <c r="M255" s="33">
        <v>10</v>
      </c>
      <c r="N255" s="33">
        <v>3</v>
      </c>
      <c r="O255" s="33">
        <v>185.23</v>
      </c>
      <c r="P255" s="33">
        <v>232.89</v>
      </c>
      <c r="Q255" s="33">
        <v>267</v>
      </c>
      <c r="R255" s="33">
        <v>1</v>
      </c>
      <c r="S255" s="33">
        <v>19</v>
      </c>
      <c r="T255" s="52">
        <v>10</v>
      </c>
      <c r="U255" s="54">
        <f t="shared" si="8"/>
        <v>685.12</v>
      </c>
    </row>
    <row r="256" spans="1:21" ht="12.5">
      <c r="A256" s="27">
        <v>200000260</v>
      </c>
      <c r="B256" s="3">
        <v>0</v>
      </c>
      <c r="C256" s="3">
        <v>1</v>
      </c>
      <c r="D256" s="27">
        <v>36</v>
      </c>
      <c r="E256" s="3">
        <v>1</v>
      </c>
      <c r="F256" s="27">
        <v>170118</v>
      </c>
      <c r="G256" s="3">
        <v>2</v>
      </c>
      <c r="H256" s="3">
        <v>1</v>
      </c>
      <c r="I256" s="2"/>
      <c r="J256" s="33">
        <v>2</v>
      </c>
      <c r="K256" s="33">
        <v>19</v>
      </c>
      <c r="L256" s="33">
        <v>8</v>
      </c>
      <c r="M256" s="33">
        <v>6</v>
      </c>
      <c r="N256" s="33">
        <v>5</v>
      </c>
      <c r="O256" s="33">
        <v>141.43</v>
      </c>
      <c r="P256" s="33">
        <v>179.38</v>
      </c>
      <c r="Q256" s="33">
        <v>202.73</v>
      </c>
      <c r="R256" s="33">
        <v>2</v>
      </c>
      <c r="S256" s="33">
        <v>17</v>
      </c>
      <c r="T256" s="52">
        <v>7</v>
      </c>
      <c r="U256" s="54">
        <f t="shared" si="8"/>
        <v>523.54</v>
      </c>
    </row>
    <row r="257" spans="1:21" ht="12.5">
      <c r="A257" s="27">
        <v>200000261</v>
      </c>
      <c r="B257" s="3">
        <v>0</v>
      </c>
      <c r="C257" s="3">
        <v>0</v>
      </c>
      <c r="D257" s="27">
        <v>43</v>
      </c>
      <c r="E257" s="3">
        <v>1</v>
      </c>
      <c r="F257" s="27">
        <v>133243</v>
      </c>
      <c r="G257" s="3">
        <v>1</v>
      </c>
      <c r="H257" s="3">
        <v>2</v>
      </c>
      <c r="I257" s="2"/>
      <c r="J257" s="33">
        <v>4</v>
      </c>
      <c r="K257" s="33">
        <v>7</v>
      </c>
      <c r="L257" s="33">
        <v>3</v>
      </c>
      <c r="M257" s="33">
        <v>2</v>
      </c>
      <c r="N257" s="33">
        <v>2</v>
      </c>
      <c r="O257" s="33">
        <v>184.44</v>
      </c>
      <c r="P257" s="33">
        <v>235.33</v>
      </c>
      <c r="Q257" s="33">
        <v>264.86</v>
      </c>
      <c r="R257" s="33">
        <v>2</v>
      </c>
      <c r="S257" s="33">
        <v>8</v>
      </c>
      <c r="T257" s="52">
        <v>7</v>
      </c>
      <c r="U257" s="54">
        <f t="shared" si="8"/>
        <v>684.63</v>
      </c>
    </row>
    <row r="258" spans="1:21" ht="12.5">
      <c r="A258" s="27">
        <v>200000262</v>
      </c>
      <c r="B258" s="3">
        <v>1</v>
      </c>
      <c r="C258" s="3">
        <v>0</v>
      </c>
      <c r="D258" s="27">
        <v>26</v>
      </c>
      <c r="E258" s="3">
        <v>0</v>
      </c>
      <c r="F258" s="27">
        <v>64860</v>
      </c>
      <c r="G258" s="3">
        <v>0</v>
      </c>
      <c r="H258" s="3">
        <v>0</v>
      </c>
      <c r="I258" s="2"/>
      <c r="J258" s="33">
        <v>1</v>
      </c>
      <c r="K258" s="33">
        <v>24</v>
      </c>
      <c r="L258" s="33">
        <v>4</v>
      </c>
      <c r="M258" s="33">
        <v>10</v>
      </c>
      <c r="N258" s="33">
        <v>10</v>
      </c>
      <c r="O258" s="33">
        <v>182.49</v>
      </c>
      <c r="P258" s="33">
        <v>232.94</v>
      </c>
      <c r="Q258" s="33">
        <v>262.64999999999998</v>
      </c>
      <c r="R258" s="33">
        <v>1</v>
      </c>
      <c r="S258" s="33">
        <v>11</v>
      </c>
      <c r="T258" s="52">
        <v>4</v>
      </c>
      <c r="U258" s="54">
        <f t="shared" si="8"/>
        <v>678.07999999999993</v>
      </c>
    </row>
    <row r="259" spans="1:21" ht="12.5">
      <c r="A259" s="27">
        <v>200000263</v>
      </c>
      <c r="B259" s="3">
        <v>1</v>
      </c>
      <c r="C259" s="3">
        <v>0</v>
      </c>
      <c r="D259" s="27">
        <v>61</v>
      </c>
      <c r="E259" s="3">
        <v>2</v>
      </c>
      <c r="F259" s="27">
        <v>113290</v>
      </c>
      <c r="G259" s="3">
        <v>0</v>
      </c>
      <c r="H259" s="3">
        <v>0</v>
      </c>
      <c r="I259" s="2"/>
      <c r="J259" s="33">
        <v>4</v>
      </c>
      <c r="K259" s="33">
        <v>16</v>
      </c>
      <c r="L259" s="33">
        <v>3</v>
      </c>
      <c r="M259" s="33">
        <v>5</v>
      </c>
      <c r="N259" s="33">
        <v>8</v>
      </c>
      <c r="O259" s="33">
        <v>153.19999999999999</v>
      </c>
      <c r="P259" s="33">
        <v>197.68</v>
      </c>
      <c r="Q259" s="33">
        <v>220.72</v>
      </c>
      <c r="R259" s="33">
        <v>2</v>
      </c>
      <c r="S259" s="33">
        <v>20</v>
      </c>
      <c r="T259" s="52">
        <v>7</v>
      </c>
      <c r="U259" s="54">
        <f t="shared" ref="U259:U322" si="9">SUM(O259+P259+Q259)</f>
        <v>571.6</v>
      </c>
    </row>
    <row r="260" spans="1:21" ht="12.5">
      <c r="A260" s="27">
        <v>200000264</v>
      </c>
      <c r="B260" s="3">
        <v>0</v>
      </c>
      <c r="C260" s="3">
        <v>0</v>
      </c>
      <c r="D260" s="27">
        <v>40</v>
      </c>
      <c r="E260" s="3">
        <v>1</v>
      </c>
      <c r="F260" s="27">
        <v>121448</v>
      </c>
      <c r="G260" s="3">
        <v>1</v>
      </c>
      <c r="H260" s="3">
        <v>2</v>
      </c>
      <c r="I260" s="2" t="s">
        <v>20</v>
      </c>
      <c r="J260" s="33">
        <v>1</v>
      </c>
      <c r="K260" s="33">
        <v>24</v>
      </c>
      <c r="L260" s="33">
        <v>9</v>
      </c>
      <c r="M260" s="33">
        <v>5</v>
      </c>
      <c r="N260" s="33">
        <v>10</v>
      </c>
      <c r="O260" s="33">
        <v>197.61</v>
      </c>
      <c r="P260" s="33">
        <v>253.02</v>
      </c>
      <c r="Q260" s="33">
        <v>284.58999999999997</v>
      </c>
      <c r="R260" s="33">
        <v>1</v>
      </c>
      <c r="S260" s="33">
        <v>6</v>
      </c>
      <c r="T260" s="52">
        <v>8</v>
      </c>
      <c r="U260" s="54">
        <f t="shared" si="9"/>
        <v>735.22</v>
      </c>
    </row>
    <row r="261" spans="1:21" ht="12.5">
      <c r="A261" s="27">
        <v>200000265</v>
      </c>
      <c r="B261" s="3">
        <v>0</v>
      </c>
      <c r="C261" s="3">
        <v>1</v>
      </c>
      <c r="D261" s="27">
        <v>40</v>
      </c>
      <c r="E261" s="3">
        <v>1</v>
      </c>
      <c r="F261" s="27">
        <v>175223</v>
      </c>
      <c r="G261" s="3">
        <v>2</v>
      </c>
      <c r="H261" s="3">
        <v>1</v>
      </c>
      <c r="I261" s="2"/>
      <c r="J261" s="33">
        <v>2</v>
      </c>
      <c r="K261" s="33">
        <v>17</v>
      </c>
      <c r="L261" s="33">
        <v>8</v>
      </c>
      <c r="M261" s="33">
        <v>5</v>
      </c>
      <c r="N261" s="33">
        <v>4</v>
      </c>
      <c r="O261" s="33">
        <v>176.89</v>
      </c>
      <c r="P261" s="33">
        <v>226.17</v>
      </c>
      <c r="Q261" s="33">
        <v>254.81</v>
      </c>
      <c r="R261" s="33">
        <v>2</v>
      </c>
      <c r="S261" s="33">
        <v>18</v>
      </c>
      <c r="T261" s="52">
        <v>6</v>
      </c>
      <c r="U261" s="54">
        <f t="shared" si="9"/>
        <v>657.86999999999989</v>
      </c>
    </row>
    <row r="262" spans="1:21" ht="12.5">
      <c r="A262" s="27">
        <v>200000266</v>
      </c>
      <c r="B262" s="3">
        <v>0</v>
      </c>
      <c r="C262" s="3">
        <v>0</v>
      </c>
      <c r="D262" s="27">
        <v>33</v>
      </c>
      <c r="E262" s="3">
        <v>1</v>
      </c>
      <c r="F262" s="27">
        <v>151339</v>
      </c>
      <c r="G262" s="3">
        <v>2</v>
      </c>
      <c r="H262" s="3">
        <v>1</v>
      </c>
      <c r="I262" s="2"/>
      <c r="J262" s="33">
        <v>4</v>
      </c>
      <c r="K262" s="33">
        <v>28</v>
      </c>
      <c r="L262" s="33">
        <v>10</v>
      </c>
      <c r="M262" s="33">
        <v>9</v>
      </c>
      <c r="N262" s="33">
        <v>9</v>
      </c>
      <c r="O262" s="33">
        <v>154.31</v>
      </c>
      <c r="P262" s="33">
        <v>198.31</v>
      </c>
      <c r="Q262" s="33">
        <v>222.54</v>
      </c>
      <c r="R262" s="33">
        <v>2</v>
      </c>
      <c r="S262" s="33">
        <v>12</v>
      </c>
      <c r="T262" s="52">
        <v>3</v>
      </c>
      <c r="U262" s="54">
        <f t="shared" si="9"/>
        <v>575.16</v>
      </c>
    </row>
    <row r="263" spans="1:21" ht="12.5">
      <c r="A263" s="27">
        <v>200000267</v>
      </c>
      <c r="B263" s="3">
        <v>0</v>
      </c>
      <c r="C263" s="3">
        <v>0</v>
      </c>
      <c r="D263" s="27">
        <v>35</v>
      </c>
      <c r="E263" s="3">
        <v>1</v>
      </c>
      <c r="F263" s="27">
        <v>143552</v>
      </c>
      <c r="G263" s="3">
        <v>2</v>
      </c>
      <c r="H263" s="3">
        <v>2</v>
      </c>
      <c r="I263" s="2"/>
      <c r="J263" s="33">
        <v>5</v>
      </c>
      <c r="K263" s="33">
        <v>21</v>
      </c>
      <c r="L263" s="33">
        <v>8</v>
      </c>
      <c r="M263" s="33">
        <v>9</v>
      </c>
      <c r="N263" s="33">
        <v>4</v>
      </c>
      <c r="O263" s="33">
        <v>103.65</v>
      </c>
      <c r="P263" s="33">
        <v>132.41999999999999</v>
      </c>
      <c r="Q263" s="33">
        <v>148.62</v>
      </c>
      <c r="R263" s="33">
        <v>2</v>
      </c>
      <c r="S263" s="33">
        <v>9</v>
      </c>
      <c r="T263" s="52">
        <v>1</v>
      </c>
      <c r="U263" s="54">
        <f t="shared" si="9"/>
        <v>384.69</v>
      </c>
    </row>
    <row r="264" spans="1:21" ht="12.5">
      <c r="A264" s="27">
        <v>200000268</v>
      </c>
      <c r="B264" s="3">
        <v>0</v>
      </c>
      <c r="C264" s="3">
        <v>0</v>
      </c>
      <c r="D264" s="27">
        <v>30</v>
      </c>
      <c r="E264" s="3">
        <v>0</v>
      </c>
      <c r="F264" s="27">
        <v>99066</v>
      </c>
      <c r="G264" s="3">
        <v>1</v>
      </c>
      <c r="H264" s="3">
        <v>2</v>
      </c>
      <c r="I264" s="2"/>
      <c r="J264" s="33">
        <v>3</v>
      </c>
      <c r="K264" s="33">
        <v>25</v>
      </c>
      <c r="L264" s="33">
        <v>10</v>
      </c>
      <c r="M264" s="33">
        <v>7</v>
      </c>
      <c r="N264" s="33">
        <v>8</v>
      </c>
      <c r="O264" s="33">
        <v>213.31</v>
      </c>
      <c r="P264" s="33">
        <v>275.58999999999997</v>
      </c>
      <c r="Q264" s="33">
        <v>307.01</v>
      </c>
      <c r="R264" s="33">
        <v>1</v>
      </c>
      <c r="S264" s="33">
        <v>7</v>
      </c>
      <c r="T264" s="52">
        <v>6</v>
      </c>
      <c r="U264" s="54">
        <f t="shared" si="9"/>
        <v>795.91</v>
      </c>
    </row>
    <row r="265" spans="1:21" ht="12.5">
      <c r="A265" s="27">
        <v>200000269</v>
      </c>
      <c r="B265" s="3">
        <v>0</v>
      </c>
      <c r="C265" s="3">
        <v>0</v>
      </c>
      <c r="D265" s="27">
        <v>49</v>
      </c>
      <c r="E265" s="3">
        <v>1</v>
      </c>
      <c r="F265" s="27">
        <v>154778</v>
      </c>
      <c r="G265" s="3">
        <v>1</v>
      </c>
      <c r="H265" s="3">
        <v>2</v>
      </c>
      <c r="I265" s="2"/>
      <c r="J265" s="33">
        <v>3</v>
      </c>
      <c r="K265" s="33">
        <v>27</v>
      </c>
      <c r="L265" s="33">
        <v>8</v>
      </c>
      <c r="M265" s="33">
        <v>10</v>
      </c>
      <c r="N265" s="33">
        <v>9</v>
      </c>
      <c r="O265" s="33">
        <v>158.54</v>
      </c>
      <c r="P265" s="33">
        <v>202.68</v>
      </c>
      <c r="Q265" s="33">
        <v>228.85</v>
      </c>
      <c r="R265" s="33">
        <v>1</v>
      </c>
      <c r="S265" s="33">
        <v>7</v>
      </c>
      <c r="T265" s="52">
        <v>5</v>
      </c>
      <c r="U265" s="54">
        <f t="shared" si="9"/>
        <v>590.07000000000005</v>
      </c>
    </row>
    <row r="266" spans="1:21" ht="12.5">
      <c r="A266" s="27">
        <v>200000270</v>
      </c>
      <c r="B266" s="3">
        <v>0</v>
      </c>
      <c r="C266" s="3">
        <v>0</v>
      </c>
      <c r="D266" s="27">
        <v>52</v>
      </c>
      <c r="E266" s="3">
        <v>1</v>
      </c>
      <c r="F266" s="27">
        <v>159216</v>
      </c>
      <c r="G266" s="3">
        <v>1</v>
      </c>
      <c r="H266" s="3">
        <v>1</v>
      </c>
      <c r="I266" s="2"/>
      <c r="J266" s="33">
        <v>3</v>
      </c>
      <c r="K266" s="33">
        <v>20</v>
      </c>
      <c r="L266" s="33">
        <v>7</v>
      </c>
      <c r="M266" s="33">
        <v>3</v>
      </c>
      <c r="N266" s="33">
        <v>10</v>
      </c>
      <c r="O266" s="33">
        <v>238.47</v>
      </c>
      <c r="P266" s="33">
        <v>306.93</v>
      </c>
      <c r="Q266" s="33">
        <v>345.23</v>
      </c>
      <c r="R266" s="33">
        <v>1</v>
      </c>
      <c r="S266" s="33">
        <v>14</v>
      </c>
      <c r="T266" s="52">
        <v>1</v>
      </c>
      <c r="U266" s="54">
        <f t="shared" si="9"/>
        <v>890.63</v>
      </c>
    </row>
    <row r="267" spans="1:21" ht="12.5">
      <c r="A267" s="27">
        <v>200000270</v>
      </c>
      <c r="B267" s="3">
        <v>0</v>
      </c>
      <c r="C267" s="3">
        <v>0</v>
      </c>
      <c r="D267" s="27">
        <v>52</v>
      </c>
      <c r="E267" s="3">
        <v>1</v>
      </c>
      <c r="F267" s="27">
        <v>159216</v>
      </c>
      <c r="G267" s="3">
        <v>1</v>
      </c>
      <c r="H267" s="3">
        <v>1</v>
      </c>
      <c r="I267" s="2"/>
      <c r="J267" s="33">
        <v>3</v>
      </c>
      <c r="K267" s="33">
        <v>20</v>
      </c>
      <c r="L267" s="33">
        <v>7</v>
      </c>
      <c r="M267" s="33">
        <v>3</v>
      </c>
      <c r="N267" s="33">
        <v>10</v>
      </c>
      <c r="O267" s="33">
        <v>238.47</v>
      </c>
      <c r="P267" s="33">
        <v>306.93</v>
      </c>
      <c r="Q267" s="33">
        <v>345.23</v>
      </c>
      <c r="R267" s="33">
        <v>1</v>
      </c>
      <c r="S267" s="33">
        <v>14</v>
      </c>
      <c r="T267" s="52">
        <v>1</v>
      </c>
      <c r="U267" s="54">
        <f t="shared" si="9"/>
        <v>890.63</v>
      </c>
    </row>
    <row r="268" spans="1:21" ht="12.5">
      <c r="A268" s="27">
        <v>200000271</v>
      </c>
      <c r="B268" s="3">
        <v>1</v>
      </c>
      <c r="C268" s="3">
        <v>0</v>
      </c>
      <c r="D268" s="27">
        <v>33</v>
      </c>
      <c r="E268" s="3">
        <v>0</v>
      </c>
      <c r="F268" s="27">
        <v>69523</v>
      </c>
      <c r="G268" s="3">
        <v>0</v>
      </c>
      <c r="H268" s="3">
        <v>0</v>
      </c>
      <c r="I268" s="2"/>
      <c r="J268" s="33">
        <v>1</v>
      </c>
      <c r="K268" s="33">
        <v>12</v>
      </c>
      <c r="L268" s="33">
        <v>3</v>
      </c>
      <c r="M268" s="33">
        <v>3</v>
      </c>
      <c r="N268" s="33">
        <v>6</v>
      </c>
      <c r="O268" s="33">
        <v>163.51</v>
      </c>
      <c r="P268" s="33">
        <v>208.89</v>
      </c>
      <c r="Q268" s="33">
        <v>234.58</v>
      </c>
      <c r="R268" s="33">
        <v>3</v>
      </c>
      <c r="S268" s="33">
        <v>19</v>
      </c>
      <c r="T268" s="52">
        <v>4</v>
      </c>
      <c r="U268" s="54">
        <f t="shared" si="9"/>
        <v>606.98</v>
      </c>
    </row>
    <row r="269" spans="1:21" ht="12.5">
      <c r="A269" s="27">
        <v>200000272</v>
      </c>
      <c r="B269" s="3">
        <v>0</v>
      </c>
      <c r="C269" s="3">
        <v>0</v>
      </c>
      <c r="D269" s="27">
        <v>52</v>
      </c>
      <c r="E269" s="3">
        <v>1</v>
      </c>
      <c r="F269" s="27">
        <v>151947</v>
      </c>
      <c r="G269" s="3">
        <v>2</v>
      </c>
      <c r="H269" s="3">
        <v>2</v>
      </c>
      <c r="I269" s="2"/>
      <c r="J269" s="33">
        <v>1</v>
      </c>
      <c r="K269" s="33">
        <v>24</v>
      </c>
      <c r="L269" s="33">
        <v>9</v>
      </c>
      <c r="M269" s="33">
        <v>5</v>
      </c>
      <c r="N269" s="33">
        <v>10</v>
      </c>
      <c r="O269" s="33">
        <v>196.84</v>
      </c>
      <c r="P269" s="33">
        <v>251.4</v>
      </c>
      <c r="Q269" s="33">
        <v>282.68</v>
      </c>
      <c r="R269" s="33">
        <v>1</v>
      </c>
      <c r="S269" s="33">
        <v>17</v>
      </c>
      <c r="T269" s="52">
        <v>6</v>
      </c>
      <c r="U269" s="54">
        <f t="shared" si="9"/>
        <v>730.92000000000007</v>
      </c>
    </row>
    <row r="270" spans="1:21" ht="12.5">
      <c r="A270" s="27">
        <v>200000273</v>
      </c>
      <c r="B270" s="3">
        <v>1</v>
      </c>
      <c r="C270" s="3">
        <v>0</v>
      </c>
      <c r="D270" s="27">
        <v>37</v>
      </c>
      <c r="E270" s="3">
        <v>1</v>
      </c>
      <c r="F270" s="27">
        <v>127206</v>
      </c>
      <c r="G270" s="3">
        <v>1</v>
      </c>
      <c r="H270" s="3">
        <v>0</v>
      </c>
      <c r="I270" s="2"/>
      <c r="J270" s="33">
        <v>1</v>
      </c>
      <c r="K270" s="33">
        <v>26</v>
      </c>
      <c r="L270" s="33">
        <v>10</v>
      </c>
      <c r="M270" s="33">
        <v>9</v>
      </c>
      <c r="N270" s="33">
        <v>7</v>
      </c>
      <c r="O270" s="33">
        <v>160.46</v>
      </c>
      <c r="P270" s="33">
        <v>208.78</v>
      </c>
      <c r="Q270" s="33">
        <v>232.3</v>
      </c>
      <c r="R270" s="33">
        <v>2</v>
      </c>
      <c r="S270" s="33">
        <v>6</v>
      </c>
      <c r="T270" s="52">
        <v>3</v>
      </c>
      <c r="U270" s="54">
        <f t="shared" si="9"/>
        <v>601.54</v>
      </c>
    </row>
    <row r="271" spans="1:21" ht="12.5">
      <c r="A271" s="27">
        <v>200000274</v>
      </c>
      <c r="B271" s="3">
        <v>0</v>
      </c>
      <c r="C271" s="3">
        <v>0</v>
      </c>
      <c r="D271" s="27">
        <v>43</v>
      </c>
      <c r="E271" s="3">
        <v>1</v>
      </c>
      <c r="F271" s="27">
        <v>131133</v>
      </c>
      <c r="G271" s="3">
        <v>1</v>
      </c>
      <c r="H271" s="3">
        <v>0</v>
      </c>
      <c r="I271" s="2"/>
      <c r="J271" s="33">
        <v>3</v>
      </c>
      <c r="K271" s="33">
        <v>20</v>
      </c>
      <c r="L271" s="33">
        <v>9</v>
      </c>
      <c r="M271" s="33">
        <v>4</v>
      </c>
      <c r="N271" s="33">
        <v>7</v>
      </c>
      <c r="O271" s="33">
        <v>145.47</v>
      </c>
      <c r="P271" s="33">
        <v>185.46</v>
      </c>
      <c r="Q271" s="33">
        <v>208.57</v>
      </c>
      <c r="R271" s="33">
        <v>1</v>
      </c>
      <c r="S271" s="33">
        <v>16</v>
      </c>
      <c r="T271" s="52">
        <v>5</v>
      </c>
      <c r="U271" s="54">
        <f t="shared" si="9"/>
        <v>539.5</v>
      </c>
    </row>
    <row r="272" spans="1:21" ht="12.5">
      <c r="A272" s="27">
        <v>200000275</v>
      </c>
      <c r="B272" s="3">
        <v>1</v>
      </c>
      <c r="C272" s="3">
        <v>1</v>
      </c>
      <c r="D272" s="27">
        <v>27</v>
      </c>
      <c r="E272" s="3">
        <v>1</v>
      </c>
      <c r="F272" s="27">
        <v>123279</v>
      </c>
      <c r="G272" s="3">
        <v>1</v>
      </c>
      <c r="H272" s="3">
        <v>1</v>
      </c>
      <c r="I272" s="2" t="s">
        <v>22</v>
      </c>
      <c r="J272" s="33">
        <v>4</v>
      </c>
      <c r="K272" s="33">
        <v>9</v>
      </c>
      <c r="L272" s="33">
        <v>1</v>
      </c>
      <c r="M272" s="33">
        <v>2</v>
      </c>
      <c r="N272" s="33">
        <v>6</v>
      </c>
      <c r="O272" s="33">
        <v>109</v>
      </c>
      <c r="P272" s="33">
        <v>139.38</v>
      </c>
      <c r="Q272" s="33">
        <v>156.30000000000001</v>
      </c>
      <c r="R272" s="33">
        <v>3</v>
      </c>
      <c r="S272" s="33">
        <v>16</v>
      </c>
      <c r="T272" s="52">
        <v>8</v>
      </c>
      <c r="U272" s="54">
        <f t="shared" si="9"/>
        <v>404.68</v>
      </c>
    </row>
    <row r="273" spans="1:21" ht="12.5">
      <c r="A273" s="27">
        <v>200000276</v>
      </c>
      <c r="B273" s="3">
        <v>0</v>
      </c>
      <c r="C273" s="3">
        <v>0</v>
      </c>
      <c r="D273" s="27">
        <v>41</v>
      </c>
      <c r="E273" s="3">
        <v>1</v>
      </c>
      <c r="F273" s="27">
        <v>69062</v>
      </c>
      <c r="G273" s="3">
        <v>0</v>
      </c>
      <c r="H273" s="3">
        <v>0</v>
      </c>
      <c r="I273" s="2"/>
      <c r="J273" s="33">
        <v>1</v>
      </c>
      <c r="K273" s="33">
        <v>20</v>
      </c>
      <c r="L273" s="33">
        <v>7</v>
      </c>
      <c r="M273" s="33">
        <v>4</v>
      </c>
      <c r="N273" s="33">
        <v>9</v>
      </c>
      <c r="O273" s="33">
        <v>134.94999999999999</v>
      </c>
      <c r="P273" s="33">
        <v>171.35</v>
      </c>
      <c r="Q273" s="33">
        <v>195.16</v>
      </c>
      <c r="R273" s="33">
        <v>2</v>
      </c>
      <c r="S273" s="33">
        <v>17</v>
      </c>
      <c r="T273" s="52">
        <v>3</v>
      </c>
      <c r="U273" s="54">
        <f t="shared" si="9"/>
        <v>501.45999999999992</v>
      </c>
    </row>
    <row r="274" spans="1:21" ht="12.5">
      <c r="A274" s="27">
        <v>200000277</v>
      </c>
      <c r="B274" s="3">
        <v>0</v>
      </c>
      <c r="C274" s="3">
        <v>1</v>
      </c>
      <c r="D274" s="27">
        <v>24</v>
      </c>
      <c r="E274" s="3">
        <v>1</v>
      </c>
      <c r="F274" s="27">
        <v>129177</v>
      </c>
      <c r="G274" s="3">
        <v>1</v>
      </c>
      <c r="H274" s="3">
        <v>2</v>
      </c>
      <c r="I274" s="2"/>
      <c r="J274" s="33">
        <v>3</v>
      </c>
      <c r="K274" s="33">
        <v>15</v>
      </c>
      <c r="L274" s="33">
        <v>4</v>
      </c>
      <c r="M274" s="33">
        <v>4</v>
      </c>
      <c r="N274" s="33">
        <v>7</v>
      </c>
      <c r="O274" s="33">
        <v>127.47</v>
      </c>
      <c r="P274" s="33">
        <v>162.18</v>
      </c>
      <c r="Q274" s="33">
        <v>184.32</v>
      </c>
      <c r="R274" s="33">
        <v>3</v>
      </c>
      <c r="S274" s="33">
        <v>14</v>
      </c>
      <c r="T274" s="52">
        <v>3</v>
      </c>
      <c r="U274" s="54">
        <f t="shared" si="9"/>
        <v>473.96999999999997</v>
      </c>
    </row>
    <row r="275" spans="1:21" ht="12.5">
      <c r="A275" s="27">
        <v>200000278</v>
      </c>
      <c r="B275" s="3">
        <v>0</v>
      </c>
      <c r="C275" s="3">
        <v>0</v>
      </c>
      <c r="D275" s="27">
        <v>34</v>
      </c>
      <c r="E275" s="3">
        <v>1</v>
      </c>
      <c r="F275" s="27">
        <v>151803</v>
      </c>
      <c r="G275" s="3">
        <v>1</v>
      </c>
      <c r="H275" s="3">
        <v>2</v>
      </c>
      <c r="I275" s="2"/>
      <c r="J275" s="33">
        <v>1</v>
      </c>
      <c r="K275" s="33">
        <v>13</v>
      </c>
      <c r="L275" s="33">
        <v>5</v>
      </c>
      <c r="M275" s="33">
        <v>5</v>
      </c>
      <c r="N275" s="33">
        <v>3</v>
      </c>
      <c r="O275" s="33">
        <v>143.68</v>
      </c>
      <c r="P275" s="33">
        <v>184.03</v>
      </c>
      <c r="Q275" s="33">
        <v>209.47</v>
      </c>
      <c r="R275" s="33">
        <v>2</v>
      </c>
      <c r="S275" s="33">
        <v>12</v>
      </c>
      <c r="T275" s="52">
        <v>2</v>
      </c>
      <c r="U275" s="54">
        <f t="shared" si="9"/>
        <v>537.18000000000006</v>
      </c>
    </row>
    <row r="276" spans="1:21" ht="12.5">
      <c r="A276" s="27">
        <v>200000279</v>
      </c>
      <c r="B276" s="3">
        <v>0</v>
      </c>
      <c r="C276" s="3">
        <v>0</v>
      </c>
      <c r="D276" s="27">
        <v>47</v>
      </c>
      <c r="E276" s="3">
        <v>1</v>
      </c>
      <c r="F276" s="27">
        <v>130344</v>
      </c>
      <c r="G276" s="3">
        <v>1</v>
      </c>
      <c r="H276" s="3">
        <v>2</v>
      </c>
      <c r="I276" s="2"/>
      <c r="J276" s="33">
        <v>4</v>
      </c>
      <c r="K276" s="33">
        <v>15</v>
      </c>
      <c r="L276" s="33">
        <v>6</v>
      </c>
      <c r="M276" s="33">
        <v>5</v>
      </c>
      <c r="N276" s="33">
        <v>4</v>
      </c>
      <c r="O276" s="33">
        <v>171.03</v>
      </c>
      <c r="P276" s="33">
        <v>216.79</v>
      </c>
      <c r="Q276" s="33">
        <v>245.3</v>
      </c>
      <c r="R276" s="33">
        <v>2</v>
      </c>
      <c r="S276" s="33">
        <v>19</v>
      </c>
      <c r="T276" s="52">
        <v>6</v>
      </c>
      <c r="U276" s="54">
        <f t="shared" si="9"/>
        <v>633.12</v>
      </c>
    </row>
    <row r="277" spans="1:21" ht="12.5">
      <c r="A277" s="27">
        <v>200000280</v>
      </c>
      <c r="B277" s="3">
        <v>0</v>
      </c>
      <c r="C277" s="3">
        <v>0</v>
      </c>
      <c r="D277" s="27">
        <v>34</v>
      </c>
      <c r="E277" s="3">
        <v>1</v>
      </c>
      <c r="F277" s="27">
        <v>85685</v>
      </c>
      <c r="G277" s="3">
        <v>0</v>
      </c>
      <c r="H277" s="3">
        <v>0</v>
      </c>
      <c r="I277" s="2"/>
      <c r="J277" s="33">
        <v>3</v>
      </c>
      <c r="K277" s="33">
        <v>11</v>
      </c>
      <c r="L277" s="33">
        <v>5</v>
      </c>
      <c r="M277" s="33">
        <v>2</v>
      </c>
      <c r="N277" s="33">
        <v>4</v>
      </c>
      <c r="O277" s="33">
        <v>155.04</v>
      </c>
      <c r="P277" s="33">
        <v>198.78</v>
      </c>
      <c r="Q277" s="33">
        <v>224.25</v>
      </c>
      <c r="R277" s="33">
        <v>2</v>
      </c>
      <c r="S277" s="33">
        <v>19</v>
      </c>
      <c r="T277" s="52">
        <v>7</v>
      </c>
      <c r="U277" s="54">
        <f t="shared" si="9"/>
        <v>578.06999999999994</v>
      </c>
    </row>
    <row r="278" spans="1:21" ht="12.5">
      <c r="A278" s="27">
        <v>200000281</v>
      </c>
      <c r="B278" s="3">
        <v>0</v>
      </c>
      <c r="C278" s="3">
        <v>1</v>
      </c>
      <c r="D278" s="27">
        <v>55</v>
      </c>
      <c r="E278" s="3">
        <v>2</v>
      </c>
      <c r="F278" s="27">
        <v>172909</v>
      </c>
      <c r="G278" s="3">
        <v>1</v>
      </c>
      <c r="H278" s="3">
        <v>0</v>
      </c>
      <c r="I278" s="2"/>
      <c r="J278" s="33">
        <v>1</v>
      </c>
      <c r="K278" s="33">
        <v>24</v>
      </c>
      <c r="L278" s="33">
        <v>8</v>
      </c>
      <c r="M278" s="33">
        <v>9</v>
      </c>
      <c r="N278" s="33">
        <v>7</v>
      </c>
      <c r="O278" s="33">
        <v>135.87</v>
      </c>
      <c r="P278" s="33">
        <v>173.8</v>
      </c>
      <c r="Q278" s="33">
        <v>196.42</v>
      </c>
      <c r="R278" s="33">
        <v>3</v>
      </c>
      <c r="S278" s="33">
        <v>19</v>
      </c>
      <c r="T278" s="52">
        <v>2</v>
      </c>
      <c r="U278" s="54">
        <f t="shared" si="9"/>
        <v>506.09000000000003</v>
      </c>
    </row>
    <row r="279" spans="1:21" ht="12.5">
      <c r="A279" s="27">
        <v>200000282</v>
      </c>
      <c r="B279" s="3">
        <v>0</v>
      </c>
      <c r="C279" s="3">
        <v>0</v>
      </c>
      <c r="D279" s="27">
        <v>36</v>
      </c>
      <c r="E279" s="3">
        <v>1</v>
      </c>
      <c r="F279" s="27">
        <v>149237</v>
      </c>
      <c r="G279" s="3">
        <v>1</v>
      </c>
      <c r="H279" s="3">
        <v>0</v>
      </c>
      <c r="I279" s="2"/>
      <c r="J279" s="33">
        <v>2</v>
      </c>
      <c r="K279" s="33">
        <v>19</v>
      </c>
      <c r="L279" s="33">
        <v>10</v>
      </c>
      <c r="M279" s="33">
        <v>8</v>
      </c>
      <c r="N279" s="33">
        <v>1</v>
      </c>
      <c r="O279" s="33">
        <v>122.61</v>
      </c>
      <c r="P279" s="33">
        <v>155.78</v>
      </c>
      <c r="Q279" s="33">
        <v>176.61</v>
      </c>
      <c r="R279" s="33">
        <v>1</v>
      </c>
      <c r="S279" s="33">
        <v>7</v>
      </c>
      <c r="T279" s="52">
        <v>5</v>
      </c>
      <c r="U279" s="54">
        <f t="shared" si="9"/>
        <v>455</v>
      </c>
    </row>
    <row r="280" spans="1:21" ht="12.5">
      <c r="A280" s="27">
        <v>200000283</v>
      </c>
      <c r="B280" s="3">
        <v>1</v>
      </c>
      <c r="C280" s="3">
        <v>1</v>
      </c>
      <c r="D280" s="27">
        <v>28</v>
      </c>
      <c r="E280" s="3">
        <v>1</v>
      </c>
      <c r="F280" s="27">
        <v>124566</v>
      </c>
      <c r="G280" s="3">
        <v>1</v>
      </c>
      <c r="H280" s="3">
        <v>2</v>
      </c>
      <c r="I280" s="2"/>
      <c r="J280" s="33">
        <v>2</v>
      </c>
      <c r="K280" s="33">
        <v>12</v>
      </c>
      <c r="L280" s="33">
        <v>4</v>
      </c>
      <c r="M280" s="33">
        <v>1</v>
      </c>
      <c r="N280" s="33">
        <v>7</v>
      </c>
      <c r="O280" s="33">
        <v>156.18</v>
      </c>
      <c r="P280" s="33">
        <v>201.13</v>
      </c>
      <c r="Q280" s="33">
        <v>224.31</v>
      </c>
      <c r="R280" s="33">
        <v>1</v>
      </c>
      <c r="S280" s="33">
        <v>7</v>
      </c>
      <c r="T280" s="52">
        <v>5</v>
      </c>
      <c r="U280" s="54">
        <f t="shared" si="9"/>
        <v>581.62</v>
      </c>
    </row>
    <row r="281" spans="1:21" ht="12.5">
      <c r="A281" s="27">
        <v>200000284</v>
      </c>
      <c r="B281" s="3">
        <v>0</v>
      </c>
      <c r="C281" s="3">
        <v>0</v>
      </c>
      <c r="D281" s="27">
        <v>73</v>
      </c>
      <c r="E281" s="3">
        <v>2</v>
      </c>
      <c r="F281" s="27">
        <v>214732</v>
      </c>
      <c r="G281" s="3">
        <v>2</v>
      </c>
      <c r="H281" s="3">
        <v>1</v>
      </c>
      <c r="I281" s="2"/>
      <c r="J281" s="33">
        <v>2</v>
      </c>
      <c r="K281" s="33">
        <v>16</v>
      </c>
      <c r="L281" s="33">
        <v>6</v>
      </c>
      <c r="M281" s="33">
        <v>2</v>
      </c>
      <c r="N281" s="33">
        <v>8</v>
      </c>
      <c r="O281" s="33">
        <v>168.09</v>
      </c>
      <c r="P281" s="33">
        <v>215.97</v>
      </c>
      <c r="Q281" s="33">
        <v>243.41</v>
      </c>
      <c r="R281" s="33">
        <v>3</v>
      </c>
      <c r="S281" s="33">
        <v>6</v>
      </c>
      <c r="T281" s="52">
        <v>10</v>
      </c>
      <c r="U281" s="54">
        <f t="shared" si="9"/>
        <v>627.47</v>
      </c>
    </row>
    <row r="282" spans="1:21" ht="12.5">
      <c r="A282" s="27">
        <v>200000285</v>
      </c>
      <c r="B282" s="3">
        <v>0</v>
      </c>
      <c r="C282" s="3">
        <v>1</v>
      </c>
      <c r="D282" s="27">
        <v>27</v>
      </c>
      <c r="E282" s="3">
        <v>1</v>
      </c>
      <c r="F282" s="27">
        <v>106955</v>
      </c>
      <c r="G282" s="3">
        <v>1</v>
      </c>
      <c r="H282" s="3">
        <v>2</v>
      </c>
      <c r="I282" s="2"/>
      <c r="J282" s="33">
        <v>5</v>
      </c>
      <c r="K282" s="33">
        <v>15</v>
      </c>
      <c r="L282" s="33">
        <v>4</v>
      </c>
      <c r="M282" s="33">
        <v>7</v>
      </c>
      <c r="N282" s="33">
        <v>4</v>
      </c>
      <c r="O282" s="33">
        <v>134.76</v>
      </c>
      <c r="P282" s="33">
        <v>173.08</v>
      </c>
      <c r="Q282" s="33">
        <v>194.48</v>
      </c>
      <c r="R282" s="33">
        <v>3</v>
      </c>
      <c r="S282" s="33">
        <v>10</v>
      </c>
      <c r="T282" s="52">
        <v>7</v>
      </c>
      <c r="U282" s="54">
        <f t="shared" si="9"/>
        <v>502.32000000000005</v>
      </c>
    </row>
    <row r="283" spans="1:21" ht="12.5">
      <c r="A283" s="27">
        <v>200000286</v>
      </c>
      <c r="B283" s="3">
        <v>0</v>
      </c>
      <c r="C283" s="3">
        <v>0</v>
      </c>
      <c r="D283" s="27">
        <v>38</v>
      </c>
      <c r="E283" s="3">
        <v>1</v>
      </c>
      <c r="F283" s="27">
        <v>106552</v>
      </c>
      <c r="G283" s="3">
        <v>1</v>
      </c>
      <c r="H283" s="3">
        <v>2</v>
      </c>
      <c r="I283" s="2"/>
      <c r="J283" s="33">
        <v>3</v>
      </c>
      <c r="K283" s="33">
        <v>14</v>
      </c>
      <c r="L283" s="33">
        <v>8</v>
      </c>
      <c r="M283" s="33">
        <v>4</v>
      </c>
      <c r="N283" s="33">
        <v>2</v>
      </c>
      <c r="O283" s="33">
        <v>128.59</v>
      </c>
      <c r="P283" s="33">
        <v>165.49</v>
      </c>
      <c r="Q283" s="33">
        <v>186.76</v>
      </c>
      <c r="R283" s="33">
        <v>3</v>
      </c>
      <c r="S283" s="33">
        <v>20</v>
      </c>
      <c r="T283" s="52">
        <v>3</v>
      </c>
      <c r="U283" s="54">
        <f t="shared" si="9"/>
        <v>480.84000000000003</v>
      </c>
    </row>
    <row r="284" spans="1:21" ht="12.5">
      <c r="A284" s="27">
        <v>200000287</v>
      </c>
      <c r="B284" s="3">
        <v>0</v>
      </c>
      <c r="C284" s="3">
        <v>1</v>
      </c>
      <c r="D284" s="27">
        <v>49</v>
      </c>
      <c r="E284" s="3">
        <v>2</v>
      </c>
      <c r="F284" s="27">
        <v>124658</v>
      </c>
      <c r="G284" s="3">
        <v>1</v>
      </c>
      <c r="H284" s="3">
        <v>2</v>
      </c>
      <c r="I284" s="2"/>
      <c r="J284" s="33">
        <v>4</v>
      </c>
      <c r="K284" s="33">
        <v>12</v>
      </c>
      <c r="L284" s="33">
        <v>2</v>
      </c>
      <c r="M284" s="33">
        <v>6</v>
      </c>
      <c r="N284" s="33">
        <v>4</v>
      </c>
      <c r="O284" s="33">
        <v>171.41</v>
      </c>
      <c r="P284" s="33">
        <v>219.92</v>
      </c>
      <c r="Q284" s="33">
        <v>246.26</v>
      </c>
      <c r="R284" s="33">
        <v>3</v>
      </c>
      <c r="S284" s="33">
        <v>8</v>
      </c>
      <c r="T284" s="52">
        <v>3</v>
      </c>
      <c r="U284" s="54">
        <f t="shared" si="9"/>
        <v>637.58999999999992</v>
      </c>
    </row>
    <row r="285" spans="1:21" ht="12.5">
      <c r="A285" s="27">
        <v>200000288</v>
      </c>
      <c r="B285" s="3">
        <v>0</v>
      </c>
      <c r="C285" s="3">
        <v>0</v>
      </c>
      <c r="D285" s="27">
        <v>30</v>
      </c>
      <c r="E285" s="3">
        <v>0</v>
      </c>
      <c r="F285" s="27">
        <v>169405</v>
      </c>
      <c r="G285" s="3">
        <v>1</v>
      </c>
      <c r="H285" s="3">
        <v>2</v>
      </c>
      <c r="I285" s="2"/>
      <c r="J285" s="33">
        <v>4</v>
      </c>
      <c r="K285" s="33">
        <v>17</v>
      </c>
      <c r="L285" s="33">
        <v>9</v>
      </c>
      <c r="M285" s="33">
        <v>7</v>
      </c>
      <c r="N285" s="33">
        <v>1</v>
      </c>
      <c r="O285" s="33">
        <v>156.09</v>
      </c>
      <c r="P285" s="33">
        <v>199.85</v>
      </c>
      <c r="Q285" s="33">
        <v>224.54</v>
      </c>
      <c r="R285" s="33">
        <v>1</v>
      </c>
      <c r="S285" s="33">
        <v>11</v>
      </c>
      <c r="T285" s="52">
        <v>5</v>
      </c>
      <c r="U285" s="54">
        <f t="shared" si="9"/>
        <v>580.48</v>
      </c>
    </row>
    <row r="286" spans="1:21" ht="12.5">
      <c r="A286" s="27">
        <v>200000289</v>
      </c>
      <c r="B286" s="3">
        <v>0</v>
      </c>
      <c r="C286" s="3">
        <v>0</v>
      </c>
      <c r="D286" s="27">
        <v>36</v>
      </c>
      <c r="E286" s="3">
        <v>1</v>
      </c>
      <c r="F286" s="27">
        <v>149040</v>
      </c>
      <c r="G286" s="3">
        <v>2</v>
      </c>
      <c r="H286" s="3">
        <v>2</v>
      </c>
      <c r="I286" s="2"/>
      <c r="J286" s="33">
        <v>3</v>
      </c>
      <c r="K286" s="33">
        <v>24</v>
      </c>
      <c r="L286" s="33">
        <v>9</v>
      </c>
      <c r="M286" s="33">
        <v>6</v>
      </c>
      <c r="N286" s="33">
        <v>9</v>
      </c>
      <c r="O286" s="33">
        <v>136.59</v>
      </c>
      <c r="P286" s="33">
        <v>174.14</v>
      </c>
      <c r="Q286" s="33">
        <v>196.51</v>
      </c>
      <c r="R286" s="33">
        <v>1</v>
      </c>
      <c r="S286" s="33">
        <v>8</v>
      </c>
      <c r="T286" s="52">
        <v>4</v>
      </c>
      <c r="U286" s="54">
        <f t="shared" si="9"/>
        <v>507.24</v>
      </c>
    </row>
    <row r="287" spans="1:21" ht="12.5">
      <c r="A287" s="27">
        <v>200000290</v>
      </c>
      <c r="B287" s="3">
        <v>1</v>
      </c>
      <c r="C287" s="3">
        <v>0</v>
      </c>
      <c r="D287" s="27">
        <v>51</v>
      </c>
      <c r="E287" s="3">
        <v>1</v>
      </c>
      <c r="F287" s="27">
        <v>101074</v>
      </c>
      <c r="G287" s="3">
        <v>0</v>
      </c>
      <c r="H287" s="3">
        <v>0</v>
      </c>
      <c r="I287" s="2"/>
      <c r="J287" s="33">
        <v>5</v>
      </c>
      <c r="K287" s="33">
        <v>20</v>
      </c>
      <c r="L287" s="33">
        <v>9</v>
      </c>
      <c r="M287" s="33">
        <v>10</v>
      </c>
      <c r="N287" s="33">
        <v>1</v>
      </c>
      <c r="O287" s="33">
        <v>142.07</v>
      </c>
      <c r="P287" s="33">
        <v>179.9</v>
      </c>
      <c r="Q287" s="33">
        <v>205.07</v>
      </c>
      <c r="R287" s="33">
        <v>2</v>
      </c>
      <c r="S287" s="33">
        <v>14</v>
      </c>
      <c r="T287" s="52">
        <v>3</v>
      </c>
      <c r="U287" s="54">
        <f t="shared" si="9"/>
        <v>527.04</v>
      </c>
    </row>
    <row r="288" spans="1:21" ht="12.5">
      <c r="A288" s="27">
        <v>200000291</v>
      </c>
      <c r="B288" s="3">
        <v>0</v>
      </c>
      <c r="C288" s="3">
        <v>0</v>
      </c>
      <c r="D288" s="27">
        <v>36</v>
      </c>
      <c r="E288" s="3">
        <v>1</v>
      </c>
      <c r="F288" s="27">
        <v>102180</v>
      </c>
      <c r="G288" s="3">
        <v>1</v>
      </c>
      <c r="H288" s="3">
        <v>2</v>
      </c>
      <c r="I288" s="2"/>
      <c r="J288" s="33">
        <v>2</v>
      </c>
      <c r="K288" s="33">
        <v>19</v>
      </c>
      <c r="L288" s="33">
        <v>4</v>
      </c>
      <c r="M288" s="33">
        <v>7</v>
      </c>
      <c r="N288" s="33">
        <v>8</v>
      </c>
      <c r="O288" s="33">
        <v>224.37</v>
      </c>
      <c r="P288" s="33">
        <v>287.52999999999997</v>
      </c>
      <c r="Q288" s="33">
        <v>324.60000000000002</v>
      </c>
      <c r="R288" s="33">
        <v>3</v>
      </c>
      <c r="S288" s="33">
        <v>15</v>
      </c>
      <c r="T288" s="52">
        <v>5</v>
      </c>
      <c r="U288" s="54">
        <f t="shared" si="9"/>
        <v>836.5</v>
      </c>
    </row>
    <row r="289" spans="1:21" ht="12.5">
      <c r="A289" s="27">
        <v>200000292</v>
      </c>
      <c r="B289" s="3">
        <v>0</v>
      </c>
      <c r="C289" s="3">
        <v>0</v>
      </c>
      <c r="D289" s="27">
        <v>33</v>
      </c>
      <c r="E289" s="3">
        <v>1</v>
      </c>
      <c r="F289" s="27">
        <v>87232</v>
      </c>
      <c r="G289" s="3">
        <v>0</v>
      </c>
      <c r="H289" s="3">
        <v>0</v>
      </c>
      <c r="I289" s="2"/>
      <c r="J289" s="33">
        <v>3</v>
      </c>
      <c r="K289" s="33">
        <v>8</v>
      </c>
      <c r="L289" s="33">
        <v>1</v>
      </c>
      <c r="M289" s="33">
        <v>4</v>
      </c>
      <c r="N289" s="33">
        <v>3</v>
      </c>
      <c r="O289" s="33">
        <v>150.33000000000001</v>
      </c>
      <c r="P289" s="33">
        <v>193.42</v>
      </c>
      <c r="Q289" s="33">
        <v>217.04</v>
      </c>
      <c r="R289" s="33">
        <v>1</v>
      </c>
      <c r="S289" s="33">
        <v>5</v>
      </c>
      <c r="T289" s="52">
        <v>4</v>
      </c>
      <c r="U289" s="54">
        <f t="shared" si="9"/>
        <v>560.79</v>
      </c>
    </row>
    <row r="290" spans="1:21" ht="12.5">
      <c r="A290" s="27">
        <v>200000293</v>
      </c>
      <c r="B290" s="3">
        <v>0</v>
      </c>
      <c r="C290" s="3">
        <v>0</v>
      </c>
      <c r="D290" s="27">
        <v>57</v>
      </c>
      <c r="E290" s="3">
        <v>2</v>
      </c>
      <c r="F290" s="27">
        <v>82277</v>
      </c>
      <c r="G290" s="3">
        <v>0</v>
      </c>
      <c r="H290" s="3">
        <v>0</v>
      </c>
      <c r="I290" s="2"/>
      <c r="J290" s="33">
        <v>2</v>
      </c>
      <c r="K290" s="33">
        <v>15</v>
      </c>
      <c r="L290" s="33">
        <v>10</v>
      </c>
      <c r="M290" s="33">
        <v>4</v>
      </c>
      <c r="N290" s="33">
        <v>1</v>
      </c>
      <c r="O290" s="33">
        <v>144.16999999999999</v>
      </c>
      <c r="P290" s="33">
        <v>183.9</v>
      </c>
      <c r="Q290" s="33">
        <v>206.69</v>
      </c>
      <c r="R290" s="33">
        <v>3</v>
      </c>
      <c r="S290" s="33">
        <v>12</v>
      </c>
      <c r="T290" s="52">
        <v>5</v>
      </c>
      <c r="U290" s="54">
        <f t="shared" si="9"/>
        <v>534.76</v>
      </c>
    </row>
    <row r="291" spans="1:21" ht="12.5">
      <c r="A291" s="27">
        <v>200000294</v>
      </c>
      <c r="B291" s="3">
        <v>1</v>
      </c>
      <c r="C291" s="3">
        <v>1</v>
      </c>
      <c r="D291" s="27">
        <v>43</v>
      </c>
      <c r="E291" s="3">
        <v>2</v>
      </c>
      <c r="F291" s="27">
        <v>147259</v>
      </c>
      <c r="G291" s="3">
        <v>1</v>
      </c>
      <c r="H291" s="3">
        <v>1</v>
      </c>
      <c r="I291" s="2"/>
      <c r="J291" s="33">
        <v>5</v>
      </c>
      <c r="K291" s="33">
        <v>13</v>
      </c>
      <c r="L291" s="33">
        <v>4</v>
      </c>
      <c r="M291" s="33">
        <v>7</v>
      </c>
      <c r="N291" s="33">
        <v>2</v>
      </c>
      <c r="O291" s="33">
        <v>158.36000000000001</v>
      </c>
      <c r="P291" s="33">
        <v>201.81</v>
      </c>
      <c r="Q291" s="33">
        <v>228.51</v>
      </c>
      <c r="R291" s="33">
        <v>3</v>
      </c>
      <c r="S291" s="33">
        <v>20</v>
      </c>
      <c r="T291" s="52">
        <v>2</v>
      </c>
      <c r="U291" s="54">
        <f t="shared" si="9"/>
        <v>588.68000000000006</v>
      </c>
    </row>
    <row r="292" spans="1:21" ht="12.5">
      <c r="A292" s="27">
        <v>200000295</v>
      </c>
      <c r="B292" s="3">
        <v>0</v>
      </c>
      <c r="C292" s="3">
        <v>0</v>
      </c>
      <c r="D292" s="27">
        <v>29</v>
      </c>
      <c r="E292" s="3">
        <v>0</v>
      </c>
      <c r="F292" s="27">
        <v>89170</v>
      </c>
      <c r="G292" s="3">
        <v>0</v>
      </c>
      <c r="H292" s="3">
        <v>0</v>
      </c>
      <c r="I292" s="2"/>
      <c r="J292" s="33">
        <v>1</v>
      </c>
      <c r="K292" s="33">
        <v>19</v>
      </c>
      <c r="L292" s="33">
        <v>8</v>
      </c>
      <c r="M292" s="33">
        <v>4</v>
      </c>
      <c r="N292" s="33">
        <v>7</v>
      </c>
      <c r="O292" s="33">
        <v>136.35</v>
      </c>
      <c r="P292" s="33">
        <v>174.73</v>
      </c>
      <c r="Q292" s="33">
        <v>196.79</v>
      </c>
      <c r="R292" s="33">
        <v>2</v>
      </c>
      <c r="S292" s="33">
        <v>16</v>
      </c>
      <c r="T292" s="52">
        <v>3</v>
      </c>
      <c r="U292" s="54">
        <f t="shared" si="9"/>
        <v>507.87</v>
      </c>
    </row>
    <row r="293" spans="1:21" ht="12.5">
      <c r="A293" s="27">
        <v>200000296</v>
      </c>
      <c r="B293" s="3">
        <v>1</v>
      </c>
      <c r="C293" s="3">
        <v>1</v>
      </c>
      <c r="D293" s="27">
        <v>71</v>
      </c>
      <c r="E293" s="3">
        <v>3</v>
      </c>
      <c r="F293" s="27">
        <v>211572</v>
      </c>
      <c r="G293" s="3">
        <v>2</v>
      </c>
      <c r="H293" s="3">
        <v>1</v>
      </c>
      <c r="I293" s="2"/>
      <c r="J293" s="33">
        <v>3</v>
      </c>
      <c r="K293" s="33">
        <v>16</v>
      </c>
      <c r="L293" s="33">
        <v>5</v>
      </c>
      <c r="M293" s="33">
        <v>4</v>
      </c>
      <c r="N293" s="33">
        <v>7</v>
      </c>
      <c r="O293" s="33">
        <v>141.02000000000001</v>
      </c>
      <c r="P293" s="33">
        <v>179.59</v>
      </c>
      <c r="Q293" s="33">
        <v>203.05</v>
      </c>
      <c r="R293" s="33">
        <v>3</v>
      </c>
      <c r="S293" s="33">
        <v>15</v>
      </c>
      <c r="T293" s="52">
        <v>5</v>
      </c>
      <c r="U293" s="54">
        <f t="shared" si="9"/>
        <v>523.66000000000008</v>
      </c>
    </row>
    <row r="294" spans="1:21" ht="12.5">
      <c r="A294" s="27">
        <v>200000297</v>
      </c>
      <c r="B294" s="3">
        <v>0</v>
      </c>
      <c r="C294" s="3">
        <v>0</v>
      </c>
      <c r="D294" s="27">
        <v>38</v>
      </c>
      <c r="E294" s="3">
        <v>1</v>
      </c>
      <c r="F294" s="27">
        <v>123003</v>
      </c>
      <c r="G294" s="3">
        <v>1</v>
      </c>
      <c r="H294" s="3">
        <v>2</v>
      </c>
      <c r="I294" s="2"/>
      <c r="J294" s="33">
        <v>1</v>
      </c>
      <c r="K294" s="33">
        <v>11</v>
      </c>
      <c r="L294" s="33">
        <v>3</v>
      </c>
      <c r="M294" s="33">
        <v>7</v>
      </c>
      <c r="N294" s="33">
        <v>1</v>
      </c>
      <c r="O294" s="33">
        <v>249.45</v>
      </c>
      <c r="P294" s="33">
        <v>319.18</v>
      </c>
      <c r="Q294" s="33">
        <v>359.85</v>
      </c>
      <c r="R294" s="33">
        <v>3</v>
      </c>
      <c r="S294" s="33">
        <v>11</v>
      </c>
      <c r="T294" s="52">
        <v>3</v>
      </c>
      <c r="U294" s="54">
        <f t="shared" si="9"/>
        <v>928.48</v>
      </c>
    </row>
    <row r="295" spans="1:21" ht="12.5">
      <c r="A295" s="27">
        <v>200000298</v>
      </c>
      <c r="B295" s="3">
        <v>0</v>
      </c>
      <c r="C295" s="3">
        <v>0</v>
      </c>
      <c r="D295" s="27">
        <v>32</v>
      </c>
      <c r="E295" s="3">
        <v>0</v>
      </c>
      <c r="F295" s="27">
        <v>128310</v>
      </c>
      <c r="G295" s="3">
        <v>1</v>
      </c>
      <c r="H295" s="3">
        <v>0</v>
      </c>
      <c r="I295" s="2"/>
      <c r="J295" s="33">
        <v>5</v>
      </c>
      <c r="K295" s="33">
        <v>11</v>
      </c>
      <c r="L295" s="33">
        <v>2</v>
      </c>
      <c r="M295" s="33">
        <v>7</v>
      </c>
      <c r="N295" s="33">
        <v>2</v>
      </c>
      <c r="O295" s="33">
        <v>178.28</v>
      </c>
      <c r="P295" s="33">
        <v>226.45</v>
      </c>
      <c r="Q295" s="33">
        <v>256.56</v>
      </c>
      <c r="R295" s="33">
        <v>1</v>
      </c>
      <c r="S295" s="33">
        <v>8</v>
      </c>
      <c r="T295" s="52">
        <v>9</v>
      </c>
      <c r="U295" s="54">
        <f t="shared" si="9"/>
        <v>661.29</v>
      </c>
    </row>
    <row r="296" spans="1:21" ht="12.5">
      <c r="A296" s="27">
        <v>200000299</v>
      </c>
      <c r="B296" s="3">
        <v>1</v>
      </c>
      <c r="C296" s="3">
        <v>0</v>
      </c>
      <c r="D296" s="27">
        <v>47</v>
      </c>
      <c r="E296" s="3">
        <v>1</v>
      </c>
      <c r="F296" s="27">
        <v>123525</v>
      </c>
      <c r="G296" s="3">
        <v>0</v>
      </c>
      <c r="H296" s="3">
        <v>0</v>
      </c>
      <c r="I296" s="2"/>
      <c r="J296" s="33">
        <v>3</v>
      </c>
      <c r="K296" s="33">
        <v>20</v>
      </c>
      <c r="L296" s="33">
        <v>9</v>
      </c>
      <c r="M296" s="33">
        <v>5</v>
      </c>
      <c r="N296" s="33">
        <v>6</v>
      </c>
      <c r="O296" s="33">
        <v>164.89</v>
      </c>
      <c r="P296" s="33">
        <v>212.17</v>
      </c>
      <c r="Q296" s="33">
        <v>239.17</v>
      </c>
      <c r="R296" s="33">
        <v>3</v>
      </c>
      <c r="S296" s="33">
        <v>16</v>
      </c>
      <c r="T296" s="52">
        <v>7</v>
      </c>
      <c r="U296" s="54">
        <f t="shared" si="9"/>
        <v>616.2299999999999</v>
      </c>
    </row>
    <row r="297" spans="1:21" ht="12.5">
      <c r="A297" s="27">
        <v>200000300</v>
      </c>
      <c r="B297" s="3">
        <v>1</v>
      </c>
      <c r="C297" s="3">
        <v>1</v>
      </c>
      <c r="D297" s="27">
        <v>41</v>
      </c>
      <c r="E297" s="3">
        <v>1</v>
      </c>
      <c r="F297" s="27">
        <v>97006</v>
      </c>
      <c r="G297" s="3">
        <v>0</v>
      </c>
      <c r="H297" s="3">
        <v>0</v>
      </c>
      <c r="I297" s="2"/>
      <c r="J297" s="33">
        <v>2</v>
      </c>
      <c r="K297" s="33">
        <v>14</v>
      </c>
      <c r="L297" s="33">
        <v>3</v>
      </c>
      <c r="M297" s="33">
        <v>4</v>
      </c>
      <c r="N297" s="33">
        <v>7</v>
      </c>
      <c r="O297" s="33">
        <v>128.07</v>
      </c>
      <c r="P297" s="33">
        <v>164.93</v>
      </c>
      <c r="Q297" s="33">
        <v>184.3</v>
      </c>
      <c r="R297" s="33">
        <v>3</v>
      </c>
      <c r="S297" s="33">
        <v>6</v>
      </c>
      <c r="T297" s="52">
        <v>4</v>
      </c>
      <c r="U297" s="54">
        <f t="shared" si="9"/>
        <v>477.3</v>
      </c>
    </row>
    <row r="298" spans="1:21" ht="12.5">
      <c r="A298" s="27">
        <v>200000301</v>
      </c>
      <c r="B298" s="3">
        <v>1</v>
      </c>
      <c r="C298" s="3">
        <v>1</v>
      </c>
      <c r="D298" s="27">
        <v>26</v>
      </c>
      <c r="E298" s="3">
        <v>1</v>
      </c>
      <c r="F298" s="27">
        <v>82940</v>
      </c>
      <c r="G298" s="3">
        <v>0</v>
      </c>
      <c r="H298" s="3">
        <v>0</v>
      </c>
      <c r="I298" s="2"/>
      <c r="J298" s="33">
        <v>5</v>
      </c>
      <c r="K298" s="33">
        <v>22</v>
      </c>
      <c r="L298" s="33">
        <v>7</v>
      </c>
      <c r="M298" s="33">
        <v>9</v>
      </c>
      <c r="N298" s="33">
        <v>6</v>
      </c>
      <c r="O298" s="33">
        <v>179.25</v>
      </c>
      <c r="P298" s="33">
        <v>226.75</v>
      </c>
      <c r="Q298" s="33">
        <v>257.14</v>
      </c>
      <c r="R298" s="33">
        <v>1</v>
      </c>
      <c r="S298" s="33">
        <v>7</v>
      </c>
      <c r="T298" s="52">
        <v>4</v>
      </c>
      <c r="U298" s="54">
        <f t="shared" si="9"/>
        <v>663.14</v>
      </c>
    </row>
    <row r="299" spans="1:21" ht="12.5">
      <c r="A299" s="27">
        <v>200000302</v>
      </c>
      <c r="B299" s="3">
        <v>1</v>
      </c>
      <c r="C299" s="3">
        <v>1</v>
      </c>
      <c r="D299" s="27">
        <v>51</v>
      </c>
      <c r="E299" s="3">
        <v>2</v>
      </c>
      <c r="F299" s="27">
        <v>127825</v>
      </c>
      <c r="G299" s="3">
        <v>1</v>
      </c>
      <c r="H299" s="3">
        <v>0</v>
      </c>
      <c r="I299" s="2"/>
      <c r="J299" s="33">
        <v>2</v>
      </c>
      <c r="K299" s="33">
        <v>22</v>
      </c>
      <c r="L299" s="33">
        <v>10</v>
      </c>
      <c r="M299" s="33">
        <v>6</v>
      </c>
      <c r="N299" s="33">
        <v>6</v>
      </c>
      <c r="O299" s="33">
        <v>112.56</v>
      </c>
      <c r="P299" s="33">
        <v>143.97999999999999</v>
      </c>
      <c r="Q299" s="33">
        <v>160.63999999999999</v>
      </c>
      <c r="R299" s="33">
        <v>2</v>
      </c>
      <c r="S299" s="33">
        <v>20</v>
      </c>
      <c r="T299" s="52">
        <v>8</v>
      </c>
      <c r="U299" s="54">
        <f t="shared" si="9"/>
        <v>417.17999999999995</v>
      </c>
    </row>
    <row r="300" spans="1:21" ht="12.5">
      <c r="A300" s="27">
        <v>200000303</v>
      </c>
      <c r="B300" s="3">
        <v>1</v>
      </c>
      <c r="C300" s="3">
        <v>1</v>
      </c>
      <c r="D300" s="27">
        <v>31</v>
      </c>
      <c r="E300" s="3">
        <v>1</v>
      </c>
      <c r="F300" s="27">
        <v>80189</v>
      </c>
      <c r="G300" s="3">
        <v>0</v>
      </c>
      <c r="H300" s="3">
        <v>0</v>
      </c>
      <c r="I300" s="2" t="s">
        <v>20</v>
      </c>
      <c r="J300" s="33">
        <v>2</v>
      </c>
      <c r="K300" s="33">
        <v>10</v>
      </c>
      <c r="L300" s="33">
        <v>3</v>
      </c>
      <c r="M300" s="33">
        <v>5</v>
      </c>
      <c r="N300" s="33">
        <v>2</v>
      </c>
      <c r="O300" s="33">
        <v>241.28</v>
      </c>
      <c r="P300" s="33">
        <v>306.99</v>
      </c>
      <c r="Q300" s="33">
        <v>345.75</v>
      </c>
      <c r="R300" s="33">
        <v>1</v>
      </c>
      <c r="S300" s="33">
        <v>18</v>
      </c>
      <c r="T300" s="52">
        <v>3</v>
      </c>
      <c r="U300" s="54">
        <f t="shared" si="9"/>
        <v>894.02</v>
      </c>
    </row>
    <row r="301" spans="1:21" ht="12.5">
      <c r="A301" s="27">
        <v>200000304</v>
      </c>
      <c r="B301" s="3">
        <v>1</v>
      </c>
      <c r="C301" s="3">
        <v>1</v>
      </c>
      <c r="D301" s="27">
        <v>46</v>
      </c>
      <c r="E301" s="3">
        <v>2</v>
      </c>
      <c r="F301" s="27">
        <v>113399</v>
      </c>
      <c r="G301" s="3">
        <v>0</v>
      </c>
      <c r="H301" s="3">
        <v>0</v>
      </c>
      <c r="I301" s="2"/>
      <c r="J301" s="33">
        <v>4</v>
      </c>
      <c r="K301" s="33">
        <v>3</v>
      </c>
      <c r="L301" s="33">
        <v>1</v>
      </c>
      <c r="M301" s="33">
        <v>1</v>
      </c>
      <c r="N301" s="33">
        <v>1</v>
      </c>
      <c r="O301" s="33">
        <v>177.92</v>
      </c>
      <c r="P301" s="33">
        <v>225.26</v>
      </c>
      <c r="Q301" s="33">
        <v>254.46</v>
      </c>
      <c r="R301" s="33">
        <v>1</v>
      </c>
      <c r="S301" s="33">
        <v>18</v>
      </c>
      <c r="T301" s="52">
        <v>4</v>
      </c>
      <c r="U301" s="54">
        <f t="shared" si="9"/>
        <v>657.64</v>
      </c>
    </row>
    <row r="302" spans="1:21" ht="12.5">
      <c r="A302" s="27">
        <v>200000305</v>
      </c>
      <c r="B302" s="3">
        <v>1</v>
      </c>
      <c r="C302" s="3">
        <v>1</v>
      </c>
      <c r="D302" s="27">
        <v>27</v>
      </c>
      <c r="E302" s="3">
        <v>1</v>
      </c>
      <c r="F302" s="27">
        <v>68834</v>
      </c>
      <c r="G302" s="3">
        <v>0</v>
      </c>
      <c r="H302" s="3">
        <v>0</v>
      </c>
      <c r="I302" s="2"/>
      <c r="J302" s="33">
        <v>5</v>
      </c>
      <c r="K302" s="33">
        <v>19</v>
      </c>
      <c r="L302" s="33">
        <v>5</v>
      </c>
      <c r="M302" s="33">
        <v>10</v>
      </c>
      <c r="N302" s="33">
        <v>4</v>
      </c>
      <c r="O302" s="33">
        <v>200.38</v>
      </c>
      <c r="P302" s="33">
        <v>255.38</v>
      </c>
      <c r="Q302" s="33">
        <v>289.45</v>
      </c>
      <c r="R302" s="33">
        <v>2</v>
      </c>
      <c r="S302" s="33">
        <v>11</v>
      </c>
      <c r="T302" s="52">
        <v>10</v>
      </c>
      <c r="U302" s="54">
        <f t="shared" si="9"/>
        <v>745.21</v>
      </c>
    </row>
    <row r="303" spans="1:21" ht="12.5">
      <c r="A303" s="27">
        <v>200000306</v>
      </c>
      <c r="B303" s="3">
        <v>1</v>
      </c>
      <c r="C303" s="3">
        <v>0</v>
      </c>
      <c r="D303" s="27">
        <v>35</v>
      </c>
      <c r="E303" s="3">
        <v>1</v>
      </c>
      <c r="F303" s="27">
        <v>116176</v>
      </c>
      <c r="G303" s="3">
        <v>0</v>
      </c>
      <c r="H303" s="3">
        <v>0</v>
      </c>
      <c r="I303" s="2"/>
      <c r="J303" s="33">
        <v>1</v>
      </c>
      <c r="K303" s="33">
        <v>13</v>
      </c>
      <c r="L303" s="33">
        <v>1</v>
      </c>
      <c r="M303" s="33">
        <v>6</v>
      </c>
      <c r="N303" s="33">
        <v>6</v>
      </c>
      <c r="O303" s="33">
        <v>149.69999999999999</v>
      </c>
      <c r="P303" s="33">
        <v>191.89</v>
      </c>
      <c r="Q303" s="33">
        <v>217.59</v>
      </c>
      <c r="R303" s="33">
        <v>2</v>
      </c>
      <c r="S303" s="33">
        <v>15</v>
      </c>
      <c r="T303" s="52">
        <v>3</v>
      </c>
      <c r="U303" s="54">
        <f t="shared" si="9"/>
        <v>559.17999999999995</v>
      </c>
    </row>
    <row r="304" spans="1:21" ht="12.5">
      <c r="A304" s="27">
        <v>200000307</v>
      </c>
      <c r="B304" s="3">
        <v>0</v>
      </c>
      <c r="C304" s="3">
        <v>0</v>
      </c>
      <c r="D304" s="27">
        <v>34</v>
      </c>
      <c r="E304" s="3">
        <v>1</v>
      </c>
      <c r="F304" s="27">
        <v>145896</v>
      </c>
      <c r="G304" s="3">
        <v>2</v>
      </c>
      <c r="H304" s="3">
        <v>2</v>
      </c>
      <c r="I304" s="2"/>
      <c r="J304" s="33">
        <v>1</v>
      </c>
      <c r="K304" s="33">
        <v>22</v>
      </c>
      <c r="L304" s="33">
        <v>6</v>
      </c>
      <c r="M304" s="33">
        <v>6</v>
      </c>
      <c r="N304" s="33">
        <v>10</v>
      </c>
      <c r="O304" s="33">
        <v>172.55</v>
      </c>
      <c r="P304" s="33">
        <v>221.99</v>
      </c>
      <c r="Q304" s="33">
        <v>247.79</v>
      </c>
      <c r="R304" s="33">
        <v>2</v>
      </c>
      <c r="S304" s="33">
        <v>7</v>
      </c>
      <c r="T304" s="52">
        <v>7</v>
      </c>
      <c r="U304" s="54">
        <f t="shared" si="9"/>
        <v>642.33000000000004</v>
      </c>
    </row>
    <row r="305" spans="1:21" ht="12.5">
      <c r="A305" s="27">
        <v>200000308</v>
      </c>
      <c r="B305" s="3">
        <v>0</v>
      </c>
      <c r="C305" s="3">
        <v>0</v>
      </c>
      <c r="D305" s="27">
        <v>45</v>
      </c>
      <c r="E305" s="3">
        <v>1</v>
      </c>
      <c r="F305" s="27">
        <v>200298</v>
      </c>
      <c r="G305" s="3">
        <v>1</v>
      </c>
      <c r="H305" s="3">
        <v>1</v>
      </c>
      <c r="I305" s="2"/>
      <c r="J305" s="33">
        <v>1</v>
      </c>
      <c r="K305" s="33">
        <v>13</v>
      </c>
      <c r="L305" s="33">
        <v>5</v>
      </c>
      <c r="M305" s="33">
        <v>7</v>
      </c>
      <c r="N305" s="33">
        <v>1</v>
      </c>
      <c r="O305" s="33">
        <v>169.75</v>
      </c>
      <c r="P305" s="33">
        <v>217.91</v>
      </c>
      <c r="Q305" s="33">
        <v>244.78</v>
      </c>
      <c r="R305" s="33">
        <v>1</v>
      </c>
      <c r="S305" s="33">
        <v>8</v>
      </c>
      <c r="T305" s="52">
        <v>8</v>
      </c>
      <c r="U305" s="54">
        <f t="shared" si="9"/>
        <v>632.43999999999994</v>
      </c>
    </row>
    <row r="306" spans="1:21" ht="12.5">
      <c r="A306" s="27">
        <v>200000309</v>
      </c>
      <c r="B306" s="3">
        <v>1</v>
      </c>
      <c r="C306" s="3">
        <v>1</v>
      </c>
      <c r="D306" s="27">
        <v>46</v>
      </c>
      <c r="E306" s="3">
        <v>2</v>
      </c>
      <c r="F306" s="27">
        <v>136735</v>
      </c>
      <c r="G306" s="3">
        <v>0</v>
      </c>
      <c r="H306" s="3">
        <v>0</v>
      </c>
      <c r="I306" s="2"/>
      <c r="J306" s="33">
        <v>3</v>
      </c>
      <c r="K306" s="33">
        <v>19</v>
      </c>
      <c r="L306" s="33">
        <v>6</v>
      </c>
      <c r="M306" s="33">
        <v>3</v>
      </c>
      <c r="N306" s="33">
        <v>10</v>
      </c>
      <c r="O306" s="33">
        <v>160.38</v>
      </c>
      <c r="P306" s="33">
        <v>207.16</v>
      </c>
      <c r="Q306" s="33">
        <v>232.53</v>
      </c>
      <c r="R306" s="33">
        <v>1</v>
      </c>
      <c r="S306" s="33">
        <v>9</v>
      </c>
      <c r="T306" s="52">
        <v>1</v>
      </c>
      <c r="U306" s="54">
        <f t="shared" si="9"/>
        <v>600.06999999999994</v>
      </c>
    </row>
    <row r="307" spans="1:21" ht="12.5">
      <c r="A307" s="27">
        <v>200000310</v>
      </c>
      <c r="B307" s="3">
        <v>0</v>
      </c>
      <c r="C307" s="3">
        <v>0</v>
      </c>
      <c r="D307" s="27">
        <v>74</v>
      </c>
      <c r="E307" s="3">
        <v>2</v>
      </c>
      <c r="F307" s="27">
        <v>89502</v>
      </c>
      <c r="G307" s="3">
        <v>0</v>
      </c>
      <c r="H307" s="3">
        <v>0</v>
      </c>
      <c r="I307" s="2"/>
      <c r="J307" s="33">
        <v>2</v>
      </c>
      <c r="K307" s="33">
        <v>21</v>
      </c>
      <c r="L307" s="33">
        <v>8</v>
      </c>
      <c r="M307" s="33">
        <v>4</v>
      </c>
      <c r="N307" s="33">
        <v>9</v>
      </c>
      <c r="O307" s="33">
        <v>130.53</v>
      </c>
      <c r="P307" s="33">
        <v>165.89</v>
      </c>
      <c r="Q307" s="33">
        <v>189.37</v>
      </c>
      <c r="R307" s="33">
        <v>1</v>
      </c>
      <c r="S307" s="33">
        <v>19</v>
      </c>
      <c r="T307" s="52">
        <v>1</v>
      </c>
      <c r="U307" s="54">
        <f t="shared" si="9"/>
        <v>485.78999999999996</v>
      </c>
    </row>
    <row r="308" spans="1:21" ht="12.5">
      <c r="A308" s="27">
        <v>200000311</v>
      </c>
      <c r="B308" s="3">
        <v>1</v>
      </c>
      <c r="C308" s="3">
        <v>1</v>
      </c>
      <c r="D308" s="27">
        <v>27</v>
      </c>
      <c r="E308" s="3">
        <v>1</v>
      </c>
      <c r="F308" s="27">
        <v>64472</v>
      </c>
      <c r="G308" s="3">
        <v>0</v>
      </c>
      <c r="H308" s="3">
        <v>0</v>
      </c>
      <c r="I308" s="2"/>
      <c r="J308" s="33">
        <v>4</v>
      </c>
      <c r="K308" s="33">
        <v>14</v>
      </c>
      <c r="L308" s="33">
        <v>6</v>
      </c>
      <c r="M308" s="33">
        <v>6</v>
      </c>
      <c r="N308" s="33">
        <v>2</v>
      </c>
      <c r="O308" s="33">
        <v>177.88</v>
      </c>
      <c r="P308" s="33">
        <v>227.85</v>
      </c>
      <c r="Q308" s="33">
        <v>256.64999999999998</v>
      </c>
      <c r="R308" s="33">
        <v>2</v>
      </c>
      <c r="S308" s="33">
        <v>15</v>
      </c>
      <c r="T308" s="52">
        <v>7</v>
      </c>
      <c r="U308" s="54">
        <f t="shared" si="9"/>
        <v>662.38</v>
      </c>
    </row>
    <row r="309" spans="1:21" ht="12.5">
      <c r="A309" s="27">
        <v>200000312</v>
      </c>
      <c r="B309" s="3">
        <v>0</v>
      </c>
      <c r="C309" s="3">
        <v>0</v>
      </c>
      <c r="D309" s="27">
        <v>35</v>
      </c>
      <c r="E309" s="3">
        <v>1</v>
      </c>
      <c r="F309" s="27">
        <v>86492</v>
      </c>
      <c r="G309" s="3">
        <v>0</v>
      </c>
      <c r="H309" s="3">
        <v>0</v>
      </c>
      <c r="I309" s="2"/>
      <c r="J309" s="33">
        <v>1</v>
      </c>
      <c r="K309" s="33">
        <v>19</v>
      </c>
      <c r="L309" s="33">
        <v>9</v>
      </c>
      <c r="M309" s="33">
        <v>7</v>
      </c>
      <c r="N309" s="33">
        <v>3</v>
      </c>
      <c r="O309" s="33">
        <v>142.88999999999999</v>
      </c>
      <c r="P309" s="33">
        <v>183.23</v>
      </c>
      <c r="Q309" s="33">
        <v>206.92</v>
      </c>
      <c r="R309" s="33">
        <v>2</v>
      </c>
      <c r="S309" s="33">
        <v>12</v>
      </c>
      <c r="T309" s="52">
        <v>5</v>
      </c>
      <c r="U309" s="54">
        <f t="shared" si="9"/>
        <v>533.04</v>
      </c>
    </row>
    <row r="310" spans="1:21" ht="12.5">
      <c r="A310" s="27">
        <v>200000313</v>
      </c>
      <c r="B310" s="3">
        <v>1</v>
      </c>
      <c r="C310" s="3">
        <v>1</v>
      </c>
      <c r="D310" s="27">
        <v>60</v>
      </c>
      <c r="E310" s="3">
        <v>2</v>
      </c>
      <c r="F310" s="27">
        <v>309364</v>
      </c>
      <c r="G310" s="3">
        <v>2</v>
      </c>
      <c r="H310" s="3">
        <v>2</v>
      </c>
      <c r="I310" s="2"/>
      <c r="J310" s="33">
        <v>2</v>
      </c>
      <c r="K310" s="33">
        <v>14</v>
      </c>
      <c r="L310" s="33">
        <v>9</v>
      </c>
      <c r="M310" s="33">
        <v>3</v>
      </c>
      <c r="N310" s="33">
        <v>2</v>
      </c>
      <c r="O310" s="33">
        <v>145.80000000000001</v>
      </c>
      <c r="P310" s="33">
        <v>187.5</v>
      </c>
      <c r="Q310" s="33">
        <v>210.6</v>
      </c>
      <c r="R310" s="33">
        <v>2</v>
      </c>
      <c r="S310" s="33">
        <v>10</v>
      </c>
      <c r="T310" s="52">
        <v>8</v>
      </c>
      <c r="U310" s="54">
        <f t="shared" si="9"/>
        <v>543.9</v>
      </c>
    </row>
    <row r="311" spans="1:21" ht="12.5">
      <c r="A311" s="27">
        <v>200000314</v>
      </c>
      <c r="B311" s="3">
        <v>1</v>
      </c>
      <c r="C311" s="3">
        <v>1</v>
      </c>
      <c r="D311" s="27">
        <v>51</v>
      </c>
      <c r="E311" s="3">
        <v>2</v>
      </c>
      <c r="F311" s="27">
        <v>157595</v>
      </c>
      <c r="G311" s="3">
        <v>2</v>
      </c>
      <c r="H311" s="3">
        <v>1</v>
      </c>
      <c r="I311" s="2"/>
      <c r="J311" s="33">
        <v>3</v>
      </c>
      <c r="K311" s="33">
        <v>17</v>
      </c>
      <c r="L311" s="33">
        <v>4</v>
      </c>
      <c r="M311" s="33">
        <v>3</v>
      </c>
      <c r="N311" s="33">
        <v>10</v>
      </c>
      <c r="O311" s="33">
        <v>190.91</v>
      </c>
      <c r="P311" s="33">
        <v>244.67</v>
      </c>
      <c r="Q311" s="33">
        <v>274.73</v>
      </c>
      <c r="R311" s="33">
        <v>2</v>
      </c>
      <c r="S311" s="33">
        <v>17</v>
      </c>
      <c r="T311" s="52">
        <v>7</v>
      </c>
      <c r="U311" s="54">
        <f t="shared" si="9"/>
        <v>710.31</v>
      </c>
    </row>
    <row r="312" spans="1:21" ht="12.5">
      <c r="A312" s="27">
        <v>200000315</v>
      </c>
      <c r="B312" s="3">
        <v>0</v>
      </c>
      <c r="C312" s="3">
        <v>1</v>
      </c>
      <c r="D312" s="27">
        <v>57</v>
      </c>
      <c r="E312" s="3">
        <v>2</v>
      </c>
      <c r="F312" s="27">
        <v>144197</v>
      </c>
      <c r="G312" s="3">
        <v>1</v>
      </c>
      <c r="H312" s="3">
        <v>2</v>
      </c>
      <c r="I312" s="2" t="s">
        <v>21</v>
      </c>
      <c r="J312" s="33">
        <v>1</v>
      </c>
      <c r="K312" s="33">
        <v>22</v>
      </c>
      <c r="L312" s="33">
        <v>2</v>
      </c>
      <c r="M312" s="33">
        <v>10</v>
      </c>
      <c r="N312" s="33">
        <v>10</v>
      </c>
      <c r="O312" s="33">
        <v>193.76</v>
      </c>
      <c r="P312" s="33">
        <v>247.99</v>
      </c>
      <c r="Q312" s="33">
        <v>278.60000000000002</v>
      </c>
      <c r="R312" s="33">
        <v>3</v>
      </c>
      <c r="S312" s="33">
        <v>8</v>
      </c>
      <c r="T312" s="52">
        <v>8</v>
      </c>
      <c r="U312" s="54">
        <f t="shared" si="9"/>
        <v>720.35</v>
      </c>
    </row>
    <row r="313" spans="1:21" ht="12.5">
      <c r="A313" s="27">
        <v>200000316</v>
      </c>
      <c r="B313" s="3">
        <v>1</v>
      </c>
      <c r="C313" s="3">
        <v>1</v>
      </c>
      <c r="D313" s="27">
        <v>31</v>
      </c>
      <c r="E313" s="3">
        <v>1</v>
      </c>
      <c r="F313" s="27">
        <v>110610</v>
      </c>
      <c r="G313" s="3">
        <v>1</v>
      </c>
      <c r="H313" s="3">
        <v>2</v>
      </c>
      <c r="I313" s="3"/>
      <c r="J313" s="33">
        <v>5</v>
      </c>
      <c r="K313" s="33">
        <v>12</v>
      </c>
      <c r="L313" s="33">
        <v>1</v>
      </c>
      <c r="M313" s="33">
        <v>3</v>
      </c>
      <c r="N313" s="33">
        <v>8</v>
      </c>
      <c r="O313" s="33">
        <v>166.83</v>
      </c>
      <c r="P313" s="33">
        <v>214.33</v>
      </c>
      <c r="Q313" s="33">
        <v>240.49</v>
      </c>
      <c r="R313" s="33">
        <v>2</v>
      </c>
      <c r="S313" s="33">
        <v>10</v>
      </c>
      <c r="T313" s="52">
        <v>9</v>
      </c>
      <c r="U313" s="54">
        <f t="shared" si="9"/>
        <v>621.65000000000009</v>
      </c>
    </row>
    <row r="314" spans="1:21" ht="12.5">
      <c r="A314" s="27">
        <v>200000318</v>
      </c>
      <c r="B314" s="3">
        <v>0</v>
      </c>
      <c r="C314" s="3">
        <v>0</v>
      </c>
      <c r="D314" s="27">
        <v>29</v>
      </c>
      <c r="E314" s="3">
        <v>0</v>
      </c>
      <c r="F314" s="27">
        <v>222360</v>
      </c>
      <c r="G314" s="3">
        <v>2</v>
      </c>
      <c r="H314" s="3">
        <v>2</v>
      </c>
      <c r="I314" s="3"/>
      <c r="J314" s="33">
        <v>3</v>
      </c>
      <c r="K314" s="33">
        <v>23</v>
      </c>
      <c r="L314" s="33">
        <v>3</v>
      </c>
      <c r="M314" s="33">
        <v>10</v>
      </c>
      <c r="N314" s="33">
        <v>10</v>
      </c>
      <c r="O314" s="33">
        <v>137.47999999999999</v>
      </c>
      <c r="P314" s="33">
        <v>173.47</v>
      </c>
      <c r="Q314" s="33">
        <v>196.6</v>
      </c>
      <c r="R314" s="33">
        <v>1</v>
      </c>
      <c r="S314" s="33">
        <v>14</v>
      </c>
      <c r="T314" s="52">
        <v>10</v>
      </c>
      <c r="U314" s="54">
        <f t="shared" si="9"/>
        <v>507.54999999999995</v>
      </c>
    </row>
    <row r="315" spans="1:21" ht="12.5">
      <c r="A315" s="27">
        <v>200000319</v>
      </c>
      <c r="B315" s="3">
        <v>0</v>
      </c>
      <c r="C315" s="3">
        <v>0</v>
      </c>
      <c r="D315" s="27">
        <v>63</v>
      </c>
      <c r="E315" s="3">
        <v>2</v>
      </c>
      <c r="F315" s="27">
        <v>273063</v>
      </c>
      <c r="G315" s="3">
        <v>2</v>
      </c>
      <c r="H315" s="3">
        <v>2</v>
      </c>
      <c r="I315" s="2"/>
      <c r="J315" s="33">
        <v>1</v>
      </c>
      <c r="K315" s="33">
        <v>15</v>
      </c>
      <c r="L315" s="33">
        <v>8</v>
      </c>
      <c r="M315" s="33">
        <v>1</v>
      </c>
      <c r="N315" s="33">
        <v>6</v>
      </c>
      <c r="O315" s="33">
        <v>107.78</v>
      </c>
      <c r="P315" s="33">
        <v>136.52000000000001</v>
      </c>
      <c r="Q315" s="33">
        <v>153.85</v>
      </c>
      <c r="R315" s="33">
        <v>1</v>
      </c>
      <c r="S315" s="33">
        <v>18</v>
      </c>
      <c r="T315" s="52">
        <v>1</v>
      </c>
      <c r="U315" s="54">
        <f t="shared" si="9"/>
        <v>398.15</v>
      </c>
    </row>
    <row r="316" spans="1:21" ht="12.5">
      <c r="A316" s="27">
        <v>200000320</v>
      </c>
      <c r="B316" s="3">
        <v>1</v>
      </c>
      <c r="C316" s="3">
        <v>1</v>
      </c>
      <c r="D316" s="27">
        <v>31</v>
      </c>
      <c r="E316" s="3">
        <v>1</v>
      </c>
      <c r="F316" s="27">
        <v>120030</v>
      </c>
      <c r="G316" s="3">
        <v>1</v>
      </c>
      <c r="H316" s="3">
        <v>0</v>
      </c>
      <c r="I316" s="2"/>
      <c r="J316" s="33">
        <v>1</v>
      </c>
      <c r="K316" s="33">
        <v>13</v>
      </c>
      <c r="L316" s="33">
        <v>5</v>
      </c>
      <c r="M316" s="33">
        <v>6</v>
      </c>
      <c r="N316" s="33">
        <v>2</v>
      </c>
      <c r="O316" s="33">
        <v>148.18</v>
      </c>
      <c r="P316" s="33">
        <v>188.49</v>
      </c>
      <c r="Q316" s="33">
        <v>212.87</v>
      </c>
      <c r="R316" s="33">
        <v>3</v>
      </c>
      <c r="S316" s="33">
        <v>19</v>
      </c>
      <c r="T316" s="52">
        <v>7</v>
      </c>
      <c r="U316" s="54">
        <f t="shared" si="9"/>
        <v>549.54</v>
      </c>
    </row>
    <row r="317" spans="1:21" ht="12.5">
      <c r="A317" s="27">
        <v>200000321</v>
      </c>
      <c r="B317" s="3">
        <v>1</v>
      </c>
      <c r="C317" s="3">
        <v>1</v>
      </c>
      <c r="D317" s="27">
        <v>46</v>
      </c>
      <c r="E317" s="3">
        <v>2</v>
      </c>
      <c r="F317" s="27">
        <v>143489</v>
      </c>
      <c r="G317" s="3">
        <v>1</v>
      </c>
      <c r="H317" s="3">
        <v>1</v>
      </c>
      <c r="I317" s="2"/>
      <c r="J317" s="33">
        <v>2</v>
      </c>
      <c r="K317" s="33">
        <v>14</v>
      </c>
      <c r="L317" s="33">
        <v>9</v>
      </c>
      <c r="M317" s="33">
        <v>4</v>
      </c>
      <c r="N317" s="33">
        <v>1</v>
      </c>
      <c r="O317" s="33">
        <v>157.51</v>
      </c>
      <c r="P317" s="33">
        <v>202.73</v>
      </c>
      <c r="Q317" s="33">
        <v>226.56</v>
      </c>
      <c r="R317" s="33">
        <v>1</v>
      </c>
      <c r="S317" s="33">
        <v>18</v>
      </c>
      <c r="T317" s="52">
        <v>9</v>
      </c>
      <c r="U317" s="54">
        <f t="shared" si="9"/>
        <v>586.79999999999995</v>
      </c>
    </row>
    <row r="318" spans="1:21" ht="12.5">
      <c r="A318" s="27">
        <v>200000322</v>
      </c>
      <c r="B318" s="3">
        <v>1</v>
      </c>
      <c r="C318" s="3">
        <v>1</v>
      </c>
      <c r="D318" s="27">
        <v>31</v>
      </c>
      <c r="E318" s="3">
        <v>1</v>
      </c>
      <c r="F318" s="27">
        <v>119673</v>
      </c>
      <c r="G318" s="3">
        <v>1</v>
      </c>
      <c r="H318" s="3">
        <v>0</v>
      </c>
      <c r="I318" s="2"/>
      <c r="J318" s="33">
        <v>5</v>
      </c>
      <c r="K318" s="33">
        <v>12</v>
      </c>
      <c r="L318" s="33">
        <v>7</v>
      </c>
      <c r="M318" s="33">
        <v>3</v>
      </c>
      <c r="N318" s="33">
        <v>2</v>
      </c>
      <c r="O318" s="33">
        <v>175.5</v>
      </c>
      <c r="P318" s="33">
        <v>227</v>
      </c>
      <c r="Q318" s="33">
        <v>255.03</v>
      </c>
      <c r="R318" s="33">
        <v>2</v>
      </c>
      <c r="S318" s="33">
        <v>14</v>
      </c>
      <c r="T318" s="52">
        <v>3</v>
      </c>
      <c r="U318" s="54">
        <f t="shared" si="9"/>
        <v>657.53</v>
      </c>
    </row>
    <row r="319" spans="1:21" ht="12.5">
      <c r="A319" s="27">
        <v>200000323</v>
      </c>
      <c r="B319" s="3">
        <v>1</v>
      </c>
      <c r="C319" s="3">
        <v>1</v>
      </c>
      <c r="D319" s="27">
        <v>23</v>
      </c>
      <c r="E319" s="3">
        <v>1</v>
      </c>
      <c r="F319" s="27">
        <v>112728</v>
      </c>
      <c r="G319" s="3">
        <v>1</v>
      </c>
      <c r="H319" s="3">
        <v>1</v>
      </c>
      <c r="I319" s="2"/>
      <c r="J319" s="33">
        <v>2</v>
      </c>
      <c r="K319" s="33">
        <v>23</v>
      </c>
      <c r="L319" s="33">
        <v>10</v>
      </c>
      <c r="M319" s="33">
        <v>6</v>
      </c>
      <c r="N319" s="33">
        <v>7</v>
      </c>
      <c r="O319" s="33">
        <v>153.66</v>
      </c>
      <c r="P319" s="33">
        <v>198.7</v>
      </c>
      <c r="Q319" s="33">
        <v>222.81</v>
      </c>
      <c r="R319" s="33">
        <v>1</v>
      </c>
      <c r="S319" s="33">
        <v>20</v>
      </c>
      <c r="T319" s="52">
        <v>2</v>
      </c>
      <c r="U319" s="54">
        <f t="shared" si="9"/>
        <v>575.17000000000007</v>
      </c>
    </row>
    <row r="320" spans="1:21" ht="12.5">
      <c r="A320" s="27">
        <v>200000324</v>
      </c>
      <c r="B320" s="3">
        <v>0</v>
      </c>
      <c r="C320" s="3">
        <v>0</v>
      </c>
      <c r="D320" s="27">
        <v>58</v>
      </c>
      <c r="E320" s="3">
        <v>2</v>
      </c>
      <c r="F320" s="27">
        <v>267872</v>
      </c>
      <c r="G320" s="3">
        <v>1</v>
      </c>
      <c r="H320" s="3">
        <v>1</v>
      </c>
      <c r="I320" s="2"/>
      <c r="J320" s="33">
        <v>3</v>
      </c>
      <c r="K320" s="33">
        <v>24</v>
      </c>
      <c r="L320" s="33">
        <v>10</v>
      </c>
      <c r="M320" s="33">
        <v>9</v>
      </c>
      <c r="N320" s="33">
        <v>5</v>
      </c>
      <c r="O320" s="33">
        <v>169.93</v>
      </c>
      <c r="P320" s="33">
        <v>214.76</v>
      </c>
      <c r="Q320" s="33">
        <v>244.21</v>
      </c>
      <c r="R320" s="33">
        <v>2</v>
      </c>
      <c r="S320" s="33">
        <v>12</v>
      </c>
      <c r="T320" s="52">
        <v>1</v>
      </c>
      <c r="U320" s="54">
        <f t="shared" si="9"/>
        <v>628.9</v>
      </c>
    </row>
    <row r="321" spans="1:21" ht="12.5">
      <c r="A321" s="27">
        <v>200000325</v>
      </c>
      <c r="B321" s="3">
        <v>0</v>
      </c>
      <c r="C321" s="3">
        <v>0</v>
      </c>
      <c r="D321" s="27">
        <v>67</v>
      </c>
      <c r="E321" s="3">
        <v>2</v>
      </c>
      <c r="F321" s="27">
        <v>135567</v>
      </c>
      <c r="G321" s="3">
        <v>1</v>
      </c>
      <c r="H321" s="3">
        <v>1</v>
      </c>
      <c r="I321" s="2"/>
      <c r="J321" s="33">
        <v>5</v>
      </c>
      <c r="K321" s="33">
        <v>11</v>
      </c>
      <c r="L321" s="33">
        <v>4</v>
      </c>
      <c r="M321" s="33">
        <v>4</v>
      </c>
      <c r="N321" s="33">
        <v>3</v>
      </c>
      <c r="O321" s="33">
        <v>140.72999999999999</v>
      </c>
      <c r="P321" s="33">
        <v>179.98</v>
      </c>
      <c r="Q321" s="33">
        <v>202.67</v>
      </c>
      <c r="R321" s="33">
        <v>3</v>
      </c>
      <c r="S321" s="33">
        <v>11</v>
      </c>
      <c r="T321" s="52">
        <v>7</v>
      </c>
      <c r="U321" s="54">
        <f t="shared" si="9"/>
        <v>523.38</v>
      </c>
    </row>
    <row r="322" spans="1:21" ht="12.5">
      <c r="A322" s="27">
        <v>200000326</v>
      </c>
      <c r="B322" s="3">
        <v>0</v>
      </c>
      <c r="C322" s="3">
        <v>0</v>
      </c>
      <c r="D322" s="27">
        <v>63</v>
      </c>
      <c r="E322" s="3">
        <v>2</v>
      </c>
      <c r="F322" s="27">
        <v>129798</v>
      </c>
      <c r="G322" s="3">
        <v>1</v>
      </c>
      <c r="H322" s="3">
        <v>1</v>
      </c>
      <c r="I322" s="2"/>
      <c r="J322" s="33">
        <v>5</v>
      </c>
      <c r="K322" s="33">
        <v>17</v>
      </c>
      <c r="L322" s="33">
        <v>10</v>
      </c>
      <c r="M322" s="33">
        <v>6</v>
      </c>
      <c r="N322" s="33">
        <v>1</v>
      </c>
      <c r="O322" s="33">
        <v>232.17</v>
      </c>
      <c r="P322" s="33">
        <v>294.70999999999998</v>
      </c>
      <c r="Q322" s="33">
        <v>335</v>
      </c>
      <c r="R322" s="33">
        <v>2</v>
      </c>
      <c r="S322" s="33">
        <v>12</v>
      </c>
      <c r="T322" s="52">
        <v>1</v>
      </c>
      <c r="U322" s="54">
        <f t="shared" si="9"/>
        <v>861.88</v>
      </c>
    </row>
    <row r="323" spans="1:21" ht="12.5">
      <c r="A323" s="27">
        <v>200000327</v>
      </c>
      <c r="B323" s="3">
        <v>1</v>
      </c>
      <c r="C323" s="3">
        <v>0</v>
      </c>
      <c r="D323" s="27">
        <v>40</v>
      </c>
      <c r="E323" s="3">
        <v>1</v>
      </c>
      <c r="F323" s="27">
        <v>82673</v>
      </c>
      <c r="G323" s="3">
        <v>0</v>
      </c>
      <c r="H323" s="3">
        <v>0</v>
      </c>
      <c r="I323" s="2"/>
      <c r="J323" s="33">
        <v>3</v>
      </c>
      <c r="K323" s="33">
        <v>13</v>
      </c>
      <c r="L323" s="33">
        <v>1</v>
      </c>
      <c r="M323" s="33">
        <v>9</v>
      </c>
      <c r="N323" s="33">
        <v>3</v>
      </c>
      <c r="O323" s="33">
        <v>112.56</v>
      </c>
      <c r="P323" s="33">
        <v>143.6</v>
      </c>
      <c r="Q323" s="33">
        <v>162.93</v>
      </c>
      <c r="R323" s="33">
        <v>3</v>
      </c>
      <c r="S323" s="33">
        <v>7</v>
      </c>
      <c r="T323" s="52">
        <v>2</v>
      </c>
      <c r="U323" s="54">
        <f t="shared" ref="U323:U386" si="10">SUM(O323+P323+Q323)</f>
        <v>419.09</v>
      </c>
    </row>
    <row r="324" spans="1:21" ht="12.5">
      <c r="A324" s="27">
        <v>200000328</v>
      </c>
      <c r="B324" s="3">
        <v>0</v>
      </c>
      <c r="C324" s="3">
        <v>1</v>
      </c>
      <c r="D324" s="27">
        <v>33</v>
      </c>
      <c r="E324" s="3">
        <v>3</v>
      </c>
      <c r="F324" s="27">
        <v>166712</v>
      </c>
      <c r="G324" s="3">
        <v>1</v>
      </c>
      <c r="H324" s="3">
        <v>2</v>
      </c>
      <c r="I324" s="2" t="s">
        <v>20</v>
      </c>
      <c r="J324" s="33">
        <v>1</v>
      </c>
      <c r="K324" s="33">
        <v>13</v>
      </c>
      <c r="L324" s="33">
        <v>1</v>
      </c>
      <c r="M324" s="33">
        <v>10</v>
      </c>
      <c r="N324" s="33">
        <v>2</v>
      </c>
      <c r="O324" s="33">
        <v>175.33</v>
      </c>
      <c r="P324" s="33">
        <v>225.28</v>
      </c>
      <c r="Q324" s="33">
        <v>252.93</v>
      </c>
      <c r="R324" s="33">
        <v>1</v>
      </c>
      <c r="S324" s="33">
        <v>10</v>
      </c>
      <c r="T324" s="52">
        <v>9</v>
      </c>
      <c r="U324" s="54">
        <f t="shared" si="10"/>
        <v>653.54</v>
      </c>
    </row>
    <row r="325" spans="1:21" ht="12.5">
      <c r="A325" s="27">
        <v>200000329</v>
      </c>
      <c r="B325" s="3">
        <v>0</v>
      </c>
      <c r="C325" s="3">
        <v>1</v>
      </c>
      <c r="D325" s="27">
        <v>35</v>
      </c>
      <c r="E325" s="3">
        <v>1</v>
      </c>
      <c r="F325" s="27">
        <v>134112</v>
      </c>
      <c r="G325" s="3">
        <v>1</v>
      </c>
      <c r="H325" s="3">
        <v>1</v>
      </c>
      <c r="I325" s="2"/>
      <c r="J325" s="33">
        <v>5</v>
      </c>
      <c r="K325" s="33">
        <v>12</v>
      </c>
      <c r="L325" s="33">
        <v>2</v>
      </c>
      <c r="M325" s="33">
        <v>9</v>
      </c>
      <c r="N325" s="33">
        <v>1</v>
      </c>
      <c r="O325" s="33">
        <v>189</v>
      </c>
      <c r="P325" s="33">
        <v>241.73</v>
      </c>
      <c r="Q325" s="33">
        <v>273.22000000000003</v>
      </c>
      <c r="R325" s="33">
        <v>2</v>
      </c>
      <c r="S325" s="33">
        <v>19</v>
      </c>
      <c r="T325" s="52">
        <v>3</v>
      </c>
      <c r="U325" s="54">
        <f t="shared" si="10"/>
        <v>703.95</v>
      </c>
    </row>
    <row r="326" spans="1:21" ht="12.5">
      <c r="A326" s="27">
        <v>200000330</v>
      </c>
      <c r="B326" s="3">
        <v>0</v>
      </c>
      <c r="C326" s="3">
        <v>0</v>
      </c>
      <c r="D326" s="27">
        <v>42</v>
      </c>
      <c r="E326" s="3">
        <v>1</v>
      </c>
      <c r="F326" s="27">
        <v>198029</v>
      </c>
      <c r="G326" s="3">
        <v>2</v>
      </c>
      <c r="H326" s="3">
        <v>2</v>
      </c>
      <c r="I326" s="2"/>
      <c r="J326" s="33">
        <v>4</v>
      </c>
      <c r="K326" s="33">
        <v>21</v>
      </c>
      <c r="L326" s="33">
        <v>10</v>
      </c>
      <c r="M326" s="33">
        <v>5</v>
      </c>
      <c r="N326" s="33">
        <v>6</v>
      </c>
      <c r="O326" s="33">
        <v>156.59</v>
      </c>
      <c r="P326" s="33">
        <v>199.48</v>
      </c>
      <c r="Q326" s="33">
        <v>224.61</v>
      </c>
      <c r="R326" s="33">
        <v>3</v>
      </c>
      <c r="S326" s="33">
        <v>10</v>
      </c>
      <c r="T326" s="52">
        <v>1</v>
      </c>
      <c r="U326" s="54">
        <f t="shared" si="10"/>
        <v>580.68000000000006</v>
      </c>
    </row>
    <row r="327" spans="1:21" ht="12.5">
      <c r="A327" s="27">
        <v>200000331</v>
      </c>
      <c r="B327" s="3">
        <v>0</v>
      </c>
      <c r="C327" s="3">
        <v>0</v>
      </c>
      <c r="D327" s="27">
        <v>29</v>
      </c>
      <c r="E327" s="3">
        <v>0</v>
      </c>
      <c r="F327" s="27">
        <v>103439</v>
      </c>
      <c r="G327" s="3">
        <v>1</v>
      </c>
      <c r="H327" s="3">
        <v>0</v>
      </c>
      <c r="I327" s="2"/>
      <c r="J327" s="33">
        <v>3</v>
      </c>
      <c r="K327" s="33">
        <v>13</v>
      </c>
      <c r="L327" s="33">
        <v>4</v>
      </c>
      <c r="M327" s="33">
        <v>4</v>
      </c>
      <c r="N327" s="33">
        <v>5</v>
      </c>
      <c r="O327" s="33">
        <v>173</v>
      </c>
      <c r="P327" s="33">
        <v>220.29</v>
      </c>
      <c r="Q327" s="33">
        <v>249.39</v>
      </c>
      <c r="R327" s="33">
        <v>2</v>
      </c>
      <c r="S327" s="33">
        <v>8</v>
      </c>
      <c r="T327" s="52">
        <v>10</v>
      </c>
      <c r="U327" s="54">
        <f t="shared" si="10"/>
        <v>642.67999999999995</v>
      </c>
    </row>
    <row r="328" spans="1:21" ht="12.5">
      <c r="A328" s="27">
        <v>200000332</v>
      </c>
      <c r="B328" s="3">
        <v>0</v>
      </c>
      <c r="C328" s="3">
        <v>0</v>
      </c>
      <c r="D328" s="27">
        <v>27</v>
      </c>
      <c r="E328" s="3">
        <v>0</v>
      </c>
      <c r="F328" s="27">
        <v>123191</v>
      </c>
      <c r="G328" s="3">
        <v>1</v>
      </c>
      <c r="H328" s="3">
        <v>2</v>
      </c>
      <c r="I328" s="2"/>
      <c r="J328" s="33">
        <v>3</v>
      </c>
      <c r="K328" s="33">
        <v>20</v>
      </c>
      <c r="L328" s="33">
        <v>8</v>
      </c>
      <c r="M328" s="33">
        <v>2</v>
      </c>
      <c r="N328" s="33">
        <v>10</v>
      </c>
      <c r="O328" s="33">
        <v>118.64</v>
      </c>
      <c r="P328" s="33">
        <v>154.53</v>
      </c>
      <c r="Q328" s="33">
        <v>172.77</v>
      </c>
      <c r="R328" s="33">
        <v>2</v>
      </c>
      <c r="S328" s="33">
        <v>8</v>
      </c>
      <c r="T328" s="52">
        <v>6</v>
      </c>
      <c r="U328" s="54">
        <f t="shared" si="10"/>
        <v>445.94000000000005</v>
      </c>
    </row>
    <row r="329" spans="1:21" ht="12.5">
      <c r="A329" s="27">
        <v>200000333</v>
      </c>
      <c r="B329" s="3">
        <v>1</v>
      </c>
      <c r="C329" s="3">
        <v>1</v>
      </c>
      <c r="D329" s="27">
        <v>28</v>
      </c>
      <c r="E329" s="3">
        <v>1</v>
      </c>
      <c r="F329" s="27">
        <v>116763</v>
      </c>
      <c r="G329" s="3">
        <v>1</v>
      </c>
      <c r="H329" s="3">
        <v>1</v>
      </c>
      <c r="I329" s="2"/>
      <c r="J329" s="33">
        <v>2</v>
      </c>
      <c r="K329" s="33">
        <v>15</v>
      </c>
      <c r="L329" s="33">
        <v>3</v>
      </c>
      <c r="M329" s="33">
        <v>4</v>
      </c>
      <c r="N329" s="33">
        <v>8</v>
      </c>
      <c r="O329" s="33">
        <v>166.3</v>
      </c>
      <c r="P329" s="33">
        <v>211.29</v>
      </c>
      <c r="Q329" s="33">
        <v>238.71</v>
      </c>
      <c r="R329" s="33">
        <v>2</v>
      </c>
      <c r="S329" s="33">
        <v>13</v>
      </c>
      <c r="T329" s="52">
        <v>6</v>
      </c>
      <c r="U329" s="54">
        <f t="shared" si="10"/>
        <v>616.30000000000007</v>
      </c>
    </row>
    <row r="330" spans="1:21" ht="12.5">
      <c r="A330" s="27">
        <v>200000334</v>
      </c>
      <c r="B330" s="3">
        <v>0</v>
      </c>
      <c r="C330" s="3">
        <v>0</v>
      </c>
      <c r="D330" s="27">
        <v>21</v>
      </c>
      <c r="E330" s="3">
        <v>0</v>
      </c>
      <c r="F330" s="27">
        <v>65827</v>
      </c>
      <c r="G330" s="3">
        <v>0</v>
      </c>
      <c r="H330" s="3">
        <v>0</v>
      </c>
      <c r="I330" s="2"/>
      <c r="J330" s="33">
        <v>4</v>
      </c>
      <c r="K330" s="33">
        <v>13</v>
      </c>
      <c r="L330" s="33">
        <v>2</v>
      </c>
      <c r="M330" s="33">
        <v>7</v>
      </c>
      <c r="N330" s="33">
        <v>4</v>
      </c>
      <c r="O330" s="33">
        <v>167.71</v>
      </c>
      <c r="P330" s="33">
        <v>213.42</v>
      </c>
      <c r="Q330" s="33">
        <v>241.09</v>
      </c>
      <c r="R330" s="33">
        <v>1</v>
      </c>
      <c r="S330" s="33">
        <v>10</v>
      </c>
      <c r="T330" s="52">
        <v>9</v>
      </c>
      <c r="U330" s="54">
        <f t="shared" si="10"/>
        <v>622.22</v>
      </c>
    </row>
    <row r="331" spans="1:21" ht="12.5">
      <c r="A331" s="27">
        <v>200000335</v>
      </c>
      <c r="B331" s="3">
        <v>0</v>
      </c>
      <c r="C331" s="3">
        <v>0</v>
      </c>
      <c r="D331" s="27">
        <v>26</v>
      </c>
      <c r="E331" s="3">
        <v>0</v>
      </c>
      <c r="F331" s="27">
        <v>105252</v>
      </c>
      <c r="G331" s="3">
        <v>0</v>
      </c>
      <c r="H331" s="3">
        <v>0</v>
      </c>
      <c r="I331" s="2"/>
      <c r="J331" s="33">
        <v>1</v>
      </c>
      <c r="K331" s="33">
        <v>21</v>
      </c>
      <c r="L331" s="33">
        <v>7</v>
      </c>
      <c r="M331" s="33">
        <v>5</v>
      </c>
      <c r="N331" s="33">
        <v>9</v>
      </c>
      <c r="O331" s="33">
        <v>203.34</v>
      </c>
      <c r="P331" s="33">
        <v>260.52999999999997</v>
      </c>
      <c r="Q331" s="33">
        <v>292.45</v>
      </c>
      <c r="R331" s="33">
        <v>2</v>
      </c>
      <c r="S331" s="33">
        <v>9</v>
      </c>
      <c r="T331" s="52">
        <v>2</v>
      </c>
      <c r="U331" s="54">
        <f t="shared" si="10"/>
        <v>756.31999999999994</v>
      </c>
    </row>
    <row r="332" spans="1:21" ht="12.5">
      <c r="A332" s="27">
        <v>200000336</v>
      </c>
      <c r="B332" s="3">
        <v>1</v>
      </c>
      <c r="C332" s="3">
        <v>1</v>
      </c>
      <c r="D332" s="27">
        <v>38</v>
      </c>
      <c r="E332" s="3">
        <v>1</v>
      </c>
      <c r="F332" s="27">
        <v>109311</v>
      </c>
      <c r="G332" s="3">
        <v>1</v>
      </c>
      <c r="H332" s="3">
        <v>2</v>
      </c>
      <c r="I332" s="2"/>
      <c r="J332" s="33">
        <v>2</v>
      </c>
      <c r="K332" s="33">
        <v>21</v>
      </c>
      <c r="L332" s="33">
        <v>6</v>
      </c>
      <c r="M332" s="33">
        <v>5</v>
      </c>
      <c r="N332" s="33">
        <v>10</v>
      </c>
      <c r="O332" s="33">
        <v>152.78</v>
      </c>
      <c r="P332" s="33">
        <v>196.76</v>
      </c>
      <c r="Q332" s="33">
        <v>220.59</v>
      </c>
      <c r="R332" s="33">
        <v>1</v>
      </c>
      <c r="S332" s="33">
        <v>8</v>
      </c>
      <c r="T332" s="52">
        <v>4</v>
      </c>
      <c r="U332" s="54">
        <f t="shared" si="10"/>
        <v>570.13</v>
      </c>
    </row>
    <row r="333" spans="1:21" ht="12.5">
      <c r="A333" s="27">
        <v>200000337</v>
      </c>
      <c r="B333" s="3">
        <v>0</v>
      </c>
      <c r="C333" s="3">
        <v>0</v>
      </c>
      <c r="D333" s="27">
        <v>65</v>
      </c>
      <c r="E333" s="3">
        <v>2</v>
      </c>
      <c r="F333" s="27">
        <v>84435</v>
      </c>
      <c r="G333" s="3">
        <v>0</v>
      </c>
      <c r="H333" s="3">
        <v>0</v>
      </c>
      <c r="I333" s="2"/>
      <c r="J333" s="33">
        <v>4</v>
      </c>
      <c r="K333" s="33">
        <v>15</v>
      </c>
      <c r="L333" s="33">
        <v>10</v>
      </c>
      <c r="M333" s="33">
        <v>4</v>
      </c>
      <c r="N333" s="33">
        <v>1</v>
      </c>
      <c r="O333" s="33">
        <v>198.76</v>
      </c>
      <c r="P333" s="33">
        <v>255.69</v>
      </c>
      <c r="Q333" s="33">
        <v>287.17</v>
      </c>
      <c r="R333" s="33">
        <v>1</v>
      </c>
      <c r="S333" s="33">
        <v>6</v>
      </c>
      <c r="T333" s="52">
        <v>4</v>
      </c>
      <c r="U333" s="54">
        <f t="shared" si="10"/>
        <v>741.62</v>
      </c>
    </row>
    <row r="334" spans="1:21" ht="12.5">
      <c r="A334" s="27">
        <v>200000338</v>
      </c>
      <c r="B334" s="3">
        <v>0</v>
      </c>
      <c r="C334" s="3">
        <v>1</v>
      </c>
      <c r="D334" s="27">
        <v>32</v>
      </c>
      <c r="E334" s="3">
        <v>1</v>
      </c>
      <c r="F334" s="27">
        <v>80080</v>
      </c>
      <c r="G334" s="3">
        <v>0</v>
      </c>
      <c r="H334" s="3">
        <v>0</v>
      </c>
      <c r="I334" s="2"/>
      <c r="J334" s="33">
        <v>1</v>
      </c>
      <c r="K334" s="33">
        <v>19</v>
      </c>
      <c r="L334" s="33">
        <v>6</v>
      </c>
      <c r="M334" s="33">
        <v>8</v>
      </c>
      <c r="N334" s="33">
        <v>5</v>
      </c>
      <c r="O334" s="33">
        <v>178.7</v>
      </c>
      <c r="P334" s="33">
        <v>227.04</v>
      </c>
      <c r="Q334" s="33">
        <v>256.95999999999998</v>
      </c>
      <c r="R334" s="33">
        <v>2</v>
      </c>
      <c r="S334" s="33">
        <v>11</v>
      </c>
      <c r="T334" s="52">
        <v>7</v>
      </c>
      <c r="U334" s="54">
        <f t="shared" si="10"/>
        <v>662.7</v>
      </c>
    </row>
    <row r="335" spans="1:21" ht="12.5">
      <c r="A335" s="27">
        <v>200000339</v>
      </c>
      <c r="B335" s="3">
        <v>1</v>
      </c>
      <c r="C335" s="3">
        <v>0</v>
      </c>
      <c r="D335" s="27">
        <v>34</v>
      </c>
      <c r="E335" s="3">
        <v>1</v>
      </c>
      <c r="F335" s="27">
        <v>120863</v>
      </c>
      <c r="G335" s="3">
        <v>1</v>
      </c>
      <c r="H335" s="3">
        <v>0</v>
      </c>
      <c r="I335" s="2"/>
      <c r="J335" s="33">
        <v>1</v>
      </c>
      <c r="K335" s="33">
        <v>18</v>
      </c>
      <c r="L335" s="33">
        <v>6</v>
      </c>
      <c r="M335" s="33">
        <v>3</v>
      </c>
      <c r="N335" s="33">
        <v>9</v>
      </c>
      <c r="O335" s="33">
        <v>131.43</v>
      </c>
      <c r="P335" s="33">
        <v>165.44</v>
      </c>
      <c r="Q335" s="33">
        <v>188.54</v>
      </c>
      <c r="R335" s="33">
        <v>3</v>
      </c>
      <c r="S335" s="33">
        <v>14</v>
      </c>
      <c r="T335" s="52">
        <v>7</v>
      </c>
      <c r="U335" s="54">
        <f t="shared" si="10"/>
        <v>485.40999999999997</v>
      </c>
    </row>
    <row r="336" spans="1:21" ht="12.5">
      <c r="A336" s="27">
        <v>200000340</v>
      </c>
      <c r="B336" s="3">
        <v>1</v>
      </c>
      <c r="C336" s="3">
        <v>1</v>
      </c>
      <c r="D336" s="27">
        <v>30</v>
      </c>
      <c r="E336" s="3">
        <v>1</v>
      </c>
      <c r="F336" s="27">
        <v>121399</v>
      </c>
      <c r="G336" s="3">
        <v>0</v>
      </c>
      <c r="H336" s="3">
        <v>0</v>
      </c>
      <c r="I336" s="2"/>
      <c r="J336" s="33">
        <v>2</v>
      </c>
      <c r="K336" s="33">
        <v>15</v>
      </c>
      <c r="L336" s="33">
        <v>6</v>
      </c>
      <c r="M336" s="33">
        <v>3</v>
      </c>
      <c r="N336" s="33">
        <v>6</v>
      </c>
      <c r="O336" s="33">
        <v>148.66</v>
      </c>
      <c r="P336" s="33">
        <v>191.61</v>
      </c>
      <c r="Q336" s="33">
        <v>214.26</v>
      </c>
      <c r="R336" s="33">
        <v>3</v>
      </c>
      <c r="S336" s="33">
        <v>20</v>
      </c>
      <c r="T336" s="52">
        <v>6</v>
      </c>
      <c r="U336" s="54">
        <f t="shared" si="10"/>
        <v>554.53</v>
      </c>
    </row>
    <row r="337" spans="1:21" ht="12.5">
      <c r="A337" s="27">
        <v>200000341</v>
      </c>
      <c r="B337" s="3">
        <v>0</v>
      </c>
      <c r="C337" s="3">
        <v>0</v>
      </c>
      <c r="D337" s="27">
        <v>40</v>
      </c>
      <c r="E337" s="3">
        <v>1</v>
      </c>
      <c r="F337" s="27">
        <v>71302</v>
      </c>
      <c r="G337" s="3">
        <v>0</v>
      </c>
      <c r="H337" s="3">
        <v>0</v>
      </c>
      <c r="I337" s="2"/>
      <c r="J337" s="33">
        <v>1</v>
      </c>
      <c r="K337" s="33">
        <v>20</v>
      </c>
      <c r="L337" s="33">
        <v>8</v>
      </c>
      <c r="M337" s="33">
        <v>4</v>
      </c>
      <c r="N337" s="33">
        <v>8</v>
      </c>
      <c r="O337" s="33">
        <v>142.02000000000001</v>
      </c>
      <c r="P337" s="33">
        <v>180.47</v>
      </c>
      <c r="Q337" s="33">
        <v>204.66</v>
      </c>
      <c r="R337" s="33">
        <v>1</v>
      </c>
      <c r="S337" s="33">
        <v>20</v>
      </c>
      <c r="T337" s="52">
        <v>2</v>
      </c>
      <c r="U337" s="54">
        <f t="shared" si="10"/>
        <v>527.15</v>
      </c>
    </row>
    <row r="338" spans="1:21" ht="12.5">
      <c r="A338" s="27">
        <v>200000342</v>
      </c>
      <c r="B338" s="3">
        <v>0</v>
      </c>
      <c r="C338" s="3">
        <v>0</v>
      </c>
      <c r="D338" s="27">
        <v>63</v>
      </c>
      <c r="E338" s="3">
        <v>2</v>
      </c>
      <c r="F338" s="27">
        <v>138327</v>
      </c>
      <c r="G338" s="3">
        <v>1</v>
      </c>
      <c r="H338" s="3">
        <v>1</v>
      </c>
      <c r="I338" s="2"/>
      <c r="J338" s="33">
        <v>1</v>
      </c>
      <c r="K338" s="33">
        <v>25</v>
      </c>
      <c r="L338" s="33">
        <v>6</v>
      </c>
      <c r="M338" s="33">
        <v>10</v>
      </c>
      <c r="N338" s="33">
        <v>9</v>
      </c>
      <c r="O338" s="33">
        <v>154.6</v>
      </c>
      <c r="P338" s="33">
        <v>198.12</v>
      </c>
      <c r="Q338" s="33">
        <v>222.17</v>
      </c>
      <c r="R338" s="33">
        <v>3</v>
      </c>
      <c r="S338" s="33">
        <v>13</v>
      </c>
      <c r="T338" s="52">
        <v>6</v>
      </c>
      <c r="U338" s="54">
        <f t="shared" si="10"/>
        <v>574.89</v>
      </c>
    </row>
    <row r="339" spans="1:21" ht="12.5">
      <c r="A339" s="27">
        <v>200000343</v>
      </c>
      <c r="B339" s="3">
        <v>1</v>
      </c>
      <c r="C339" s="3">
        <v>1</v>
      </c>
      <c r="D339" s="27">
        <v>23</v>
      </c>
      <c r="E339" s="3">
        <v>1</v>
      </c>
      <c r="F339" s="27">
        <v>64952</v>
      </c>
      <c r="G339" s="3">
        <v>0</v>
      </c>
      <c r="H339" s="3">
        <v>0</v>
      </c>
      <c r="I339" s="2"/>
      <c r="J339" s="33">
        <v>3</v>
      </c>
      <c r="K339" s="33">
        <v>8</v>
      </c>
      <c r="L339" s="33">
        <v>1</v>
      </c>
      <c r="M339" s="33">
        <v>4</v>
      </c>
      <c r="N339" s="33">
        <v>3</v>
      </c>
      <c r="O339" s="33">
        <v>129.47999999999999</v>
      </c>
      <c r="P339" s="33">
        <v>166.19</v>
      </c>
      <c r="Q339" s="33">
        <v>186.42</v>
      </c>
      <c r="R339" s="33">
        <v>2</v>
      </c>
      <c r="S339" s="33">
        <v>9</v>
      </c>
      <c r="T339" s="52">
        <v>4</v>
      </c>
      <c r="U339" s="54">
        <f t="shared" si="10"/>
        <v>482.08999999999992</v>
      </c>
    </row>
    <row r="340" spans="1:21" ht="12.5">
      <c r="A340" s="27">
        <v>200000344</v>
      </c>
      <c r="B340" s="3">
        <v>1</v>
      </c>
      <c r="C340" s="3">
        <v>0</v>
      </c>
      <c r="D340" s="27">
        <v>48</v>
      </c>
      <c r="E340" s="3">
        <v>1</v>
      </c>
      <c r="F340" s="27">
        <v>107757</v>
      </c>
      <c r="G340" s="3">
        <v>0</v>
      </c>
      <c r="H340" s="3">
        <v>0</v>
      </c>
      <c r="I340" s="2"/>
      <c r="J340" s="33">
        <v>1</v>
      </c>
      <c r="K340" s="33">
        <v>24</v>
      </c>
      <c r="L340" s="33">
        <v>7</v>
      </c>
      <c r="M340" s="33">
        <v>9</v>
      </c>
      <c r="N340" s="33">
        <v>8</v>
      </c>
      <c r="O340" s="33">
        <v>147.97999999999999</v>
      </c>
      <c r="P340" s="33">
        <v>188.53</v>
      </c>
      <c r="Q340" s="33">
        <v>212.77</v>
      </c>
      <c r="R340" s="33">
        <v>3</v>
      </c>
      <c r="S340" s="33">
        <v>9</v>
      </c>
      <c r="T340" s="52">
        <v>9</v>
      </c>
      <c r="U340" s="54">
        <f t="shared" si="10"/>
        <v>549.28</v>
      </c>
    </row>
    <row r="341" spans="1:21" ht="12.5">
      <c r="A341" s="27">
        <v>200000345</v>
      </c>
      <c r="B341" s="3">
        <v>0</v>
      </c>
      <c r="C341" s="3">
        <v>0</v>
      </c>
      <c r="D341" s="27">
        <v>36</v>
      </c>
      <c r="E341" s="3">
        <v>1</v>
      </c>
      <c r="F341" s="27">
        <v>95438</v>
      </c>
      <c r="G341" s="3">
        <v>1</v>
      </c>
      <c r="H341" s="3">
        <v>2</v>
      </c>
      <c r="I341" s="2"/>
      <c r="J341" s="33">
        <v>3</v>
      </c>
      <c r="K341" s="33">
        <v>19</v>
      </c>
      <c r="L341" s="33">
        <v>9</v>
      </c>
      <c r="M341" s="33">
        <v>8</v>
      </c>
      <c r="N341" s="33">
        <v>2</v>
      </c>
      <c r="O341" s="33">
        <v>248.26</v>
      </c>
      <c r="P341" s="33">
        <v>317.35000000000002</v>
      </c>
      <c r="Q341" s="33">
        <v>357.72</v>
      </c>
      <c r="R341" s="33">
        <v>1</v>
      </c>
      <c r="S341" s="33">
        <v>20</v>
      </c>
      <c r="T341" s="52">
        <v>5</v>
      </c>
      <c r="U341" s="54">
        <f t="shared" si="10"/>
        <v>923.33</v>
      </c>
    </row>
    <row r="342" spans="1:21" ht="12.5">
      <c r="A342" s="27">
        <v>200000346</v>
      </c>
      <c r="B342" s="3">
        <v>0</v>
      </c>
      <c r="C342" s="3">
        <v>0</v>
      </c>
      <c r="D342" s="27">
        <v>40</v>
      </c>
      <c r="E342" s="3">
        <v>1</v>
      </c>
      <c r="F342" s="27">
        <v>93183</v>
      </c>
      <c r="G342" s="3">
        <v>0</v>
      </c>
      <c r="H342" s="3">
        <v>0</v>
      </c>
      <c r="I342" s="2" t="s">
        <v>21</v>
      </c>
      <c r="J342" s="33">
        <v>5</v>
      </c>
      <c r="K342" s="33">
        <v>15</v>
      </c>
      <c r="L342" s="33">
        <v>6</v>
      </c>
      <c r="M342" s="33">
        <v>2</v>
      </c>
      <c r="N342" s="33">
        <v>7</v>
      </c>
      <c r="O342" s="33">
        <v>168</v>
      </c>
      <c r="P342" s="33">
        <v>214.77</v>
      </c>
      <c r="Q342" s="33">
        <v>242.64</v>
      </c>
      <c r="R342" s="33">
        <v>1</v>
      </c>
      <c r="S342" s="33">
        <v>19</v>
      </c>
      <c r="T342" s="52">
        <v>2</v>
      </c>
      <c r="U342" s="54">
        <f t="shared" si="10"/>
        <v>625.41</v>
      </c>
    </row>
    <row r="343" spans="1:21" ht="12.5">
      <c r="A343" s="27">
        <v>200000347</v>
      </c>
      <c r="B343" s="3">
        <v>0</v>
      </c>
      <c r="C343" s="3">
        <v>0</v>
      </c>
      <c r="D343" s="27">
        <v>39</v>
      </c>
      <c r="E343" s="3">
        <v>1</v>
      </c>
      <c r="F343" s="27">
        <v>130500</v>
      </c>
      <c r="G343" s="3">
        <v>0</v>
      </c>
      <c r="H343" s="3">
        <v>0</v>
      </c>
      <c r="I343" s="2"/>
      <c r="J343" s="33">
        <v>5</v>
      </c>
      <c r="K343" s="33">
        <v>16</v>
      </c>
      <c r="L343" s="33">
        <v>7</v>
      </c>
      <c r="M343" s="33">
        <v>3</v>
      </c>
      <c r="N343" s="33">
        <v>6</v>
      </c>
      <c r="O343" s="33">
        <v>167.01</v>
      </c>
      <c r="P343" s="33">
        <v>215.33</v>
      </c>
      <c r="Q343" s="33">
        <v>243.14</v>
      </c>
      <c r="R343" s="33">
        <v>2</v>
      </c>
      <c r="S343" s="33">
        <v>14</v>
      </c>
      <c r="T343" s="52">
        <v>9</v>
      </c>
      <c r="U343" s="54">
        <f t="shared" si="10"/>
        <v>625.48</v>
      </c>
    </row>
    <row r="344" spans="1:21" ht="12.5">
      <c r="A344" s="27">
        <v>200000348</v>
      </c>
      <c r="B344" s="3">
        <v>1</v>
      </c>
      <c r="C344" s="3">
        <v>1</v>
      </c>
      <c r="D344" s="27">
        <v>25</v>
      </c>
      <c r="E344" s="3">
        <v>1</v>
      </c>
      <c r="F344" s="27">
        <v>97376</v>
      </c>
      <c r="G344" s="3">
        <v>0</v>
      </c>
      <c r="H344" s="3">
        <v>0</v>
      </c>
      <c r="I344" s="2"/>
      <c r="J344" s="33">
        <v>5</v>
      </c>
      <c r="K344" s="33">
        <v>11</v>
      </c>
      <c r="L344" s="33">
        <v>7</v>
      </c>
      <c r="M344" s="33">
        <v>1</v>
      </c>
      <c r="N344" s="33">
        <v>3</v>
      </c>
      <c r="O344" s="33">
        <v>130.84</v>
      </c>
      <c r="P344" s="33">
        <v>168.97</v>
      </c>
      <c r="Q344" s="33">
        <v>188.55</v>
      </c>
      <c r="R344" s="33">
        <v>3</v>
      </c>
      <c r="S344" s="33">
        <v>19</v>
      </c>
      <c r="T344" s="52">
        <v>10</v>
      </c>
      <c r="U344" s="54">
        <f t="shared" si="10"/>
        <v>488.36</v>
      </c>
    </row>
    <row r="345" spans="1:21" ht="12.5">
      <c r="A345" s="27">
        <v>200000349</v>
      </c>
      <c r="B345" s="3">
        <v>1</v>
      </c>
      <c r="C345" s="3">
        <v>1</v>
      </c>
      <c r="D345" s="27">
        <v>35</v>
      </c>
      <c r="E345" s="3">
        <v>1</v>
      </c>
      <c r="F345" s="27">
        <v>107408</v>
      </c>
      <c r="G345" s="3">
        <v>1</v>
      </c>
      <c r="H345" s="3">
        <v>1</v>
      </c>
      <c r="I345" s="2"/>
      <c r="J345" s="33">
        <v>5</v>
      </c>
      <c r="K345" s="33">
        <v>20</v>
      </c>
      <c r="L345" s="33">
        <v>4</v>
      </c>
      <c r="M345" s="33">
        <v>8</v>
      </c>
      <c r="N345" s="33">
        <v>8</v>
      </c>
      <c r="O345" s="33">
        <v>164.14</v>
      </c>
      <c r="P345" s="33">
        <v>207.39</v>
      </c>
      <c r="Q345" s="33">
        <v>235.03</v>
      </c>
      <c r="R345" s="33">
        <v>1</v>
      </c>
      <c r="S345" s="33">
        <v>18</v>
      </c>
      <c r="T345" s="52">
        <v>8</v>
      </c>
      <c r="U345" s="54">
        <f t="shared" si="10"/>
        <v>606.55999999999995</v>
      </c>
    </row>
    <row r="346" spans="1:21" ht="12.5">
      <c r="A346" s="27">
        <v>200000350</v>
      </c>
      <c r="B346" s="3">
        <v>1</v>
      </c>
      <c r="C346" s="3">
        <v>1</v>
      </c>
      <c r="D346" s="27">
        <v>62</v>
      </c>
      <c r="E346" s="3">
        <v>2</v>
      </c>
      <c r="F346" s="27">
        <v>140178</v>
      </c>
      <c r="G346" s="3">
        <v>0</v>
      </c>
      <c r="H346" s="3">
        <v>1</v>
      </c>
      <c r="I346" s="2"/>
      <c r="J346" s="33">
        <v>4</v>
      </c>
      <c r="K346" s="33">
        <v>17</v>
      </c>
      <c r="L346" s="33">
        <v>5</v>
      </c>
      <c r="M346" s="33">
        <v>9</v>
      </c>
      <c r="N346" s="33">
        <v>3</v>
      </c>
      <c r="O346" s="33">
        <v>120.56</v>
      </c>
      <c r="P346" s="33">
        <v>153.62</v>
      </c>
      <c r="Q346" s="33">
        <v>173</v>
      </c>
      <c r="R346" s="33">
        <v>2</v>
      </c>
      <c r="S346" s="33">
        <v>5</v>
      </c>
      <c r="T346" s="52">
        <v>2</v>
      </c>
      <c r="U346" s="54">
        <f t="shared" si="10"/>
        <v>447.18</v>
      </c>
    </row>
    <row r="347" spans="1:21" ht="12.5">
      <c r="A347" s="27">
        <v>200000351</v>
      </c>
      <c r="B347" s="3">
        <v>1</v>
      </c>
      <c r="C347" s="3">
        <v>1</v>
      </c>
      <c r="D347" s="27">
        <v>32</v>
      </c>
      <c r="E347" s="3">
        <v>1</v>
      </c>
      <c r="F347" s="27">
        <v>121428</v>
      </c>
      <c r="G347" s="3">
        <v>1</v>
      </c>
      <c r="H347" s="3">
        <v>0</v>
      </c>
      <c r="I347" s="2"/>
      <c r="J347" s="33">
        <v>5</v>
      </c>
      <c r="K347" s="33">
        <v>13</v>
      </c>
      <c r="L347" s="33">
        <v>2</v>
      </c>
      <c r="M347" s="33">
        <v>1</v>
      </c>
      <c r="N347" s="33">
        <v>10</v>
      </c>
      <c r="O347" s="33">
        <v>242.64</v>
      </c>
      <c r="P347" s="33">
        <v>309.24</v>
      </c>
      <c r="Q347" s="33">
        <v>347.88</v>
      </c>
      <c r="R347" s="33">
        <v>1</v>
      </c>
      <c r="S347" s="33">
        <v>5</v>
      </c>
      <c r="T347" s="52">
        <v>8</v>
      </c>
      <c r="U347" s="54">
        <f t="shared" si="10"/>
        <v>899.76</v>
      </c>
    </row>
    <row r="348" spans="1:21" ht="12.5">
      <c r="A348" s="27">
        <v>200000352</v>
      </c>
      <c r="B348" s="3">
        <v>1</v>
      </c>
      <c r="C348" s="3">
        <v>1</v>
      </c>
      <c r="D348" s="27">
        <v>35</v>
      </c>
      <c r="E348" s="3">
        <v>1</v>
      </c>
      <c r="F348" s="27">
        <v>125105</v>
      </c>
      <c r="G348" s="3">
        <v>0</v>
      </c>
      <c r="H348" s="3">
        <v>0</v>
      </c>
      <c r="I348" s="2"/>
      <c r="J348" s="33">
        <v>2</v>
      </c>
      <c r="K348" s="33">
        <v>15</v>
      </c>
      <c r="L348" s="33">
        <v>5</v>
      </c>
      <c r="M348" s="33">
        <v>3</v>
      </c>
      <c r="N348" s="33">
        <v>7</v>
      </c>
      <c r="O348" s="33">
        <v>177.25</v>
      </c>
      <c r="P348" s="33">
        <v>225.86</v>
      </c>
      <c r="Q348" s="33">
        <v>254.73</v>
      </c>
      <c r="R348" s="33">
        <v>3</v>
      </c>
      <c r="S348" s="33">
        <v>15</v>
      </c>
      <c r="T348" s="52">
        <v>1</v>
      </c>
      <c r="U348" s="54">
        <f t="shared" si="10"/>
        <v>657.84</v>
      </c>
    </row>
    <row r="349" spans="1:21" ht="12.5">
      <c r="A349" s="27">
        <v>200000353</v>
      </c>
      <c r="B349" s="3">
        <v>1</v>
      </c>
      <c r="C349" s="3">
        <v>1</v>
      </c>
      <c r="D349" s="27">
        <v>37</v>
      </c>
      <c r="E349" s="3">
        <v>1</v>
      </c>
      <c r="F349" s="27">
        <v>95071</v>
      </c>
      <c r="G349" s="3">
        <v>0</v>
      </c>
      <c r="H349" s="3">
        <v>0</v>
      </c>
      <c r="I349" s="2"/>
      <c r="J349" s="33">
        <v>5</v>
      </c>
      <c r="K349" s="33">
        <v>15</v>
      </c>
      <c r="L349" s="33">
        <v>8</v>
      </c>
      <c r="M349" s="33">
        <v>4</v>
      </c>
      <c r="N349" s="33">
        <v>3</v>
      </c>
      <c r="O349" s="33">
        <v>204.35</v>
      </c>
      <c r="P349" s="33">
        <v>260.88</v>
      </c>
      <c r="Q349" s="33">
        <v>295.61</v>
      </c>
      <c r="R349" s="33">
        <v>1</v>
      </c>
      <c r="S349" s="33">
        <v>19</v>
      </c>
      <c r="T349" s="52">
        <v>4</v>
      </c>
      <c r="U349" s="54">
        <f t="shared" si="10"/>
        <v>760.84</v>
      </c>
    </row>
    <row r="350" spans="1:21" ht="12.5">
      <c r="A350" s="27">
        <v>200000354</v>
      </c>
      <c r="B350" s="3">
        <v>1</v>
      </c>
      <c r="C350" s="3">
        <v>0</v>
      </c>
      <c r="D350" s="27">
        <v>27</v>
      </c>
      <c r="E350" s="3">
        <v>1</v>
      </c>
      <c r="F350" s="27">
        <v>97192</v>
      </c>
      <c r="G350" s="3">
        <v>1</v>
      </c>
      <c r="H350" s="3">
        <v>0</v>
      </c>
      <c r="I350" s="2"/>
      <c r="J350" s="33">
        <v>2</v>
      </c>
      <c r="K350" s="33">
        <v>13</v>
      </c>
      <c r="L350" s="33">
        <v>2</v>
      </c>
      <c r="M350" s="33">
        <v>4</v>
      </c>
      <c r="N350" s="33">
        <v>7</v>
      </c>
      <c r="O350" s="33">
        <v>152.51</v>
      </c>
      <c r="P350" s="33">
        <v>195.31</v>
      </c>
      <c r="Q350" s="33">
        <v>221.55</v>
      </c>
      <c r="R350" s="33">
        <v>3</v>
      </c>
      <c r="S350" s="33">
        <v>8</v>
      </c>
      <c r="T350" s="52">
        <v>10</v>
      </c>
      <c r="U350" s="54">
        <f t="shared" si="10"/>
        <v>569.37</v>
      </c>
    </row>
    <row r="351" spans="1:21" ht="12.5">
      <c r="A351" s="27">
        <v>200000355</v>
      </c>
      <c r="B351" s="3">
        <v>0</v>
      </c>
      <c r="C351" s="3">
        <v>0</v>
      </c>
      <c r="D351" s="27">
        <v>63</v>
      </c>
      <c r="E351" s="3">
        <v>2</v>
      </c>
      <c r="F351" s="27">
        <v>138644</v>
      </c>
      <c r="G351" s="3">
        <v>1</v>
      </c>
      <c r="H351" s="3">
        <v>0</v>
      </c>
      <c r="I351" s="2"/>
      <c r="J351" s="33">
        <v>1</v>
      </c>
      <c r="K351" s="33">
        <v>16</v>
      </c>
      <c r="L351" s="33">
        <v>1</v>
      </c>
      <c r="M351" s="33">
        <v>7</v>
      </c>
      <c r="N351" s="33">
        <v>8</v>
      </c>
      <c r="O351" s="33">
        <v>162.61000000000001</v>
      </c>
      <c r="P351" s="33">
        <v>208.97</v>
      </c>
      <c r="Q351" s="33">
        <v>234.31</v>
      </c>
      <c r="R351" s="33">
        <v>1</v>
      </c>
      <c r="S351" s="33">
        <v>13</v>
      </c>
      <c r="T351" s="52">
        <v>9</v>
      </c>
      <c r="U351" s="54">
        <f t="shared" si="10"/>
        <v>605.8900000000001</v>
      </c>
    </row>
    <row r="352" spans="1:21" ht="12.5">
      <c r="A352" s="27">
        <v>200000355</v>
      </c>
      <c r="B352" s="3">
        <v>0</v>
      </c>
      <c r="C352" s="3">
        <v>0</v>
      </c>
      <c r="D352" s="27">
        <v>63</v>
      </c>
      <c r="E352" s="3">
        <v>2</v>
      </c>
      <c r="F352" s="27">
        <v>138644</v>
      </c>
      <c r="G352" s="3">
        <v>1</v>
      </c>
      <c r="H352" s="3">
        <v>0</v>
      </c>
      <c r="I352" s="2"/>
      <c r="J352" s="33">
        <v>1</v>
      </c>
      <c r="K352" s="33">
        <v>16</v>
      </c>
      <c r="L352" s="33">
        <v>1</v>
      </c>
      <c r="M352" s="33">
        <v>7</v>
      </c>
      <c r="N352" s="33">
        <v>8</v>
      </c>
      <c r="O352" s="33">
        <v>162.61000000000001</v>
      </c>
      <c r="P352" s="33">
        <v>208.97</v>
      </c>
      <c r="Q352" s="33">
        <v>234.31</v>
      </c>
      <c r="R352" s="33">
        <v>1</v>
      </c>
      <c r="S352" s="33">
        <v>13</v>
      </c>
      <c r="T352" s="52">
        <v>9</v>
      </c>
      <c r="U352" s="54">
        <f t="shared" si="10"/>
        <v>605.8900000000001</v>
      </c>
    </row>
    <row r="353" spans="1:21" ht="12.5">
      <c r="A353" s="27">
        <v>200000356</v>
      </c>
      <c r="B353" s="3">
        <v>1</v>
      </c>
      <c r="C353" s="3">
        <v>0</v>
      </c>
      <c r="D353" s="27">
        <v>52</v>
      </c>
      <c r="E353" s="3">
        <v>1</v>
      </c>
      <c r="F353" s="27">
        <v>113619</v>
      </c>
      <c r="G353" s="3">
        <v>1</v>
      </c>
      <c r="H353" s="3">
        <v>0</v>
      </c>
      <c r="I353" s="2"/>
      <c r="J353" s="33">
        <v>3</v>
      </c>
      <c r="K353" s="33">
        <v>19</v>
      </c>
      <c r="L353" s="33">
        <v>7</v>
      </c>
      <c r="M353" s="33">
        <v>10</v>
      </c>
      <c r="N353" s="33">
        <v>2</v>
      </c>
      <c r="O353" s="33">
        <v>155.65</v>
      </c>
      <c r="P353" s="33">
        <v>199.59</v>
      </c>
      <c r="Q353" s="33">
        <v>225.02</v>
      </c>
      <c r="R353" s="33">
        <v>2</v>
      </c>
      <c r="S353" s="33">
        <v>16</v>
      </c>
      <c r="T353" s="52">
        <v>4</v>
      </c>
      <c r="U353" s="54">
        <f t="shared" si="10"/>
        <v>580.26</v>
      </c>
    </row>
    <row r="354" spans="1:21" ht="12.5">
      <c r="A354" s="27">
        <v>200000357</v>
      </c>
      <c r="B354" s="3">
        <v>1</v>
      </c>
      <c r="C354" s="3">
        <v>0</v>
      </c>
      <c r="D354" s="27">
        <v>28</v>
      </c>
      <c r="E354" s="3">
        <v>1</v>
      </c>
      <c r="F354" s="27">
        <v>57480</v>
      </c>
      <c r="G354" s="3">
        <v>0</v>
      </c>
      <c r="H354" s="3">
        <v>0</v>
      </c>
      <c r="I354" s="2"/>
      <c r="J354" s="33">
        <v>5</v>
      </c>
      <c r="K354" s="33">
        <v>21</v>
      </c>
      <c r="L354" s="33">
        <v>5</v>
      </c>
      <c r="M354" s="33">
        <v>9</v>
      </c>
      <c r="N354" s="33">
        <v>7</v>
      </c>
      <c r="O354" s="33">
        <v>163.55000000000001</v>
      </c>
      <c r="P354" s="33">
        <v>209.26</v>
      </c>
      <c r="Q354" s="33">
        <v>236.3</v>
      </c>
      <c r="R354" s="33">
        <v>2</v>
      </c>
      <c r="S354" s="33">
        <v>10</v>
      </c>
      <c r="T354" s="52">
        <v>2</v>
      </c>
      <c r="U354" s="54">
        <f t="shared" si="10"/>
        <v>609.11</v>
      </c>
    </row>
    <row r="355" spans="1:21" ht="12.5">
      <c r="A355" s="27">
        <v>200000358</v>
      </c>
      <c r="B355" s="3">
        <v>0</v>
      </c>
      <c r="C355" s="3">
        <v>1</v>
      </c>
      <c r="D355" s="27">
        <v>40</v>
      </c>
      <c r="E355" s="3">
        <v>1</v>
      </c>
      <c r="F355" s="27">
        <v>77481</v>
      </c>
      <c r="G355" s="3">
        <v>0</v>
      </c>
      <c r="H355" s="3">
        <v>0</v>
      </c>
      <c r="I355" s="2"/>
      <c r="J355" s="33">
        <v>3</v>
      </c>
      <c r="K355" s="33">
        <v>16</v>
      </c>
      <c r="L355" s="33">
        <v>9</v>
      </c>
      <c r="M355" s="33">
        <v>2</v>
      </c>
      <c r="N355" s="33">
        <v>5</v>
      </c>
      <c r="O355" s="33">
        <v>144.76</v>
      </c>
      <c r="P355" s="33">
        <v>185.01</v>
      </c>
      <c r="Q355" s="33">
        <v>209.12</v>
      </c>
      <c r="R355" s="33">
        <v>2</v>
      </c>
      <c r="S355" s="33">
        <v>9</v>
      </c>
      <c r="T355" s="52">
        <v>5</v>
      </c>
      <c r="U355" s="54">
        <f t="shared" si="10"/>
        <v>538.89</v>
      </c>
    </row>
    <row r="356" spans="1:21" ht="12.5">
      <c r="A356" s="27">
        <v>200000359</v>
      </c>
      <c r="B356" s="3">
        <v>1</v>
      </c>
      <c r="C356" s="3">
        <v>0</v>
      </c>
      <c r="D356" s="27">
        <v>24</v>
      </c>
      <c r="E356" s="3">
        <v>1</v>
      </c>
      <c r="F356" s="27">
        <v>109693</v>
      </c>
      <c r="G356" s="3">
        <v>1</v>
      </c>
      <c r="H356" s="3">
        <v>0</v>
      </c>
      <c r="I356" s="2" t="s">
        <v>22</v>
      </c>
      <c r="J356" s="33">
        <v>1</v>
      </c>
      <c r="K356" s="33">
        <v>19</v>
      </c>
      <c r="L356" s="33">
        <v>3</v>
      </c>
      <c r="M356" s="33">
        <v>8</v>
      </c>
      <c r="N356" s="33">
        <v>8</v>
      </c>
      <c r="O356" s="33">
        <v>188.55</v>
      </c>
      <c r="P356" s="33">
        <v>241.09</v>
      </c>
      <c r="Q356" s="33">
        <v>270.33</v>
      </c>
      <c r="R356" s="33">
        <v>2</v>
      </c>
      <c r="S356" s="33">
        <v>17</v>
      </c>
      <c r="T356" s="52">
        <v>4</v>
      </c>
      <c r="U356" s="54">
        <f t="shared" si="10"/>
        <v>699.97</v>
      </c>
    </row>
    <row r="357" spans="1:21" ht="12.5">
      <c r="A357" s="27">
        <v>200000360</v>
      </c>
      <c r="B357" s="3">
        <v>0</v>
      </c>
      <c r="C357" s="3">
        <v>0</v>
      </c>
      <c r="D357" s="27">
        <v>40</v>
      </c>
      <c r="E357" s="3">
        <v>1</v>
      </c>
      <c r="F357" s="27">
        <v>99723</v>
      </c>
      <c r="G357" s="3">
        <v>0</v>
      </c>
      <c r="H357" s="3">
        <v>0</v>
      </c>
      <c r="I357" s="2" t="s">
        <v>21</v>
      </c>
      <c r="J357" s="33">
        <v>3</v>
      </c>
      <c r="K357" s="33">
        <v>16</v>
      </c>
      <c r="L357" s="33">
        <v>5</v>
      </c>
      <c r="M357" s="33">
        <v>9</v>
      </c>
      <c r="N357" s="33">
        <v>2</v>
      </c>
      <c r="O357" s="33">
        <v>152.28</v>
      </c>
      <c r="P357" s="33">
        <v>196.27</v>
      </c>
      <c r="Q357" s="33">
        <v>220.8</v>
      </c>
      <c r="R357" s="33">
        <v>2</v>
      </c>
      <c r="S357" s="33">
        <v>11</v>
      </c>
      <c r="T357" s="52">
        <v>6</v>
      </c>
      <c r="U357" s="54">
        <f t="shared" si="10"/>
        <v>569.35</v>
      </c>
    </row>
    <row r="358" spans="1:21" ht="12.5">
      <c r="A358" s="27">
        <v>200000361</v>
      </c>
      <c r="B358" s="3">
        <v>0</v>
      </c>
      <c r="C358" s="3">
        <v>0</v>
      </c>
      <c r="D358" s="27">
        <v>33</v>
      </c>
      <c r="E358" s="3">
        <v>1</v>
      </c>
      <c r="F358" s="27">
        <v>155870</v>
      </c>
      <c r="G358" s="3">
        <v>2</v>
      </c>
      <c r="H358" s="3">
        <v>2</v>
      </c>
      <c r="I358" s="2" t="s">
        <v>20</v>
      </c>
      <c r="J358" s="33">
        <v>5</v>
      </c>
      <c r="K358" s="33">
        <v>15</v>
      </c>
      <c r="L358" s="33">
        <v>5</v>
      </c>
      <c r="M358" s="33">
        <v>8</v>
      </c>
      <c r="N358" s="33">
        <v>2</v>
      </c>
      <c r="O358" s="33">
        <v>143.76</v>
      </c>
      <c r="P358" s="33">
        <v>185.57</v>
      </c>
      <c r="Q358" s="33">
        <v>208.52</v>
      </c>
      <c r="R358" s="33">
        <v>3</v>
      </c>
      <c r="S358" s="33">
        <v>20</v>
      </c>
      <c r="T358" s="52">
        <v>1</v>
      </c>
      <c r="U358" s="54">
        <f t="shared" si="10"/>
        <v>537.85</v>
      </c>
    </row>
    <row r="359" spans="1:21" ht="12.5">
      <c r="A359" s="27">
        <v>200000362</v>
      </c>
      <c r="B359" s="3">
        <v>0</v>
      </c>
      <c r="C359" s="3">
        <v>0</v>
      </c>
      <c r="D359" s="27">
        <v>45</v>
      </c>
      <c r="E359" s="3">
        <v>1</v>
      </c>
      <c r="F359" s="27">
        <v>171565</v>
      </c>
      <c r="G359" s="3">
        <v>1</v>
      </c>
      <c r="H359" s="3">
        <v>1</v>
      </c>
      <c r="I359" s="2"/>
      <c r="J359" s="33">
        <v>5</v>
      </c>
      <c r="K359" s="33">
        <v>22</v>
      </c>
      <c r="L359" s="33">
        <v>10</v>
      </c>
      <c r="M359" s="33">
        <v>10</v>
      </c>
      <c r="N359" s="33">
        <v>2</v>
      </c>
      <c r="O359" s="33">
        <v>191.51</v>
      </c>
      <c r="P359" s="33">
        <v>243.74</v>
      </c>
      <c r="Q359" s="33">
        <v>276.52999999999997</v>
      </c>
      <c r="R359" s="33">
        <v>3</v>
      </c>
      <c r="S359" s="33">
        <v>6</v>
      </c>
      <c r="T359" s="52">
        <v>4</v>
      </c>
      <c r="U359" s="54">
        <f t="shared" si="10"/>
        <v>711.78</v>
      </c>
    </row>
    <row r="360" spans="1:21" ht="12.5">
      <c r="A360" s="27">
        <v>200000363</v>
      </c>
      <c r="B360" s="3">
        <v>1</v>
      </c>
      <c r="C360" s="3">
        <v>1</v>
      </c>
      <c r="D360" s="27">
        <v>45</v>
      </c>
      <c r="E360" s="3">
        <v>2</v>
      </c>
      <c r="F360" s="27">
        <v>134350</v>
      </c>
      <c r="G360" s="3">
        <v>1</v>
      </c>
      <c r="H360" s="3">
        <v>0</v>
      </c>
      <c r="I360" s="2"/>
      <c r="J360" s="33">
        <v>1</v>
      </c>
      <c r="K360" s="33">
        <v>21</v>
      </c>
      <c r="L360" s="33">
        <v>8</v>
      </c>
      <c r="M360" s="33">
        <v>3</v>
      </c>
      <c r="N360" s="33">
        <v>10</v>
      </c>
      <c r="O360" s="33">
        <v>194.85</v>
      </c>
      <c r="P360" s="33">
        <v>249.42</v>
      </c>
      <c r="Q360" s="33">
        <v>280.57</v>
      </c>
      <c r="R360" s="33">
        <v>2</v>
      </c>
      <c r="S360" s="33">
        <v>5</v>
      </c>
      <c r="T360" s="52">
        <v>2</v>
      </c>
      <c r="U360" s="54">
        <f t="shared" si="10"/>
        <v>724.83999999999992</v>
      </c>
    </row>
    <row r="361" spans="1:21" ht="12.5">
      <c r="A361" s="27">
        <v>200000364</v>
      </c>
      <c r="B361" s="3">
        <v>0</v>
      </c>
      <c r="C361" s="3">
        <v>1</v>
      </c>
      <c r="D361" s="27">
        <v>31</v>
      </c>
      <c r="E361" s="3">
        <v>1</v>
      </c>
      <c r="F361" s="27">
        <v>109892</v>
      </c>
      <c r="G361" s="3">
        <v>1</v>
      </c>
      <c r="H361" s="3">
        <v>1</v>
      </c>
      <c r="I361" s="2"/>
      <c r="J361" s="33">
        <v>3</v>
      </c>
      <c r="K361" s="33">
        <v>23</v>
      </c>
      <c r="L361" s="33">
        <v>9</v>
      </c>
      <c r="M361" s="33">
        <v>10</v>
      </c>
      <c r="N361" s="33">
        <v>4</v>
      </c>
      <c r="O361" s="33">
        <v>165.59</v>
      </c>
      <c r="P361" s="33">
        <v>213.7</v>
      </c>
      <c r="Q361" s="33">
        <v>238.66</v>
      </c>
      <c r="R361" s="33">
        <v>1</v>
      </c>
      <c r="S361" s="33">
        <v>15</v>
      </c>
      <c r="T361" s="52">
        <v>10</v>
      </c>
      <c r="U361" s="54">
        <f t="shared" si="10"/>
        <v>617.94999999999993</v>
      </c>
    </row>
    <row r="362" spans="1:21" ht="12.5">
      <c r="A362" s="27">
        <v>200000365</v>
      </c>
      <c r="B362" s="3">
        <v>1</v>
      </c>
      <c r="C362" s="3">
        <v>0</v>
      </c>
      <c r="D362" s="27">
        <v>44</v>
      </c>
      <c r="E362" s="3">
        <v>1</v>
      </c>
      <c r="F362" s="27">
        <v>122180</v>
      </c>
      <c r="G362" s="3">
        <v>1</v>
      </c>
      <c r="H362" s="3">
        <v>0</v>
      </c>
      <c r="I362" s="2"/>
      <c r="J362" s="33">
        <v>4</v>
      </c>
      <c r="K362" s="33">
        <v>15</v>
      </c>
      <c r="L362" s="33">
        <v>6</v>
      </c>
      <c r="M362" s="33">
        <v>6</v>
      </c>
      <c r="N362" s="33">
        <v>3</v>
      </c>
      <c r="O362" s="33">
        <v>157.88999999999999</v>
      </c>
      <c r="P362" s="33">
        <v>203.79</v>
      </c>
      <c r="Q362" s="33">
        <v>228.85</v>
      </c>
      <c r="R362" s="33">
        <v>2</v>
      </c>
      <c r="S362" s="33">
        <v>6</v>
      </c>
      <c r="T362" s="52">
        <v>3</v>
      </c>
      <c r="U362" s="54">
        <f t="shared" si="10"/>
        <v>590.53</v>
      </c>
    </row>
    <row r="363" spans="1:21" ht="12.5">
      <c r="A363" s="27">
        <v>200000366</v>
      </c>
      <c r="B363" s="3">
        <v>0</v>
      </c>
      <c r="C363" s="3">
        <v>0</v>
      </c>
      <c r="D363" s="27">
        <v>65</v>
      </c>
      <c r="E363" s="3">
        <v>2</v>
      </c>
      <c r="F363" s="27">
        <v>136812</v>
      </c>
      <c r="G363" s="3">
        <v>1</v>
      </c>
      <c r="H363" s="3">
        <v>1</v>
      </c>
      <c r="I363" s="2"/>
      <c r="J363" s="33">
        <v>2</v>
      </c>
      <c r="K363" s="33">
        <v>18</v>
      </c>
      <c r="L363" s="33">
        <v>9</v>
      </c>
      <c r="M363" s="33">
        <v>2</v>
      </c>
      <c r="N363" s="33">
        <v>7</v>
      </c>
      <c r="O363" s="33">
        <v>145.5</v>
      </c>
      <c r="P363" s="33">
        <v>184.53</v>
      </c>
      <c r="Q363" s="33">
        <v>208.51</v>
      </c>
      <c r="R363" s="33">
        <v>2</v>
      </c>
      <c r="S363" s="33">
        <v>15</v>
      </c>
      <c r="T363" s="52">
        <v>3</v>
      </c>
      <c r="U363" s="54">
        <f t="shared" si="10"/>
        <v>538.54</v>
      </c>
    </row>
    <row r="364" spans="1:21" ht="12.5">
      <c r="A364" s="27">
        <v>200000367</v>
      </c>
      <c r="B364" s="3">
        <v>0</v>
      </c>
      <c r="C364" s="3">
        <v>0</v>
      </c>
      <c r="D364" s="27">
        <v>32</v>
      </c>
      <c r="E364" s="3">
        <v>0</v>
      </c>
      <c r="F364" s="27">
        <v>129630</v>
      </c>
      <c r="G364" s="3">
        <v>1</v>
      </c>
      <c r="H364" s="3">
        <v>2</v>
      </c>
      <c r="I364" s="2"/>
      <c r="J364" s="33">
        <v>3</v>
      </c>
      <c r="K364" s="33">
        <v>22</v>
      </c>
      <c r="L364" s="33">
        <v>8</v>
      </c>
      <c r="M364" s="33">
        <v>8</v>
      </c>
      <c r="N364" s="33">
        <v>6</v>
      </c>
      <c r="O364" s="33">
        <v>103.52</v>
      </c>
      <c r="P364" s="33">
        <v>132.06</v>
      </c>
      <c r="Q364" s="33">
        <v>148.47999999999999</v>
      </c>
      <c r="R364" s="33">
        <v>2</v>
      </c>
      <c r="S364" s="33">
        <v>11</v>
      </c>
      <c r="T364" s="52">
        <v>10</v>
      </c>
      <c r="U364" s="54">
        <f t="shared" si="10"/>
        <v>384.05999999999995</v>
      </c>
    </row>
    <row r="365" spans="1:21" ht="12.5">
      <c r="A365" s="27">
        <v>200000368</v>
      </c>
      <c r="B365" s="3">
        <v>1</v>
      </c>
      <c r="C365" s="3">
        <v>1</v>
      </c>
      <c r="D365" s="27">
        <v>25</v>
      </c>
      <c r="E365" s="3">
        <v>1</v>
      </c>
      <c r="F365" s="27">
        <v>115833</v>
      </c>
      <c r="G365" s="3">
        <v>1</v>
      </c>
      <c r="H365" s="3">
        <v>1</v>
      </c>
      <c r="I365" s="2"/>
      <c r="J365" s="33">
        <v>5</v>
      </c>
      <c r="K365" s="33">
        <v>20</v>
      </c>
      <c r="L365" s="33">
        <v>8</v>
      </c>
      <c r="M365" s="33">
        <v>5</v>
      </c>
      <c r="N365" s="33">
        <v>7</v>
      </c>
      <c r="O365" s="33">
        <v>153.38</v>
      </c>
      <c r="P365" s="33">
        <v>195.87</v>
      </c>
      <c r="Q365" s="33">
        <v>220.95</v>
      </c>
      <c r="R365" s="33">
        <v>1</v>
      </c>
      <c r="S365" s="33">
        <v>20</v>
      </c>
      <c r="T365" s="52">
        <v>4</v>
      </c>
      <c r="U365" s="54">
        <f t="shared" si="10"/>
        <v>570.20000000000005</v>
      </c>
    </row>
    <row r="366" spans="1:21" ht="12.5">
      <c r="A366" s="27">
        <v>200000369</v>
      </c>
      <c r="B366" s="3">
        <v>0</v>
      </c>
      <c r="C366" s="3">
        <v>0</v>
      </c>
      <c r="D366" s="27">
        <v>61</v>
      </c>
      <c r="E366" s="3">
        <v>2</v>
      </c>
      <c r="F366" s="27">
        <v>166410</v>
      </c>
      <c r="G366" s="3">
        <v>2</v>
      </c>
      <c r="H366" s="3">
        <v>1</v>
      </c>
      <c r="I366" s="2" t="s">
        <v>20</v>
      </c>
      <c r="J366" s="33">
        <v>1</v>
      </c>
      <c r="K366" s="33">
        <v>18</v>
      </c>
      <c r="L366" s="33">
        <v>5</v>
      </c>
      <c r="M366" s="33">
        <v>6</v>
      </c>
      <c r="N366" s="33">
        <v>7</v>
      </c>
      <c r="O366" s="33">
        <v>154.47999999999999</v>
      </c>
      <c r="P366" s="33">
        <v>198.61</v>
      </c>
      <c r="Q366" s="33">
        <v>222.74</v>
      </c>
      <c r="R366" s="33">
        <v>3</v>
      </c>
      <c r="S366" s="33">
        <v>15</v>
      </c>
      <c r="T366" s="52">
        <v>9</v>
      </c>
      <c r="U366" s="54">
        <f t="shared" si="10"/>
        <v>575.83000000000004</v>
      </c>
    </row>
    <row r="367" spans="1:21" ht="12.5">
      <c r="A367" s="27">
        <v>200000370</v>
      </c>
      <c r="B367" s="3">
        <v>1</v>
      </c>
      <c r="C367" s="3">
        <v>1</v>
      </c>
      <c r="D367" s="27">
        <v>28</v>
      </c>
      <c r="E367" s="3">
        <v>1</v>
      </c>
      <c r="F367" s="27">
        <v>88858</v>
      </c>
      <c r="G367" s="3">
        <v>0</v>
      </c>
      <c r="H367" s="3">
        <v>0</v>
      </c>
      <c r="I367" s="2"/>
      <c r="J367" s="33">
        <v>3</v>
      </c>
      <c r="K367" s="33">
        <v>25</v>
      </c>
      <c r="L367" s="33">
        <v>7</v>
      </c>
      <c r="M367" s="33">
        <v>10</v>
      </c>
      <c r="N367" s="33">
        <v>8</v>
      </c>
      <c r="O367" s="33">
        <v>156.41999999999999</v>
      </c>
      <c r="P367" s="33">
        <v>200.97</v>
      </c>
      <c r="Q367" s="33">
        <v>226.9</v>
      </c>
      <c r="R367" s="33">
        <v>1</v>
      </c>
      <c r="S367" s="33">
        <v>5</v>
      </c>
      <c r="T367" s="52">
        <v>10</v>
      </c>
      <c r="U367" s="54">
        <f t="shared" si="10"/>
        <v>584.29</v>
      </c>
    </row>
    <row r="368" spans="1:21" ht="12.5">
      <c r="A368" s="27">
        <v>200000371</v>
      </c>
      <c r="B368" s="3">
        <v>0</v>
      </c>
      <c r="C368" s="3">
        <v>0</v>
      </c>
      <c r="D368" s="27">
        <v>49</v>
      </c>
      <c r="E368" s="3">
        <v>1</v>
      </c>
      <c r="F368" s="27">
        <v>122186</v>
      </c>
      <c r="G368" s="3">
        <v>0</v>
      </c>
      <c r="H368" s="3">
        <v>0</v>
      </c>
      <c r="I368" s="2"/>
      <c r="J368" s="33">
        <v>2</v>
      </c>
      <c r="K368" s="33">
        <v>18</v>
      </c>
      <c r="L368" s="33">
        <v>9</v>
      </c>
      <c r="M368" s="33">
        <v>1</v>
      </c>
      <c r="N368" s="33">
        <v>8</v>
      </c>
      <c r="O368" s="33">
        <v>156.03</v>
      </c>
      <c r="P368" s="33">
        <v>200.93</v>
      </c>
      <c r="Q368" s="33">
        <v>224.91</v>
      </c>
      <c r="R368" s="33">
        <v>2</v>
      </c>
      <c r="S368" s="33">
        <v>10</v>
      </c>
      <c r="T368" s="52">
        <v>7</v>
      </c>
      <c r="U368" s="54">
        <f t="shared" si="10"/>
        <v>581.87</v>
      </c>
    </row>
    <row r="369" spans="1:21" ht="12.5">
      <c r="A369" s="27">
        <v>200000372</v>
      </c>
      <c r="B369" s="3">
        <v>1</v>
      </c>
      <c r="C369" s="3">
        <v>1</v>
      </c>
      <c r="D369" s="27">
        <v>38</v>
      </c>
      <c r="E369" s="3">
        <v>2</v>
      </c>
      <c r="F369" s="27">
        <v>135534</v>
      </c>
      <c r="G369" s="3">
        <v>1</v>
      </c>
      <c r="H369" s="3">
        <v>2</v>
      </c>
      <c r="I369" s="2"/>
      <c r="J369" s="33">
        <v>3</v>
      </c>
      <c r="K369" s="33">
        <v>12</v>
      </c>
      <c r="L369" s="33">
        <v>1</v>
      </c>
      <c r="M369" s="33">
        <v>10</v>
      </c>
      <c r="N369" s="33">
        <v>1</v>
      </c>
      <c r="O369" s="33">
        <v>171.23</v>
      </c>
      <c r="P369" s="33">
        <v>216.03</v>
      </c>
      <c r="Q369" s="33">
        <v>244.09</v>
      </c>
      <c r="R369" s="33">
        <v>2</v>
      </c>
      <c r="S369" s="33">
        <v>10</v>
      </c>
      <c r="T369" s="52">
        <v>7</v>
      </c>
      <c r="U369" s="54">
        <f t="shared" si="10"/>
        <v>631.35</v>
      </c>
    </row>
    <row r="370" spans="1:21" ht="12.5">
      <c r="A370" s="27">
        <v>200000373</v>
      </c>
      <c r="B370" s="3">
        <v>0</v>
      </c>
      <c r="C370" s="3">
        <v>0</v>
      </c>
      <c r="D370" s="27">
        <v>64</v>
      </c>
      <c r="E370" s="3">
        <v>2</v>
      </c>
      <c r="F370" s="27">
        <v>117842</v>
      </c>
      <c r="G370" s="3">
        <v>0</v>
      </c>
      <c r="H370" s="3">
        <v>0</v>
      </c>
      <c r="I370" s="2"/>
      <c r="J370" s="33">
        <v>4</v>
      </c>
      <c r="K370" s="33">
        <v>21</v>
      </c>
      <c r="L370" s="33">
        <v>8</v>
      </c>
      <c r="M370" s="33">
        <v>5</v>
      </c>
      <c r="N370" s="33">
        <v>8</v>
      </c>
      <c r="O370" s="33">
        <v>138.88999999999999</v>
      </c>
      <c r="P370" s="33">
        <v>176.91</v>
      </c>
      <c r="Q370" s="33">
        <v>198.94</v>
      </c>
      <c r="R370" s="33">
        <v>3</v>
      </c>
      <c r="S370" s="33">
        <v>6</v>
      </c>
      <c r="T370" s="52">
        <v>3</v>
      </c>
      <c r="U370" s="54">
        <f t="shared" si="10"/>
        <v>514.74</v>
      </c>
    </row>
    <row r="371" spans="1:21" ht="12.5">
      <c r="A371" s="27">
        <v>200000374</v>
      </c>
      <c r="B371" s="3">
        <v>0</v>
      </c>
      <c r="C371" s="3">
        <v>0</v>
      </c>
      <c r="D371" s="27">
        <v>68</v>
      </c>
      <c r="E371" s="3">
        <v>2</v>
      </c>
      <c r="F371" s="27">
        <v>148675</v>
      </c>
      <c r="G371" s="3">
        <v>0</v>
      </c>
      <c r="H371" s="3">
        <v>1</v>
      </c>
      <c r="I371" s="2"/>
      <c r="J371" s="33">
        <v>2</v>
      </c>
      <c r="K371" s="33">
        <v>7</v>
      </c>
      <c r="L371" s="33">
        <v>1</v>
      </c>
      <c r="M371" s="33">
        <v>4</v>
      </c>
      <c r="N371" s="33">
        <v>2</v>
      </c>
      <c r="O371" s="33">
        <v>217.48</v>
      </c>
      <c r="P371" s="33">
        <v>278.44</v>
      </c>
      <c r="Q371" s="33">
        <v>314.94</v>
      </c>
      <c r="R371" s="33">
        <v>1</v>
      </c>
      <c r="S371" s="33">
        <v>5</v>
      </c>
      <c r="T371" s="52">
        <v>8</v>
      </c>
      <c r="U371" s="54">
        <f t="shared" si="10"/>
        <v>810.8599999999999</v>
      </c>
    </row>
    <row r="372" spans="1:21" ht="12.5">
      <c r="A372" s="27">
        <v>200000375</v>
      </c>
      <c r="B372" s="3">
        <v>0</v>
      </c>
      <c r="C372" s="3">
        <v>1</v>
      </c>
      <c r="D372" s="27">
        <v>31</v>
      </c>
      <c r="E372" s="3">
        <v>1</v>
      </c>
      <c r="F372" s="27">
        <v>89335</v>
      </c>
      <c r="G372" s="3">
        <v>0</v>
      </c>
      <c r="H372" s="3">
        <v>0</v>
      </c>
      <c r="I372" s="2"/>
      <c r="J372" s="33">
        <v>4</v>
      </c>
      <c r="K372" s="33">
        <v>13</v>
      </c>
      <c r="L372" s="33">
        <v>7</v>
      </c>
      <c r="M372" s="33">
        <v>1</v>
      </c>
      <c r="N372" s="33">
        <v>5</v>
      </c>
      <c r="O372" s="33">
        <v>130.61000000000001</v>
      </c>
      <c r="P372" s="33">
        <v>166.12</v>
      </c>
      <c r="Q372" s="33">
        <v>188.8</v>
      </c>
      <c r="R372" s="33">
        <v>3</v>
      </c>
      <c r="S372" s="33">
        <v>18</v>
      </c>
      <c r="T372" s="52">
        <v>5</v>
      </c>
      <c r="U372" s="54">
        <f t="shared" si="10"/>
        <v>485.53000000000003</v>
      </c>
    </row>
    <row r="373" spans="1:21" ht="12.5">
      <c r="A373" s="27">
        <v>200000376</v>
      </c>
      <c r="B373" s="3">
        <v>1</v>
      </c>
      <c r="C373" s="3">
        <v>1</v>
      </c>
      <c r="D373" s="27">
        <v>65</v>
      </c>
      <c r="E373" s="3">
        <v>3</v>
      </c>
      <c r="F373" s="27">
        <v>69487</v>
      </c>
      <c r="G373" s="3">
        <v>0</v>
      </c>
      <c r="H373" s="3">
        <v>0</v>
      </c>
      <c r="I373" s="2"/>
      <c r="J373" s="33">
        <v>1</v>
      </c>
      <c r="K373" s="33">
        <v>17</v>
      </c>
      <c r="L373" s="33">
        <v>3</v>
      </c>
      <c r="M373" s="33">
        <v>4</v>
      </c>
      <c r="N373" s="33">
        <v>10</v>
      </c>
      <c r="O373" s="33">
        <v>171.73</v>
      </c>
      <c r="P373" s="33">
        <v>220.19</v>
      </c>
      <c r="Q373" s="33">
        <v>247.06</v>
      </c>
      <c r="R373" s="33">
        <v>1</v>
      </c>
      <c r="S373" s="33">
        <v>18</v>
      </c>
      <c r="T373" s="52">
        <v>7</v>
      </c>
      <c r="U373" s="54">
        <f t="shared" si="10"/>
        <v>638.98</v>
      </c>
    </row>
    <row r="374" spans="1:21" ht="12.5">
      <c r="A374" s="27">
        <v>200000377</v>
      </c>
      <c r="B374" s="3">
        <v>0</v>
      </c>
      <c r="C374" s="3">
        <v>1</v>
      </c>
      <c r="D374" s="27">
        <v>43</v>
      </c>
      <c r="E374" s="3">
        <v>2</v>
      </c>
      <c r="F374" s="27">
        <v>279593</v>
      </c>
      <c r="G374" s="3">
        <v>2</v>
      </c>
      <c r="H374" s="3">
        <v>2</v>
      </c>
      <c r="I374" s="2"/>
      <c r="J374" s="33">
        <v>1</v>
      </c>
      <c r="K374" s="33">
        <v>12</v>
      </c>
      <c r="L374" s="33">
        <v>8</v>
      </c>
      <c r="M374" s="33">
        <v>1</v>
      </c>
      <c r="N374" s="33">
        <v>3</v>
      </c>
      <c r="O374" s="33">
        <v>201.5</v>
      </c>
      <c r="P374" s="33">
        <v>259.64999999999998</v>
      </c>
      <c r="Q374" s="33">
        <v>291.8</v>
      </c>
      <c r="R374" s="33">
        <v>1</v>
      </c>
      <c r="S374" s="33">
        <v>9</v>
      </c>
      <c r="T374" s="52">
        <v>10</v>
      </c>
      <c r="U374" s="54">
        <f t="shared" si="10"/>
        <v>752.95</v>
      </c>
    </row>
    <row r="375" spans="1:21" ht="12.5">
      <c r="A375" s="27">
        <v>200000378</v>
      </c>
      <c r="B375" s="3">
        <v>0</v>
      </c>
      <c r="C375" s="3">
        <v>0</v>
      </c>
      <c r="D375" s="27">
        <v>51</v>
      </c>
      <c r="E375" s="3">
        <v>1</v>
      </c>
      <c r="F375" s="27">
        <v>155486</v>
      </c>
      <c r="G375" s="3">
        <v>1</v>
      </c>
      <c r="H375" s="3">
        <v>2</v>
      </c>
      <c r="I375" s="2"/>
      <c r="J375" s="33">
        <v>1</v>
      </c>
      <c r="K375" s="33">
        <v>14</v>
      </c>
      <c r="L375" s="33">
        <v>2</v>
      </c>
      <c r="M375" s="33">
        <v>9</v>
      </c>
      <c r="N375" s="33">
        <v>3</v>
      </c>
      <c r="O375" s="33">
        <v>173.4</v>
      </c>
      <c r="P375" s="33">
        <v>223.35</v>
      </c>
      <c r="Q375" s="33">
        <v>248.5</v>
      </c>
      <c r="R375" s="33">
        <v>3</v>
      </c>
      <c r="S375" s="33">
        <v>13</v>
      </c>
      <c r="T375" s="52">
        <v>1</v>
      </c>
      <c r="U375" s="54">
        <f t="shared" si="10"/>
        <v>645.25</v>
      </c>
    </row>
    <row r="376" spans="1:21" ht="12.5">
      <c r="A376" s="27">
        <v>200000379</v>
      </c>
      <c r="B376" s="3">
        <v>0</v>
      </c>
      <c r="C376" s="3">
        <v>0</v>
      </c>
      <c r="D376" s="27">
        <v>45</v>
      </c>
      <c r="E376" s="3">
        <v>1</v>
      </c>
      <c r="F376" s="27">
        <v>135043</v>
      </c>
      <c r="G376" s="3">
        <v>1</v>
      </c>
      <c r="H376" s="3">
        <v>1</v>
      </c>
      <c r="I376" s="2"/>
      <c r="J376" s="33">
        <v>3</v>
      </c>
      <c r="K376" s="33">
        <v>19</v>
      </c>
      <c r="L376" s="33">
        <v>7</v>
      </c>
      <c r="M376" s="33">
        <v>10</v>
      </c>
      <c r="N376" s="33">
        <v>2</v>
      </c>
      <c r="O376" s="33">
        <v>172.85</v>
      </c>
      <c r="P376" s="33">
        <v>220.11</v>
      </c>
      <c r="Q376" s="33">
        <v>249.46</v>
      </c>
      <c r="R376" s="33">
        <v>3</v>
      </c>
      <c r="S376" s="33">
        <v>8</v>
      </c>
      <c r="T376" s="52">
        <v>8</v>
      </c>
      <c r="U376" s="54">
        <f t="shared" si="10"/>
        <v>642.42000000000007</v>
      </c>
    </row>
    <row r="377" spans="1:21" ht="12.5">
      <c r="A377" s="27">
        <v>200000380</v>
      </c>
      <c r="B377" s="3">
        <v>0</v>
      </c>
      <c r="C377" s="3">
        <v>0</v>
      </c>
      <c r="D377" s="27">
        <v>45</v>
      </c>
      <c r="E377" s="3">
        <v>1</v>
      </c>
      <c r="F377" s="27">
        <v>128052</v>
      </c>
      <c r="G377" s="3">
        <v>1</v>
      </c>
      <c r="H377" s="3">
        <v>2</v>
      </c>
      <c r="I377" s="2"/>
      <c r="J377" s="33">
        <v>4</v>
      </c>
      <c r="K377" s="33">
        <v>20</v>
      </c>
      <c r="L377" s="33">
        <v>10</v>
      </c>
      <c r="M377" s="33">
        <v>2</v>
      </c>
      <c r="N377" s="33">
        <v>8</v>
      </c>
      <c r="O377" s="33">
        <v>125.78</v>
      </c>
      <c r="P377" s="33">
        <v>163.21</v>
      </c>
      <c r="Q377" s="33">
        <v>182.57</v>
      </c>
      <c r="R377" s="33">
        <v>2</v>
      </c>
      <c r="S377" s="33">
        <v>14</v>
      </c>
      <c r="T377" s="52">
        <v>5</v>
      </c>
      <c r="U377" s="54">
        <f t="shared" si="10"/>
        <v>471.56</v>
      </c>
    </row>
    <row r="378" spans="1:21" ht="12.5">
      <c r="A378" s="27">
        <v>200000381</v>
      </c>
      <c r="B378" s="3">
        <v>1</v>
      </c>
      <c r="C378" s="3">
        <v>0</v>
      </c>
      <c r="D378" s="27">
        <v>49</v>
      </c>
      <c r="E378" s="3">
        <v>1</v>
      </c>
      <c r="F378" s="27">
        <v>92281</v>
      </c>
      <c r="G378" s="3">
        <v>0</v>
      </c>
      <c r="H378" s="3">
        <v>0</v>
      </c>
      <c r="I378" s="2" t="s">
        <v>22</v>
      </c>
      <c r="J378" s="33">
        <v>5</v>
      </c>
      <c r="K378" s="33">
        <v>21</v>
      </c>
      <c r="L378" s="33">
        <v>8</v>
      </c>
      <c r="M378" s="33">
        <v>7</v>
      </c>
      <c r="N378" s="33">
        <v>6</v>
      </c>
      <c r="O378" s="33">
        <v>159</v>
      </c>
      <c r="P378" s="33">
        <v>201.21</v>
      </c>
      <c r="Q378" s="33">
        <v>228.72</v>
      </c>
      <c r="R378" s="33">
        <v>3</v>
      </c>
      <c r="S378" s="33">
        <v>16</v>
      </c>
      <c r="T378" s="52">
        <v>1</v>
      </c>
      <c r="U378" s="54">
        <f t="shared" si="10"/>
        <v>588.93000000000006</v>
      </c>
    </row>
    <row r="379" spans="1:21" ht="12.5">
      <c r="A379" s="27">
        <v>200000382</v>
      </c>
      <c r="B379" s="3">
        <v>0</v>
      </c>
      <c r="C379" s="3">
        <v>0</v>
      </c>
      <c r="D379" s="27">
        <v>27</v>
      </c>
      <c r="E379" s="3">
        <v>0</v>
      </c>
      <c r="F379" s="27">
        <v>131751</v>
      </c>
      <c r="G379" s="3">
        <v>0</v>
      </c>
      <c r="H379" s="3">
        <v>0</v>
      </c>
      <c r="I379" s="2"/>
      <c r="J379" s="33">
        <v>2</v>
      </c>
      <c r="K379" s="33">
        <v>13</v>
      </c>
      <c r="L379" s="33">
        <v>5</v>
      </c>
      <c r="M379" s="33">
        <v>3</v>
      </c>
      <c r="N379" s="33">
        <v>5</v>
      </c>
      <c r="O379" s="33">
        <v>169.51</v>
      </c>
      <c r="P379" s="33">
        <v>215.64</v>
      </c>
      <c r="Q379" s="33">
        <v>242.71</v>
      </c>
      <c r="R379" s="33">
        <v>3</v>
      </c>
      <c r="S379" s="33">
        <v>7</v>
      </c>
      <c r="T379" s="52">
        <v>3</v>
      </c>
      <c r="U379" s="54">
        <f t="shared" si="10"/>
        <v>627.86</v>
      </c>
    </row>
    <row r="380" spans="1:21" ht="12.5">
      <c r="A380" s="27">
        <v>200000383</v>
      </c>
      <c r="B380" s="3">
        <v>0</v>
      </c>
      <c r="C380" s="3">
        <v>0</v>
      </c>
      <c r="D380" s="27">
        <v>37</v>
      </c>
      <c r="E380" s="3">
        <v>1</v>
      </c>
      <c r="F380" s="27">
        <v>115426</v>
      </c>
      <c r="G380" s="3">
        <v>0</v>
      </c>
      <c r="H380" s="3">
        <v>0</v>
      </c>
      <c r="I380" s="2"/>
      <c r="J380" s="33">
        <v>2</v>
      </c>
      <c r="K380" s="33">
        <v>17</v>
      </c>
      <c r="L380" s="33">
        <v>10</v>
      </c>
      <c r="M380" s="33">
        <v>5</v>
      </c>
      <c r="N380" s="33">
        <v>2</v>
      </c>
      <c r="O380" s="33">
        <v>195.93</v>
      </c>
      <c r="P380" s="33">
        <v>252.17</v>
      </c>
      <c r="Q380" s="33">
        <v>282.66000000000003</v>
      </c>
      <c r="R380" s="33">
        <v>2</v>
      </c>
      <c r="S380" s="33">
        <v>17</v>
      </c>
      <c r="T380" s="52">
        <v>10</v>
      </c>
      <c r="U380" s="54">
        <f t="shared" si="10"/>
        <v>730.76</v>
      </c>
    </row>
    <row r="381" spans="1:21" ht="12.5">
      <c r="A381" s="27">
        <v>200000384</v>
      </c>
      <c r="B381" s="3">
        <v>1</v>
      </c>
      <c r="C381" s="3">
        <v>0</v>
      </c>
      <c r="D381" s="27">
        <v>36</v>
      </c>
      <c r="E381" s="3">
        <v>1</v>
      </c>
      <c r="F381" s="27">
        <v>75297</v>
      </c>
      <c r="G381" s="3">
        <v>0</v>
      </c>
      <c r="H381" s="3">
        <v>0</v>
      </c>
      <c r="I381" s="2"/>
      <c r="J381" s="33">
        <v>2</v>
      </c>
      <c r="K381" s="33">
        <v>18</v>
      </c>
      <c r="L381" s="33">
        <v>8</v>
      </c>
      <c r="M381" s="33">
        <v>8</v>
      </c>
      <c r="N381" s="33">
        <v>2</v>
      </c>
      <c r="O381" s="33">
        <v>141.66999999999999</v>
      </c>
      <c r="P381" s="33">
        <v>183.37</v>
      </c>
      <c r="Q381" s="33">
        <v>204.86</v>
      </c>
      <c r="R381" s="33">
        <v>3</v>
      </c>
      <c r="S381" s="33">
        <v>12</v>
      </c>
      <c r="T381" s="52">
        <v>8</v>
      </c>
      <c r="U381" s="54">
        <f t="shared" si="10"/>
        <v>529.9</v>
      </c>
    </row>
    <row r="382" spans="1:21" ht="12.5">
      <c r="A382" s="27">
        <v>200000385</v>
      </c>
      <c r="B382" s="3">
        <v>0</v>
      </c>
      <c r="C382" s="3">
        <v>0</v>
      </c>
      <c r="D382" s="27">
        <v>33</v>
      </c>
      <c r="E382" s="3">
        <v>1</v>
      </c>
      <c r="F382" s="27">
        <v>112093</v>
      </c>
      <c r="G382" s="3">
        <v>1</v>
      </c>
      <c r="H382" s="3">
        <v>0</v>
      </c>
      <c r="I382" s="2"/>
      <c r="J382" s="33">
        <v>5</v>
      </c>
      <c r="K382" s="33">
        <v>13</v>
      </c>
      <c r="L382" s="33">
        <v>7</v>
      </c>
      <c r="M382" s="33">
        <v>2</v>
      </c>
      <c r="N382" s="33">
        <v>4</v>
      </c>
      <c r="O382" s="33">
        <v>200.38</v>
      </c>
      <c r="P382" s="33">
        <v>257.10000000000002</v>
      </c>
      <c r="Q382" s="33">
        <v>289.33</v>
      </c>
      <c r="R382" s="33">
        <v>2</v>
      </c>
      <c r="S382" s="33">
        <v>14</v>
      </c>
      <c r="T382" s="52">
        <v>9</v>
      </c>
      <c r="U382" s="54">
        <f t="shared" si="10"/>
        <v>746.81</v>
      </c>
    </row>
    <row r="383" spans="1:21" ht="12.5">
      <c r="A383" s="27">
        <v>200000386</v>
      </c>
      <c r="B383" s="3">
        <v>0</v>
      </c>
      <c r="C383" s="3">
        <v>0</v>
      </c>
      <c r="D383" s="27">
        <v>33</v>
      </c>
      <c r="E383" s="3">
        <v>0</v>
      </c>
      <c r="F383" s="27">
        <v>117308</v>
      </c>
      <c r="G383" s="3">
        <v>1</v>
      </c>
      <c r="H383" s="3">
        <v>0</v>
      </c>
      <c r="I383" s="2"/>
      <c r="J383" s="33">
        <v>5</v>
      </c>
      <c r="K383" s="33">
        <v>16</v>
      </c>
      <c r="L383" s="33">
        <v>6</v>
      </c>
      <c r="M383" s="33">
        <v>2</v>
      </c>
      <c r="N383" s="33">
        <v>8</v>
      </c>
      <c r="O383" s="33">
        <v>171.36</v>
      </c>
      <c r="P383" s="33">
        <v>217.8</v>
      </c>
      <c r="Q383" s="33">
        <v>247.31</v>
      </c>
      <c r="R383" s="33">
        <v>3</v>
      </c>
      <c r="S383" s="33">
        <v>11</v>
      </c>
      <c r="T383" s="52">
        <v>7</v>
      </c>
      <c r="U383" s="54">
        <f t="shared" si="10"/>
        <v>636.47</v>
      </c>
    </row>
    <row r="384" spans="1:21" ht="12.5">
      <c r="A384" s="27">
        <v>200000387</v>
      </c>
      <c r="B384" s="3">
        <v>0</v>
      </c>
      <c r="C384" s="3">
        <v>0</v>
      </c>
      <c r="D384" s="27">
        <v>49</v>
      </c>
      <c r="E384" s="3">
        <v>1</v>
      </c>
      <c r="F384" s="27">
        <v>143886</v>
      </c>
      <c r="G384" s="3">
        <v>0</v>
      </c>
      <c r="H384" s="3">
        <v>1</v>
      </c>
      <c r="I384" s="2"/>
      <c r="J384" s="33">
        <v>4</v>
      </c>
      <c r="K384" s="33">
        <v>18</v>
      </c>
      <c r="L384" s="33">
        <v>10</v>
      </c>
      <c r="M384" s="33">
        <v>7</v>
      </c>
      <c r="N384" s="33">
        <v>1</v>
      </c>
      <c r="O384" s="33">
        <v>139.46</v>
      </c>
      <c r="P384" s="33">
        <v>175.91</v>
      </c>
      <c r="Q384" s="33">
        <v>201.2</v>
      </c>
      <c r="R384" s="33">
        <v>3</v>
      </c>
      <c r="S384" s="33">
        <v>20</v>
      </c>
      <c r="T384" s="52">
        <v>7</v>
      </c>
      <c r="U384" s="54">
        <f t="shared" si="10"/>
        <v>516.56999999999994</v>
      </c>
    </row>
    <row r="385" spans="1:21" ht="12.5">
      <c r="A385" s="27">
        <v>200000388</v>
      </c>
      <c r="B385" s="3">
        <v>1</v>
      </c>
      <c r="C385" s="3">
        <v>1</v>
      </c>
      <c r="D385" s="27">
        <v>25</v>
      </c>
      <c r="E385" s="3">
        <v>1</v>
      </c>
      <c r="F385" s="27">
        <v>87537</v>
      </c>
      <c r="G385" s="3">
        <v>0</v>
      </c>
      <c r="H385" s="3">
        <v>0</v>
      </c>
      <c r="I385" s="2"/>
      <c r="J385" s="33">
        <v>2</v>
      </c>
      <c r="K385" s="33">
        <v>18</v>
      </c>
      <c r="L385" s="33">
        <v>5</v>
      </c>
      <c r="M385" s="33">
        <v>7</v>
      </c>
      <c r="N385" s="33">
        <v>6</v>
      </c>
      <c r="O385" s="33">
        <v>148.54</v>
      </c>
      <c r="P385" s="33">
        <v>191.06</v>
      </c>
      <c r="Q385" s="33">
        <v>214.58</v>
      </c>
      <c r="R385" s="33">
        <v>3</v>
      </c>
      <c r="S385" s="33">
        <v>14</v>
      </c>
      <c r="T385" s="52">
        <v>8</v>
      </c>
      <c r="U385" s="54">
        <f t="shared" si="10"/>
        <v>554.18000000000006</v>
      </c>
    </row>
    <row r="386" spans="1:21" ht="12.5">
      <c r="A386" s="27">
        <v>200000389</v>
      </c>
      <c r="B386" s="3">
        <v>1</v>
      </c>
      <c r="C386" s="3">
        <v>1</v>
      </c>
      <c r="D386" s="27">
        <v>32</v>
      </c>
      <c r="E386" s="3">
        <v>1</v>
      </c>
      <c r="F386" s="27">
        <v>130870</v>
      </c>
      <c r="G386" s="3">
        <v>1</v>
      </c>
      <c r="H386" s="3">
        <v>1</v>
      </c>
      <c r="I386" s="2"/>
      <c r="J386" s="33">
        <v>2</v>
      </c>
      <c r="K386" s="33">
        <v>20</v>
      </c>
      <c r="L386" s="33">
        <v>6</v>
      </c>
      <c r="M386" s="33">
        <v>10</v>
      </c>
      <c r="N386" s="33">
        <v>4</v>
      </c>
      <c r="O386" s="33">
        <v>142.62</v>
      </c>
      <c r="P386" s="33">
        <v>181.4</v>
      </c>
      <c r="Q386" s="33">
        <v>204.97</v>
      </c>
      <c r="R386" s="33">
        <v>2</v>
      </c>
      <c r="S386" s="33">
        <v>20</v>
      </c>
      <c r="T386" s="52">
        <v>1</v>
      </c>
      <c r="U386" s="54">
        <f t="shared" si="10"/>
        <v>528.99</v>
      </c>
    </row>
    <row r="387" spans="1:21" ht="12.5">
      <c r="A387" s="27">
        <v>200000390</v>
      </c>
      <c r="B387" s="3">
        <v>0</v>
      </c>
      <c r="C387" s="3">
        <v>1</v>
      </c>
      <c r="D387" s="27">
        <v>51</v>
      </c>
      <c r="E387" s="3">
        <v>2</v>
      </c>
      <c r="F387" s="27">
        <v>149510</v>
      </c>
      <c r="G387" s="3">
        <v>1</v>
      </c>
      <c r="H387" s="3">
        <v>2</v>
      </c>
      <c r="I387" s="2"/>
      <c r="J387" s="33">
        <v>1</v>
      </c>
      <c r="K387" s="33">
        <v>16</v>
      </c>
      <c r="L387" s="33">
        <v>2</v>
      </c>
      <c r="M387" s="33">
        <v>10</v>
      </c>
      <c r="N387" s="33">
        <v>4</v>
      </c>
      <c r="O387" s="33">
        <v>149.65</v>
      </c>
      <c r="P387" s="33">
        <v>191.95</v>
      </c>
      <c r="Q387" s="33">
        <v>216.42</v>
      </c>
      <c r="R387" s="33">
        <v>2</v>
      </c>
      <c r="S387" s="33">
        <v>13</v>
      </c>
      <c r="T387" s="52">
        <v>4</v>
      </c>
      <c r="U387" s="54">
        <f t="shared" ref="U387:U450" si="11">SUM(O387+P387+Q387)</f>
        <v>558.02</v>
      </c>
    </row>
    <row r="388" spans="1:21" ht="12.5">
      <c r="A388" s="27">
        <v>200000391</v>
      </c>
      <c r="B388" s="3">
        <v>1</v>
      </c>
      <c r="C388" s="3">
        <v>1</v>
      </c>
      <c r="D388" s="27">
        <v>70</v>
      </c>
      <c r="E388" s="3">
        <v>3</v>
      </c>
      <c r="F388" s="27">
        <v>167532</v>
      </c>
      <c r="G388" s="3">
        <v>1</v>
      </c>
      <c r="H388" s="3">
        <v>1</v>
      </c>
      <c r="I388" s="2"/>
      <c r="J388" s="33">
        <v>3</v>
      </c>
      <c r="K388" s="33">
        <v>23</v>
      </c>
      <c r="L388" s="33">
        <v>4</v>
      </c>
      <c r="M388" s="33">
        <v>10</v>
      </c>
      <c r="N388" s="33">
        <v>9</v>
      </c>
      <c r="O388" s="33">
        <v>127.92</v>
      </c>
      <c r="P388" s="33">
        <v>163.78</v>
      </c>
      <c r="Q388" s="33">
        <v>184.45</v>
      </c>
      <c r="R388" s="33">
        <v>3</v>
      </c>
      <c r="S388" s="33">
        <v>19</v>
      </c>
      <c r="T388" s="52">
        <v>7</v>
      </c>
      <c r="U388" s="54">
        <f t="shared" si="11"/>
        <v>476.15</v>
      </c>
    </row>
    <row r="389" spans="1:21" ht="12.5">
      <c r="A389" s="27">
        <v>200000392</v>
      </c>
      <c r="B389" s="3">
        <v>0</v>
      </c>
      <c r="C389" s="3">
        <v>0</v>
      </c>
      <c r="D389" s="27">
        <v>47</v>
      </c>
      <c r="E389" s="3">
        <v>1</v>
      </c>
      <c r="F389" s="27">
        <v>144456</v>
      </c>
      <c r="G389" s="3">
        <v>1</v>
      </c>
      <c r="H389" s="3">
        <v>0</v>
      </c>
      <c r="I389" s="2"/>
      <c r="J389" s="33">
        <v>4</v>
      </c>
      <c r="K389" s="33">
        <v>14</v>
      </c>
      <c r="L389" s="33">
        <v>8</v>
      </c>
      <c r="M389" s="33">
        <v>3</v>
      </c>
      <c r="N389" s="33">
        <v>3</v>
      </c>
      <c r="O389" s="33">
        <v>136.62</v>
      </c>
      <c r="P389" s="33">
        <v>173.73</v>
      </c>
      <c r="Q389" s="33">
        <v>196.64</v>
      </c>
      <c r="R389" s="33">
        <v>2</v>
      </c>
      <c r="S389" s="33">
        <v>15</v>
      </c>
      <c r="T389" s="52">
        <v>6</v>
      </c>
      <c r="U389" s="54">
        <f t="shared" si="11"/>
        <v>506.99</v>
      </c>
    </row>
    <row r="390" spans="1:21" ht="12.5">
      <c r="A390" s="27">
        <v>200000393</v>
      </c>
      <c r="B390" s="3">
        <v>0</v>
      </c>
      <c r="C390" s="3">
        <v>1</v>
      </c>
      <c r="D390" s="27">
        <v>30</v>
      </c>
      <c r="E390" s="3">
        <v>1</v>
      </c>
      <c r="F390" s="27">
        <v>113012</v>
      </c>
      <c r="G390" s="3">
        <v>1</v>
      </c>
      <c r="H390" s="3">
        <v>1</v>
      </c>
      <c r="I390" s="2"/>
      <c r="J390" s="33">
        <v>3</v>
      </c>
      <c r="K390" s="33">
        <v>15</v>
      </c>
      <c r="L390" s="33">
        <v>6</v>
      </c>
      <c r="M390" s="33">
        <v>2</v>
      </c>
      <c r="N390" s="33">
        <v>7</v>
      </c>
      <c r="O390" s="33">
        <v>249.03</v>
      </c>
      <c r="P390" s="33">
        <v>320.11</v>
      </c>
      <c r="Q390" s="33">
        <v>359.89</v>
      </c>
      <c r="R390" s="33">
        <v>1</v>
      </c>
      <c r="S390" s="33">
        <v>8</v>
      </c>
      <c r="T390" s="52">
        <v>7</v>
      </c>
      <c r="U390" s="54">
        <f t="shared" si="11"/>
        <v>929.03</v>
      </c>
    </row>
    <row r="391" spans="1:21" ht="12.5">
      <c r="A391" s="27">
        <v>200000394</v>
      </c>
      <c r="B391" s="3">
        <v>1</v>
      </c>
      <c r="C391" s="3">
        <v>1</v>
      </c>
      <c r="D391" s="27">
        <v>39</v>
      </c>
      <c r="E391" s="3">
        <v>2</v>
      </c>
      <c r="F391" s="27">
        <v>89665</v>
      </c>
      <c r="G391" s="3">
        <v>0</v>
      </c>
      <c r="H391" s="3">
        <v>0</v>
      </c>
      <c r="I391" s="2"/>
      <c r="J391" s="33">
        <v>5</v>
      </c>
      <c r="K391" s="33">
        <v>23</v>
      </c>
      <c r="L391" s="33">
        <v>5</v>
      </c>
      <c r="M391" s="33">
        <v>10</v>
      </c>
      <c r="N391" s="33">
        <v>8</v>
      </c>
      <c r="O391" s="33">
        <v>175.14</v>
      </c>
      <c r="P391" s="33">
        <v>224.18</v>
      </c>
      <c r="Q391" s="33">
        <v>252.8</v>
      </c>
      <c r="R391" s="33">
        <v>2</v>
      </c>
      <c r="S391" s="33">
        <v>14</v>
      </c>
      <c r="T391" s="52">
        <v>7</v>
      </c>
      <c r="U391" s="54">
        <f t="shared" si="11"/>
        <v>652.12</v>
      </c>
    </row>
    <row r="392" spans="1:21" ht="12.5">
      <c r="A392" s="27">
        <v>200000395</v>
      </c>
      <c r="B392" s="3">
        <v>1</v>
      </c>
      <c r="C392" s="3">
        <v>1</v>
      </c>
      <c r="D392" s="27">
        <v>26</v>
      </c>
      <c r="E392" s="3">
        <v>1</v>
      </c>
      <c r="F392" s="27">
        <v>169991</v>
      </c>
      <c r="G392" s="3">
        <v>2</v>
      </c>
      <c r="H392" s="3">
        <v>0</v>
      </c>
      <c r="I392" s="2"/>
      <c r="J392" s="33">
        <v>5</v>
      </c>
      <c r="K392" s="33">
        <v>12</v>
      </c>
      <c r="L392" s="33">
        <v>7</v>
      </c>
      <c r="M392" s="33">
        <v>4</v>
      </c>
      <c r="N392" s="33">
        <v>1</v>
      </c>
      <c r="O392" s="33">
        <v>159.88999999999999</v>
      </c>
      <c r="P392" s="33">
        <v>206.45</v>
      </c>
      <c r="Q392" s="33">
        <v>232.81</v>
      </c>
      <c r="R392" s="33">
        <v>1</v>
      </c>
      <c r="S392" s="33">
        <v>7</v>
      </c>
      <c r="T392" s="52">
        <v>9</v>
      </c>
      <c r="U392" s="54">
        <f t="shared" si="11"/>
        <v>599.15</v>
      </c>
    </row>
    <row r="393" spans="1:21" ht="12.5">
      <c r="A393" s="27">
        <v>200000396</v>
      </c>
      <c r="B393" s="3">
        <v>1</v>
      </c>
      <c r="C393" s="3">
        <v>1</v>
      </c>
      <c r="D393" s="27">
        <v>24</v>
      </c>
      <c r="E393" s="3">
        <v>1</v>
      </c>
      <c r="F393" s="27">
        <v>65852</v>
      </c>
      <c r="G393" s="3">
        <v>0</v>
      </c>
      <c r="H393" s="3">
        <v>0</v>
      </c>
      <c r="I393" s="2"/>
      <c r="J393" s="33">
        <v>1</v>
      </c>
      <c r="K393" s="33">
        <v>25</v>
      </c>
      <c r="L393" s="33">
        <v>5</v>
      </c>
      <c r="M393" s="33">
        <v>10</v>
      </c>
      <c r="N393" s="33">
        <v>10</v>
      </c>
      <c r="O393" s="33">
        <v>130.6</v>
      </c>
      <c r="P393" s="33">
        <v>168.99</v>
      </c>
      <c r="Q393" s="33">
        <v>188.36</v>
      </c>
      <c r="R393" s="33">
        <v>2</v>
      </c>
      <c r="S393" s="33">
        <v>8</v>
      </c>
      <c r="T393" s="52">
        <v>10</v>
      </c>
      <c r="U393" s="54">
        <f t="shared" si="11"/>
        <v>487.95000000000005</v>
      </c>
    </row>
    <row r="394" spans="1:21" ht="12.5">
      <c r="A394" s="27">
        <v>200000397</v>
      </c>
      <c r="B394" s="3">
        <v>1</v>
      </c>
      <c r="C394" s="3">
        <v>1</v>
      </c>
      <c r="D394" s="27">
        <v>24</v>
      </c>
      <c r="E394" s="3">
        <v>1</v>
      </c>
      <c r="F394" s="27">
        <v>78762</v>
      </c>
      <c r="G394" s="3">
        <v>0</v>
      </c>
      <c r="H394" s="3">
        <v>0</v>
      </c>
      <c r="I394" s="2"/>
      <c r="J394" s="33">
        <v>5</v>
      </c>
      <c r="K394" s="33">
        <v>21</v>
      </c>
      <c r="L394" s="33">
        <v>10</v>
      </c>
      <c r="M394" s="33">
        <v>2</v>
      </c>
      <c r="N394" s="33">
        <v>9</v>
      </c>
      <c r="O394" s="33">
        <v>176.14</v>
      </c>
      <c r="P394" s="33">
        <v>223.41</v>
      </c>
      <c r="Q394" s="33">
        <v>252.93</v>
      </c>
      <c r="R394" s="33">
        <v>3</v>
      </c>
      <c r="S394" s="33">
        <v>11</v>
      </c>
      <c r="T394" s="52">
        <v>6</v>
      </c>
      <c r="U394" s="54">
        <f t="shared" si="11"/>
        <v>652.48</v>
      </c>
    </row>
    <row r="395" spans="1:21" ht="12.5">
      <c r="A395" s="27">
        <v>200000398</v>
      </c>
      <c r="B395" s="3">
        <v>0</v>
      </c>
      <c r="C395" s="3">
        <v>1</v>
      </c>
      <c r="D395" s="27">
        <v>54</v>
      </c>
      <c r="E395" s="3">
        <v>2</v>
      </c>
      <c r="F395" s="27">
        <v>149410</v>
      </c>
      <c r="G395" s="3">
        <v>1</v>
      </c>
      <c r="H395" s="3">
        <v>2</v>
      </c>
      <c r="I395" s="2"/>
      <c r="J395" s="33">
        <v>2</v>
      </c>
      <c r="K395" s="33">
        <v>18</v>
      </c>
      <c r="L395" s="33">
        <v>8</v>
      </c>
      <c r="M395" s="33">
        <v>6</v>
      </c>
      <c r="N395" s="33">
        <v>4</v>
      </c>
      <c r="O395" s="33">
        <v>110.67</v>
      </c>
      <c r="P395" s="33">
        <v>140.52000000000001</v>
      </c>
      <c r="Q395" s="33">
        <v>158.76</v>
      </c>
      <c r="R395" s="33">
        <v>3</v>
      </c>
      <c r="S395" s="33">
        <v>8</v>
      </c>
      <c r="T395" s="52">
        <v>4</v>
      </c>
      <c r="U395" s="54">
        <f t="shared" si="11"/>
        <v>409.95</v>
      </c>
    </row>
    <row r="396" spans="1:21" ht="12.5">
      <c r="A396" s="27">
        <v>200000399</v>
      </c>
      <c r="B396" s="3">
        <v>1</v>
      </c>
      <c r="C396" s="3">
        <v>1</v>
      </c>
      <c r="D396" s="27">
        <v>34</v>
      </c>
      <c r="E396" s="3">
        <v>1</v>
      </c>
      <c r="F396" s="27">
        <v>147626</v>
      </c>
      <c r="G396" s="3">
        <v>2</v>
      </c>
      <c r="H396" s="3">
        <v>2</v>
      </c>
      <c r="I396" s="2"/>
      <c r="J396" s="33">
        <v>2</v>
      </c>
      <c r="K396" s="33">
        <v>16</v>
      </c>
      <c r="L396" s="33">
        <v>4</v>
      </c>
      <c r="M396" s="33">
        <v>8</v>
      </c>
      <c r="N396" s="33">
        <v>4</v>
      </c>
      <c r="O396" s="33">
        <v>249.2</v>
      </c>
      <c r="P396" s="33">
        <v>318.24</v>
      </c>
      <c r="Q396" s="33">
        <v>357.54</v>
      </c>
      <c r="R396" s="33">
        <v>1</v>
      </c>
      <c r="S396" s="33">
        <v>16</v>
      </c>
      <c r="T396" s="52">
        <v>6</v>
      </c>
      <c r="U396" s="54">
        <f t="shared" si="11"/>
        <v>924.98</v>
      </c>
    </row>
    <row r="397" spans="1:21" ht="12.5">
      <c r="A397" s="27">
        <v>200000400</v>
      </c>
      <c r="B397" s="3">
        <v>0</v>
      </c>
      <c r="C397" s="3">
        <v>0</v>
      </c>
      <c r="D397" s="27">
        <v>39</v>
      </c>
      <c r="E397" s="3">
        <v>1</v>
      </c>
      <c r="F397" s="27">
        <v>93732</v>
      </c>
      <c r="G397" s="3">
        <v>0</v>
      </c>
      <c r="H397" s="3">
        <v>0</v>
      </c>
      <c r="I397" s="2"/>
      <c r="J397" s="33">
        <v>2</v>
      </c>
      <c r="K397" s="33">
        <v>25</v>
      </c>
      <c r="L397" s="33">
        <v>9</v>
      </c>
      <c r="M397" s="33">
        <v>6</v>
      </c>
      <c r="N397" s="33">
        <v>10</v>
      </c>
      <c r="O397" s="33">
        <v>171.54</v>
      </c>
      <c r="P397" s="33">
        <v>217.15</v>
      </c>
      <c r="Q397" s="33">
        <v>244.51</v>
      </c>
      <c r="R397" s="33">
        <v>3</v>
      </c>
      <c r="S397" s="33">
        <v>12</v>
      </c>
      <c r="T397" s="52">
        <v>7</v>
      </c>
      <c r="U397" s="54">
        <f t="shared" si="11"/>
        <v>633.20000000000005</v>
      </c>
    </row>
    <row r="398" spans="1:21" ht="12.5">
      <c r="A398" s="27">
        <v>200000401</v>
      </c>
      <c r="B398" s="3">
        <v>1</v>
      </c>
      <c r="C398" s="3">
        <v>1</v>
      </c>
      <c r="D398" s="27">
        <v>23</v>
      </c>
      <c r="E398" s="3">
        <v>1</v>
      </c>
      <c r="F398" s="27">
        <v>129112</v>
      </c>
      <c r="G398" s="3">
        <v>1</v>
      </c>
      <c r="H398" s="3">
        <v>0</v>
      </c>
      <c r="I398" s="2"/>
      <c r="J398" s="33">
        <v>3</v>
      </c>
      <c r="K398" s="33">
        <v>13</v>
      </c>
      <c r="L398" s="33">
        <v>4</v>
      </c>
      <c r="M398" s="33">
        <v>1</v>
      </c>
      <c r="N398" s="33">
        <v>8</v>
      </c>
      <c r="O398" s="33">
        <v>202.12</v>
      </c>
      <c r="P398" s="33">
        <v>258.82</v>
      </c>
      <c r="Q398" s="33">
        <v>291.39</v>
      </c>
      <c r="R398" s="33">
        <v>1</v>
      </c>
      <c r="S398" s="33">
        <v>19</v>
      </c>
      <c r="T398" s="52">
        <v>1</v>
      </c>
      <c r="U398" s="54">
        <f t="shared" si="11"/>
        <v>752.32999999999993</v>
      </c>
    </row>
    <row r="399" spans="1:21" ht="12.5">
      <c r="A399" s="27">
        <v>200000402</v>
      </c>
      <c r="B399" s="3">
        <v>0</v>
      </c>
      <c r="C399" s="3">
        <v>0</v>
      </c>
      <c r="D399" s="27">
        <v>41</v>
      </c>
      <c r="E399" s="3">
        <v>1</v>
      </c>
      <c r="F399" s="27">
        <v>114475</v>
      </c>
      <c r="G399" s="3">
        <v>0</v>
      </c>
      <c r="H399" s="3">
        <v>1</v>
      </c>
      <c r="I399" s="2"/>
      <c r="J399" s="33">
        <v>4</v>
      </c>
      <c r="K399" s="33">
        <v>15</v>
      </c>
      <c r="L399" s="33">
        <v>4</v>
      </c>
      <c r="M399" s="33">
        <v>10</v>
      </c>
      <c r="N399" s="33">
        <v>1</v>
      </c>
      <c r="O399" s="33">
        <v>153.72</v>
      </c>
      <c r="P399" s="33">
        <v>196.41</v>
      </c>
      <c r="Q399" s="33">
        <v>223.42</v>
      </c>
      <c r="R399" s="33">
        <v>3</v>
      </c>
      <c r="S399" s="33">
        <v>14</v>
      </c>
      <c r="T399" s="52">
        <v>1</v>
      </c>
      <c r="U399" s="54">
        <f t="shared" si="11"/>
        <v>573.54999999999995</v>
      </c>
    </row>
    <row r="400" spans="1:21" ht="12.5">
      <c r="A400" s="27">
        <v>200000403</v>
      </c>
      <c r="B400" s="3">
        <v>1</v>
      </c>
      <c r="C400" s="3">
        <v>1</v>
      </c>
      <c r="D400" s="27">
        <v>65</v>
      </c>
      <c r="E400" s="3">
        <v>2</v>
      </c>
      <c r="F400" s="27">
        <v>135557</v>
      </c>
      <c r="G400" s="3">
        <v>1</v>
      </c>
      <c r="H400" s="3">
        <v>1</v>
      </c>
      <c r="I400" s="2"/>
      <c r="J400" s="33">
        <v>4</v>
      </c>
      <c r="K400" s="33">
        <v>13</v>
      </c>
      <c r="L400" s="33">
        <v>5</v>
      </c>
      <c r="M400" s="33">
        <v>6</v>
      </c>
      <c r="N400" s="33">
        <v>2</v>
      </c>
      <c r="O400" s="33">
        <v>161.08000000000001</v>
      </c>
      <c r="P400" s="33">
        <v>207.88</v>
      </c>
      <c r="Q400" s="33">
        <v>231.97</v>
      </c>
      <c r="R400" s="33">
        <v>1</v>
      </c>
      <c r="S400" s="33">
        <v>9</v>
      </c>
      <c r="T400" s="52">
        <v>10</v>
      </c>
      <c r="U400" s="54">
        <f t="shared" si="11"/>
        <v>600.93000000000006</v>
      </c>
    </row>
    <row r="401" spans="1:21" ht="12.5">
      <c r="A401" s="27">
        <v>200000404</v>
      </c>
      <c r="B401" s="3">
        <v>0</v>
      </c>
      <c r="C401" s="3">
        <v>0</v>
      </c>
      <c r="D401" s="27">
        <v>68</v>
      </c>
      <c r="E401" s="3">
        <v>2</v>
      </c>
      <c r="F401" s="27">
        <v>125903</v>
      </c>
      <c r="G401" s="3">
        <v>1</v>
      </c>
      <c r="H401" s="3">
        <v>2</v>
      </c>
      <c r="I401" s="2"/>
      <c r="J401" s="33">
        <v>5</v>
      </c>
      <c r="K401" s="33">
        <v>18</v>
      </c>
      <c r="L401" s="33">
        <v>5</v>
      </c>
      <c r="M401" s="33">
        <v>7</v>
      </c>
      <c r="N401" s="33">
        <v>6</v>
      </c>
      <c r="O401" s="33">
        <v>155.56</v>
      </c>
      <c r="P401" s="33">
        <v>198.68</v>
      </c>
      <c r="Q401" s="33">
        <v>224.96</v>
      </c>
      <c r="R401" s="33">
        <v>1</v>
      </c>
      <c r="S401" s="33">
        <v>9</v>
      </c>
      <c r="T401" s="52">
        <v>8</v>
      </c>
      <c r="U401" s="54">
        <f t="shared" si="11"/>
        <v>579.20000000000005</v>
      </c>
    </row>
    <row r="402" spans="1:21" ht="12.5">
      <c r="A402" s="27">
        <v>200000405</v>
      </c>
      <c r="B402" s="3">
        <v>0</v>
      </c>
      <c r="C402" s="3">
        <v>0</v>
      </c>
      <c r="D402" s="27">
        <v>27</v>
      </c>
      <c r="E402" s="3">
        <v>0</v>
      </c>
      <c r="F402" s="27">
        <v>73265</v>
      </c>
      <c r="G402" s="3">
        <v>0</v>
      </c>
      <c r="H402" s="3">
        <v>0</v>
      </c>
      <c r="I402" s="2"/>
      <c r="J402" s="33">
        <v>2</v>
      </c>
      <c r="K402" s="33">
        <v>14</v>
      </c>
      <c r="L402" s="33">
        <v>4</v>
      </c>
      <c r="M402" s="33">
        <v>7</v>
      </c>
      <c r="N402" s="33">
        <v>3</v>
      </c>
      <c r="O402" s="33">
        <v>166.02</v>
      </c>
      <c r="P402" s="33">
        <v>212.4</v>
      </c>
      <c r="Q402" s="33">
        <v>240.47</v>
      </c>
      <c r="R402" s="33">
        <v>1</v>
      </c>
      <c r="S402" s="33">
        <v>14</v>
      </c>
      <c r="T402" s="52">
        <v>7</v>
      </c>
      <c r="U402" s="54">
        <f t="shared" si="11"/>
        <v>618.89</v>
      </c>
    </row>
    <row r="403" spans="1:21" ht="12.5">
      <c r="A403" s="27">
        <v>200000406</v>
      </c>
      <c r="B403" s="3">
        <v>1</v>
      </c>
      <c r="C403" s="3">
        <v>1</v>
      </c>
      <c r="D403" s="27">
        <v>67</v>
      </c>
      <c r="E403" s="3">
        <v>3</v>
      </c>
      <c r="F403" s="27">
        <v>128343</v>
      </c>
      <c r="G403" s="3">
        <v>0</v>
      </c>
      <c r="H403" s="3">
        <v>0</v>
      </c>
      <c r="I403" s="2"/>
      <c r="J403" s="33">
        <v>2</v>
      </c>
      <c r="K403" s="33">
        <v>17</v>
      </c>
      <c r="L403" s="33">
        <v>7</v>
      </c>
      <c r="M403" s="33">
        <v>9</v>
      </c>
      <c r="N403" s="33">
        <v>1</v>
      </c>
      <c r="O403" s="33">
        <v>140.97999999999999</v>
      </c>
      <c r="P403" s="33">
        <v>179.29</v>
      </c>
      <c r="Q403" s="33">
        <v>205.31</v>
      </c>
      <c r="R403" s="33">
        <v>3</v>
      </c>
      <c r="S403" s="33">
        <v>7</v>
      </c>
      <c r="T403" s="52">
        <v>7</v>
      </c>
      <c r="U403" s="54">
        <f t="shared" si="11"/>
        <v>525.57999999999993</v>
      </c>
    </row>
    <row r="404" spans="1:21" ht="12.5">
      <c r="A404" s="27">
        <v>200000407</v>
      </c>
      <c r="B404" s="3">
        <v>1</v>
      </c>
      <c r="C404" s="3">
        <v>0</v>
      </c>
      <c r="D404" s="27">
        <v>31</v>
      </c>
      <c r="E404" s="3">
        <v>1</v>
      </c>
      <c r="F404" s="27">
        <v>117971</v>
      </c>
      <c r="G404" s="3">
        <v>1</v>
      </c>
      <c r="H404" s="3">
        <v>0</v>
      </c>
      <c r="I404" s="2"/>
      <c r="J404" s="33">
        <v>4</v>
      </c>
      <c r="K404" s="33">
        <v>19</v>
      </c>
      <c r="L404" s="33">
        <v>10</v>
      </c>
      <c r="M404" s="33">
        <v>2</v>
      </c>
      <c r="N404" s="33">
        <v>7</v>
      </c>
      <c r="O404" s="33">
        <v>185.59</v>
      </c>
      <c r="P404" s="33">
        <v>237.25</v>
      </c>
      <c r="Q404" s="33">
        <v>266.56</v>
      </c>
      <c r="R404" s="33">
        <v>3</v>
      </c>
      <c r="S404" s="33">
        <v>8</v>
      </c>
      <c r="T404" s="52">
        <v>7</v>
      </c>
      <c r="U404" s="54">
        <f t="shared" si="11"/>
        <v>689.40000000000009</v>
      </c>
    </row>
    <row r="405" spans="1:21" ht="12.5">
      <c r="A405" s="27">
        <v>200000408</v>
      </c>
      <c r="B405" s="3">
        <v>0</v>
      </c>
      <c r="C405" s="3">
        <v>0</v>
      </c>
      <c r="D405" s="27">
        <v>31</v>
      </c>
      <c r="E405" s="3">
        <v>0</v>
      </c>
      <c r="F405" s="27">
        <v>69571</v>
      </c>
      <c r="G405" s="3">
        <v>0</v>
      </c>
      <c r="H405" s="3">
        <v>0</v>
      </c>
      <c r="I405" s="2"/>
      <c r="J405" s="33">
        <v>4</v>
      </c>
      <c r="K405" s="33">
        <v>20</v>
      </c>
      <c r="L405" s="33">
        <v>10</v>
      </c>
      <c r="M405" s="33">
        <v>5</v>
      </c>
      <c r="N405" s="33">
        <v>5</v>
      </c>
      <c r="O405" s="33">
        <v>155.1</v>
      </c>
      <c r="P405" s="33">
        <v>199.44</v>
      </c>
      <c r="Q405" s="33">
        <v>224.56</v>
      </c>
      <c r="R405" s="33">
        <v>3</v>
      </c>
      <c r="S405" s="33">
        <v>20</v>
      </c>
      <c r="T405" s="52">
        <v>5</v>
      </c>
      <c r="U405" s="54">
        <f t="shared" si="11"/>
        <v>579.09999999999991</v>
      </c>
    </row>
    <row r="406" spans="1:21" ht="12.5">
      <c r="A406" s="27">
        <v>200000409</v>
      </c>
      <c r="B406" s="3">
        <v>0</v>
      </c>
      <c r="C406" s="3">
        <v>0</v>
      </c>
      <c r="D406" s="27">
        <v>36</v>
      </c>
      <c r="E406" s="3">
        <v>1</v>
      </c>
      <c r="F406" s="27">
        <v>120153</v>
      </c>
      <c r="G406" s="3">
        <v>1</v>
      </c>
      <c r="H406" s="3">
        <v>1</v>
      </c>
      <c r="I406" s="2" t="s">
        <v>20</v>
      </c>
      <c r="J406" s="33">
        <v>2</v>
      </c>
      <c r="K406" s="33">
        <v>17</v>
      </c>
      <c r="L406" s="33">
        <v>9</v>
      </c>
      <c r="M406" s="33">
        <v>4</v>
      </c>
      <c r="N406" s="33">
        <v>4</v>
      </c>
      <c r="O406" s="33">
        <v>142.72999999999999</v>
      </c>
      <c r="P406" s="33">
        <v>184.04</v>
      </c>
      <c r="Q406" s="33">
        <v>206.95</v>
      </c>
      <c r="R406" s="33">
        <v>3</v>
      </c>
      <c r="S406" s="33">
        <v>17</v>
      </c>
      <c r="T406" s="52">
        <v>8</v>
      </c>
      <c r="U406" s="54">
        <f t="shared" si="11"/>
        <v>533.72</v>
      </c>
    </row>
    <row r="407" spans="1:21" ht="12.5">
      <c r="A407" s="27">
        <v>200000410</v>
      </c>
      <c r="B407" s="3">
        <v>1</v>
      </c>
      <c r="C407" s="3">
        <v>1</v>
      </c>
      <c r="D407" s="27">
        <v>59</v>
      </c>
      <c r="E407" s="3">
        <v>2</v>
      </c>
      <c r="F407" s="27">
        <v>184753</v>
      </c>
      <c r="G407" s="3">
        <v>1</v>
      </c>
      <c r="H407" s="3">
        <v>1</v>
      </c>
      <c r="I407" s="2"/>
      <c r="J407" s="33">
        <v>1</v>
      </c>
      <c r="K407" s="33">
        <v>15</v>
      </c>
      <c r="L407" s="33">
        <v>4</v>
      </c>
      <c r="M407" s="33">
        <v>10</v>
      </c>
      <c r="N407" s="33">
        <v>1</v>
      </c>
      <c r="O407" s="33">
        <v>180.82</v>
      </c>
      <c r="P407" s="33">
        <v>230.09</v>
      </c>
      <c r="Q407" s="33">
        <v>260.60000000000002</v>
      </c>
      <c r="R407" s="33">
        <v>3</v>
      </c>
      <c r="S407" s="33">
        <v>8</v>
      </c>
      <c r="T407" s="52">
        <v>6</v>
      </c>
      <c r="U407" s="54">
        <f t="shared" si="11"/>
        <v>671.51</v>
      </c>
    </row>
    <row r="408" spans="1:21" ht="12.5">
      <c r="A408" s="27">
        <v>200000411</v>
      </c>
      <c r="B408" s="3">
        <v>1</v>
      </c>
      <c r="C408" s="3">
        <v>0</v>
      </c>
      <c r="D408" s="27">
        <v>57</v>
      </c>
      <c r="E408" s="3">
        <v>2</v>
      </c>
      <c r="F408" s="27">
        <v>113334</v>
      </c>
      <c r="G408" s="3">
        <v>1</v>
      </c>
      <c r="H408" s="3">
        <v>1</v>
      </c>
      <c r="I408" s="2"/>
      <c r="J408" s="33">
        <v>5</v>
      </c>
      <c r="K408" s="33">
        <v>18</v>
      </c>
      <c r="L408" s="33">
        <v>5</v>
      </c>
      <c r="M408" s="33">
        <v>10</v>
      </c>
      <c r="N408" s="33">
        <v>3</v>
      </c>
      <c r="O408" s="33">
        <v>200.32</v>
      </c>
      <c r="P408" s="33">
        <v>257.36</v>
      </c>
      <c r="Q408" s="33">
        <v>288.49</v>
      </c>
      <c r="R408" s="33">
        <v>1</v>
      </c>
      <c r="S408" s="33">
        <v>17</v>
      </c>
      <c r="T408" s="52">
        <v>8</v>
      </c>
      <c r="U408" s="54">
        <f t="shared" si="11"/>
        <v>746.17000000000007</v>
      </c>
    </row>
    <row r="409" spans="1:21" ht="12.5">
      <c r="A409" s="27">
        <v>200000413</v>
      </c>
      <c r="B409" s="3">
        <v>0</v>
      </c>
      <c r="C409" s="3">
        <v>0</v>
      </c>
      <c r="D409" s="27">
        <v>30</v>
      </c>
      <c r="E409" s="3">
        <v>1</v>
      </c>
      <c r="F409" s="27">
        <v>154003</v>
      </c>
      <c r="G409" s="3">
        <v>0</v>
      </c>
      <c r="H409" s="3">
        <v>1</v>
      </c>
      <c r="I409" s="2"/>
      <c r="J409" s="33">
        <v>4</v>
      </c>
      <c r="K409" s="33">
        <v>19</v>
      </c>
      <c r="L409" s="33">
        <v>5</v>
      </c>
      <c r="M409" s="33">
        <v>7</v>
      </c>
      <c r="N409" s="33">
        <v>7</v>
      </c>
      <c r="O409" s="33">
        <v>151.16999999999999</v>
      </c>
      <c r="P409" s="33">
        <v>193.79</v>
      </c>
      <c r="Q409" s="33">
        <v>218.68</v>
      </c>
      <c r="R409" s="33">
        <v>3</v>
      </c>
      <c r="S409" s="33">
        <v>8</v>
      </c>
      <c r="T409" s="52">
        <v>2</v>
      </c>
      <c r="U409" s="54">
        <f t="shared" si="11"/>
        <v>563.64</v>
      </c>
    </row>
    <row r="410" spans="1:21" ht="12.5">
      <c r="A410" s="27">
        <v>200000414</v>
      </c>
      <c r="B410" s="3">
        <v>0</v>
      </c>
      <c r="C410" s="3">
        <v>1</v>
      </c>
      <c r="D410" s="27">
        <v>28</v>
      </c>
      <c r="E410" s="3">
        <v>1</v>
      </c>
      <c r="F410" s="27">
        <v>146463</v>
      </c>
      <c r="G410" s="3">
        <v>1</v>
      </c>
      <c r="H410" s="3">
        <v>2</v>
      </c>
      <c r="I410" s="2"/>
      <c r="J410" s="33">
        <v>2</v>
      </c>
      <c r="K410" s="33">
        <v>9</v>
      </c>
      <c r="L410" s="33">
        <v>3</v>
      </c>
      <c r="M410" s="33">
        <v>2</v>
      </c>
      <c r="N410" s="33">
        <v>4</v>
      </c>
      <c r="O410" s="33">
        <v>138.41</v>
      </c>
      <c r="P410" s="33">
        <v>174.77</v>
      </c>
      <c r="Q410" s="33">
        <v>198.68</v>
      </c>
      <c r="R410" s="33">
        <v>1</v>
      </c>
      <c r="S410" s="33">
        <v>9</v>
      </c>
      <c r="T410" s="52">
        <v>9</v>
      </c>
      <c r="U410" s="54">
        <f t="shared" si="11"/>
        <v>511.86</v>
      </c>
    </row>
    <row r="411" spans="1:21" ht="12.5">
      <c r="A411" s="27">
        <v>200000415</v>
      </c>
      <c r="B411" s="3">
        <v>0</v>
      </c>
      <c r="C411" s="3">
        <v>0</v>
      </c>
      <c r="D411" s="27">
        <v>64</v>
      </c>
      <c r="E411" s="3">
        <v>2</v>
      </c>
      <c r="F411" s="27">
        <v>159378</v>
      </c>
      <c r="G411" s="3">
        <v>2</v>
      </c>
      <c r="H411" s="3">
        <v>2</v>
      </c>
      <c r="I411" s="2"/>
      <c r="J411" s="33">
        <v>1</v>
      </c>
      <c r="K411" s="33">
        <v>25</v>
      </c>
      <c r="L411" s="33">
        <v>8</v>
      </c>
      <c r="M411" s="33">
        <v>7</v>
      </c>
      <c r="N411" s="33">
        <v>10</v>
      </c>
      <c r="O411" s="33">
        <v>104.43</v>
      </c>
      <c r="P411" s="33">
        <v>130.79</v>
      </c>
      <c r="Q411" s="33">
        <v>148.16999999999999</v>
      </c>
      <c r="R411" s="33">
        <v>2</v>
      </c>
      <c r="S411" s="33">
        <v>18</v>
      </c>
      <c r="T411" s="52">
        <v>8</v>
      </c>
      <c r="U411" s="54">
        <f t="shared" si="11"/>
        <v>383.39</v>
      </c>
    </row>
    <row r="412" spans="1:21" ht="12.5">
      <c r="A412" s="27">
        <v>200000416</v>
      </c>
      <c r="B412" s="3">
        <v>1</v>
      </c>
      <c r="C412" s="3">
        <v>0</v>
      </c>
      <c r="D412" s="27">
        <v>41</v>
      </c>
      <c r="E412" s="3">
        <v>1</v>
      </c>
      <c r="F412" s="27">
        <v>78963</v>
      </c>
      <c r="G412" s="3">
        <v>0</v>
      </c>
      <c r="H412" s="3">
        <v>0</v>
      </c>
      <c r="I412" s="2"/>
      <c r="J412" s="33">
        <v>5</v>
      </c>
      <c r="K412" s="33">
        <v>17</v>
      </c>
      <c r="L412" s="33">
        <v>6</v>
      </c>
      <c r="M412" s="33">
        <v>4</v>
      </c>
      <c r="N412" s="33">
        <v>7</v>
      </c>
      <c r="O412" s="33">
        <v>153.81</v>
      </c>
      <c r="P412" s="33">
        <v>196.22</v>
      </c>
      <c r="Q412" s="33">
        <v>221.09</v>
      </c>
      <c r="R412" s="33">
        <v>3</v>
      </c>
      <c r="S412" s="33">
        <v>10</v>
      </c>
      <c r="T412" s="52">
        <v>4</v>
      </c>
      <c r="U412" s="54">
        <f t="shared" si="11"/>
        <v>571.12</v>
      </c>
    </row>
    <row r="413" spans="1:21" ht="12.5">
      <c r="A413" s="27">
        <v>200000417</v>
      </c>
      <c r="B413" s="3">
        <v>0</v>
      </c>
      <c r="C413" s="3">
        <v>1</v>
      </c>
      <c r="D413" s="27">
        <v>44</v>
      </c>
      <c r="E413" s="3">
        <v>2</v>
      </c>
      <c r="F413" s="27">
        <v>160650</v>
      </c>
      <c r="G413" s="3">
        <v>2</v>
      </c>
      <c r="H413" s="3">
        <v>1</v>
      </c>
      <c r="I413" s="2"/>
      <c r="J413" s="33">
        <v>1</v>
      </c>
      <c r="K413" s="33">
        <v>17</v>
      </c>
      <c r="L413" s="33">
        <v>5</v>
      </c>
      <c r="M413" s="33">
        <v>8</v>
      </c>
      <c r="N413" s="33">
        <v>4</v>
      </c>
      <c r="O413" s="33">
        <v>160.37</v>
      </c>
      <c r="P413" s="33">
        <v>206.21</v>
      </c>
      <c r="Q413" s="33">
        <v>231.03</v>
      </c>
      <c r="R413" s="33">
        <v>1</v>
      </c>
      <c r="S413" s="33">
        <v>15</v>
      </c>
      <c r="T413" s="52">
        <v>6</v>
      </c>
      <c r="U413" s="54">
        <f t="shared" si="11"/>
        <v>597.61</v>
      </c>
    </row>
    <row r="414" spans="1:21" ht="12.5">
      <c r="A414" s="27">
        <v>200000418</v>
      </c>
      <c r="B414" s="3">
        <v>0</v>
      </c>
      <c r="C414" s="3">
        <v>0</v>
      </c>
      <c r="D414" s="27">
        <v>57</v>
      </c>
      <c r="E414" s="3">
        <v>2</v>
      </c>
      <c r="F414" s="27">
        <v>135830</v>
      </c>
      <c r="G414" s="3">
        <v>1</v>
      </c>
      <c r="H414" s="3">
        <v>1</v>
      </c>
      <c r="I414" s="2"/>
      <c r="J414" s="33">
        <v>2</v>
      </c>
      <c r="K414" s="33">
        <v>13</v>
      </c>
      <c r="L414" s="33">
        <v>7</v>
      </c>
      <c r="M414" s="33">
        <v>4</v>
      </c>
      <c r="N414" s="33">
        <v>2</v>
      </c>
      <c r="O414" s="33">
        <v>166.46</v>
      </c>
      <c r="P414" s="33">
        <v>213.57</v>
      </c>
      <c r="Q414" s="33">
        <v>240.78</v>
      </c>
      <c r="R414" s="33">
        <v>2</v>
      </c>
      <c r="S414" s="33">
        <v>14</v>
      </c>
      <c r="T414" s="52">
        <v>9</v>
      </c>
      <c r="U414" s="54">
        <f t="shared" si="11"/>
        <v>620.80999999999995</v>
      </c>
    </row>
    <row r="415" spans="1:21" ht="12.5">
      <c r="A415" s="27">
        <v>200000419</v>
      </c>
      <c r="B415" s="3">
        <v>0</v>
      </c>
      <c r="C415" s="3">
        <v>0</v>
      </c>
      <c r="D415" s="27">
        <v>25</v>
      </c>
      <c r="E415" s="3">
        <v>0</v>
      </c>
      <c r="F415" s="27">
        <v>66628</v>
      </c>
      <c r="G415" s="3">
        <v>0</v>
      </c>
      <c r="H415" s="3">
        <v>0</v>
      </c>
      <c r="I415" s="2"/>
      <c r="J415" s="33">
        <v>5</v>
      </c>
      <c r="K415" s="33">
        <v>18</v>
      </c>
      <c r="L415" s="33">
        <v>1</v>
      </c>
      <c r="M415" s="33">
        <v>9</v>
      </c>
      <c r="N415" s="33">
        <v>8</v>
      </c>
      <c r="O415" s="33">
        <v>148.22</v>
      </c>
      <c r="P415" s="33">
        <v>190.38</v>
      </c>
      <c r="Q415" s="33">
        <v>212.65</v>
      </c>
      <c r="R415" s="33">
        <v>3</v>
      </c>
      <c r="S415" s="33">
        <v>20</v>
      </c>
      <c r="T415" s="52">
        <v>7</v>
      </c>
      <c r="U415" s="54">
        <f t="shared" si="11"/>
        <v>551.25</v>
      </c>
    </row>
    <row r="416" spans="1:21" ht="12.5">
      <c r="A416" s="27">
        <v>200000420</v>
      </c>
      <c r="B416" s="3">
        <v>0</v>
      </c>
      <c r="C416" s="3">
        <v>1</v>
      </c>
      <c r="D416" s="27">
        <v>46</v>
      </c>
      <c r="E416" s="3">
        <v>2</v>
      </c>
      <c r="F416" s="27">
        <v>120499</v>
      </c>
      <c r="G416" s="3">
        <v>1</v>
      </c>
      <c r="H416" s="3">
        <v>0</v>
      </c>
      <c r="I416" s="2"/>
      <c r="J416" s="33">
        <v>4</v>
      </c>
      <c r="K416" s="33">
        <v>22</v>
      </c>
      <c r="L416" s="33">
        <v>10</v>
      </c>
      <c r="M416" s="33">
        <v>3</v>
      </c>
      <c r="N416" s="33">
        <v>9</v>
      </c>
      <c r="O416" s="33">
        <v>175.96</v>
      </c>
      <c r="P416" s="33">
        <v>222.28</v>
      </c>
      <c r="Q416" s="33">
        <v>251.92</v>
      </c>
      <c r="R416" s="33">
        <v>1</v>
      </c>
      <c r="S416" s="33">
        <v>19</v>
      </c>
      <c r="T416" s="52">
        <v>1</v>
      </c>
      <c r="U416" s="54">
        <f t="shared" si="11"/>
        <v>650.16</v>
      </c>
    </row>
    <row r="417" spans="1:21" ht="12.5">
      <c r="A417" s="27">
        <v>200000421</v>
      </c>
      <c r="B417" s="3">
        <v>0</v>
      </c>
      <c r="C417" s="3">
        <v>1</v>
      </c>
      <c r="D417" s="27">
        <v>44</v>
      </c>
      <c r="E417" s="3">
        <v>2</v>
      </c>
      <c r="F417" s="27">
        <v>146716</v>
      </c>
      <c r="G417" s="3">
        <v>1</v>
      </c>
      <c r="H417" s="3">
        <v>1</v>
      </c>
      <c r="I417" s="2" t="s">
        <v>21</v>
      </c>
      <c r="J417" s="33">
        <v>5</v>
      </c>
      <c r="K417" s="33">
        <v>12</v>
      </c>
      <c r="L417" s="33">
        <v>5</v>
      </c>
      <c r="M417" s="33">
        <v>1</v>
      </c>
      <c r="N417" s="33">
        <v>6</v>
      </c>
      <c r="O417" s="33">
        <v>139.26</v>
      </c>
      <c r="P417" s="33">
        <v>178.7</v>
      </c>
      <c r="Q417" s="33">
        <v>200.34</v>
      </c>
      <c r="R417" s="33">
        <v>1</v>
      </c>
      <c r="S417" s="33">
        <v>20</v>
      </c>
      <c r="T417" s="52">
        <v>1</v>
      </c>
      <c r="U417" s="54">
        <f t="shared" si="11"/>
        <v>518.29999999999995</v>
      </c>
    </row>
    <row r="418" spans="1:21" ht="12.5">
      <c r="A418" s="27">
        <v>200000422</v>
      </c>
      <c r="B418" s="3">
        <v>1</v>
      </c>
      <c r="C418" s="3">
        <v>1</v>
      </c>
      <c r="D418" s="27">
        <v>54</v>
      </c>
      <c r="E418" s="3">
        <v>2</v>
      </c>
      <c r="F418" s="27">
        <v>190518</v>
      </c>
      <c r="G418" s="3">
        <v>1</v>
      </c>
      <c r="H418" s="3">
        <v>0</v>
      </c>
      <c r="I418" s="3"/>
      <c r="J418" s="33">
        <v>4</v>
      </c>
      <c r="K418" s="33">
        <v>20</v>
      </c>
      <c r="L418" s="33">
        <v>2</v>
      </c>
      <c r="M418" s="33">
        <v>10</v>
      </c>
      <c r="N418" s="33">
        <v>8</v>
      </c>
      <c r="O418" s="33">
        <v>230.62</v>
      </c>
      <c r="P418" s="33">
        <v>293.49</v>
      </c>
      <c r="Q418" s="33">
        <v>333.34</v>
      </c>
      <c r="R418" s="33">
        <v>2</v>
      </c>
      <c r="S418" s="33">
        <v>17</v>
      </c>
      <c r="T418" s="52">
        <v>6</v>
      </c>
      <c r="U418" s="54">
        <f t="shared" si="11"/>
        <v>857.45</v>
      </c>
    </row>
    <row r="419" spans="1:21" ht="12.5">
      <c r="A419" s="27">
        <v>200000423</v>
      </c>
      <c r="B419" s="3">
        <v>0</v>
      </c>
      <c r="C419" s="3">
        <v>0</v>
      </c>
      <c r="D419" s="27">
        <v>40</v>
      </c>
      <c r="E419" s="3">
        <v>1</v>
      </c>
      <c r="F419" s="27">
        <v>103963</v>
      </c>
      <c r="G419" s="3">
        <v>1</v>
      </c>
      <c r="H419" s="3">
        <v>0</v>
      </c>
      <c r="I419" s="3"/>
      <c r="J419" s="33">
        <v>1</v>
      </c>
      <c r="K419" s="33">
        <v>20</v>
      </c>
      <c r="L419" s="33">
        <v>10</v>
      </c>
      <c r="M419" s="33">
        <v>3</v>
      </c>
      <c r="N419" s="33">
        <v>7</v>
      </c>
      <c r="O419" s="33">
        <v>123.5</v>
      </c>
      <c r="P419" s="33">
        <v>157.83000000000001</v>
      </c>
      <c r="Q419" s="33">
        <v>178.7</v>
      </c>
      <c r="R419" s="33">
        <v>1</v>
      </c>
      <c r="S419" s="33">
        <v>6</v>
      </c>
      <c r="T419" s="52">
        <v>6</v>
      </c>
      <c r="U419" s="54">
        <f t="shared" si="11"/>
        <v>460.03000000000003</v>
      </c>
    </row>
    <row r="420" spans="1:21" ht="12.5">
      <c r="A420" s="27">
        <v>200000424</v>
      </c>
      <c r="B420" s="3">
        <v>0</v>
      </c>
      <c r="C420" s="3">
        <v>0</v>
      </c>
      <c r="D420" s="27">
        <v>60</v>
      </c>
      <c r="E420" s="3">
        <v>2</v>
      </c>
      <c r="F420" s="27">
        <v>166298</v>
      </c>
      <c r="G420" s="3">
        <v>2</v>
      </c>
      <c r="H420" s="3">
        <v>1</v>
      </c>
      <c r="I420" s="3"/>
      <c r="J420" s="33">
        <v>4</v>
      </c>
      <c r="K420" s="33">
        <v>16</v>
      </c>
      <c r="L420" s="33">
        <v>6</v>
      </c>
      <c r="M420" s="33">
        <v>8</v>
      </c>
      <c r="N420" s="33">
        <v>2</v>
      </c>
      <c r="O420" s="33">
        <v>169.99</v>
      </c>
      <c r="P420" s="33">
        <v>219.24</v>
      </c>
      <c r="Q420" s="33">
        <v>245.17</v>
      </c>
      <c r="R420" s="33">
        <v>3</v>
      </c>
      <c r="S420" s="33">
        <v>16</v>
      </c>
      <c r="T420" s="52">
        <v>3</v>
      </c>
      <c r="U420" s="54">
        <f t="shared" si="11"/>
        <v>634.4</v>
      </c>
    </row>
    <row r="421" spans="1:21" ht="12.5">
      <c r="A421" s="27">
        <v>200000425</v>
      </c>
      <c r="B421" s="3">
        <v>0</v>
      </c>
      <c r="C421" s="3">
        <v>1</v>
      </c>
      <c r="D421" s="27">
        <v>51</v>
      </c>
      <c r="E421" s="3">
        <v>2</v>
      </c>
      <c r="F421" s="27">
        <v>133623</v>
      </c>
      <c r="G421" s="3">
        <v>1</v>
      </c>
      <c r="H421" s="3">
        <v>1</v>
      </c>
      <c r="I421" s="3"/>
      <c r="J421" s="33">
        <v>1</v>
      </c>
      <c r="K421" s="33">
        <v>14</v>
      </c>
      <c r="L421" s="33">
        <v>4</v>
      </c>
      <c r="M421" s="33">
        <v>1</v>
      </c>
      <c r="N421" s="33">
        <v>9</v>
      </c>
      <c r="O421" s="33">
        <v>194.26</v>
      </c>
      <c r="P421" s="33">
        <v>250.11</v>
      </c>
      <c r="Q421" s="33">
        <v>282.01</v>
      </c>
      <c r="R421" s="33">
        <v>2</v>
      </c>
      <c r="S421" s="33">
        <v>8</v>
      </c>
      <c r="T421" s="52">
        <v>4</v>
      </c>
      <c r="U421" s="54">
        <f t="shared" si="11"/>
        <v>726.38</v>
      </c>
    </row>
    <row r="422" spans="1:21" ht="12.5">
      <c r="A422" s="27">
        <v>200000426</v>
      </c>
      <c r="B422" s="3">
        <v>0</v>
      </c>
      <c r="C422" s="3">
        <v>0</v>
      </c>
      <c r="D422" s="27">
        <v>37</v>
      </c>
      <c r="E422" s="3">
        <v>1</v>
      </c>
      <c r="F422" s="27">
        <v>124268</v>
      </c>
      <c r="G422" s="3">
        <v>1</v>
      </c>
      <c r="H422" s="3">
        <v>2</v>
      </c>
      <c r="I422" s="3"/>
      <c r="J422" s="33">
        <v>1</v>
      </c>
      <c r="K422" s="33">
        <v>23</v>
      </c>
      <c r="L422" s="33">
        <v>10</v>
      </c>
      <c r="M422" s="33">
        <v>10</v>
      </c>
      <c r="N422" s="33">
        <v>3</v>
      </c>
      <c r="O422" s="33">
        <v>179</v>
      </c>
      <c r="P422" s="33">
        <v>229.13</v>
      </c>
      <c r="Q422" s="33">
        <v>256.79000000000002</v>
      </c>
      <c r="R422" s="33">
        <v>1</v>
      </c>
      <c r="S422" s="33">
        <v>20</v>
      </c>
      <c r="T422" s="52">
        <v>9</v>
      </c>
      <c r="U422" s="54">
        <f t="shared" si="11"/>
        <v>664.92000000000007</v>
      </c>
    </row>
    <row r="423" spans="1:21" ht="12.5">
      <c r="A423" s="27">
        <v>200000427</v>
      </c>
      <c r="B423" s="3">
        <v>0</v>
      </c>
      <c r="C423" s="3">
        <v>0</v>
      </c>
      <c r="D423" s="27">
        <v>31</v>
      </c>
      <c r="E423" s="3">
        <v>0</v>
      </c>
      <c r="F423" s="27">
        <v>77265</v>
      </c>
      <c r="G423" s="3">
        <v>0</v>
      </c>
      <c r="H423" s="3">
        <v>0</v>
      </c>
      <c r="I423" s="3"/>
      <c r="J423" s="33">
        <v>2</v>
      </c>
      <c r="K423" s="33">
        <v>11</v>
      </c>
      <c r="L423" s="33">
        <v>8</v>
      </c>
      <c r="M423" s="33">
        <v>2</v>
      </c>
      <c r="N423" s="33">
        <v>1</v>
      </c>
      <c r="O423" s="33">
        <v>184.02</v>
      </c>
      <c r="P423" s="33">
        <v>234.98</v>
      </c>
      <c r="Q423" s="33">
        <v>265.33</v>
      </c>
      <c r="R423" s="33">
        <v>3</v>
      </c>
      <c r="S423" s="33">
        <v>20</v>
      </c>
      <c r="T423" s="52">
        <v>4</v>
      </c>
      <c r="U423" s="54">
        <f t="shared" si="11"/>
        <v>684.32999999999993</v>
      </c>
    </row>
    <row r="424" spans="1:21" ht="12.5">
      <c r="A424" s="27">
        <v>200000428</v>
      </c>
      <c r="B424" s="3">
        <v>0</v>
      </c>
      <c r="C424" s="3">
        <v>0</v>
      </c>
      <c r="D424" s="27">
        <v>27</v>
      </c>
      <c r="E424" s="3">
        <v>0</v>
      </c>
      <c r="F424" s="27">
        <v>106623</v>
      </c>
      <c r="G424" s="3">
        <v>1</v>
      </c>
      <c r="H424" s="3">
        <v>1</v>
      </c>
      <c r="I424" s="3"/>
      <c r="J424" s="33">
        <v>1</v>
      </c>
      <c r="K424" s="33">
        <v>22</v>
      </c>
      <c r="L424" s="33">
        <v>5</v>
      </c>
      <c r="M424" s="33">
        <v>8</v>
      </c>
      <c r="N424" s="33">
        <v>9</v>
      </c>
      <c r="O424" s="33">
        <v>132.03</v>
      </c>
      <c r="P424" s="33">
        <v>171.05</v>
      </c>
      <c r="Q424" s="33">
        <v>191.17</v>
      </c>
      <c r="R424" s="33">
        <v>2</v>
      </c>
      <c r="S424" s="33">
        <v>14</v>
      </c>
      <c r="T424" s="52">
        <v>8</v>
      </c>
      <c r="U424" s="54">
        <f t="shared" si="11"/>
        <v>494.25</v>
      </c>
    </row>
    <row r="425" spans="1:21" ht="12.5">
      <c r="A425" s="27">
        <v>200000429</v>
      </c>
      <c r="B425" s="3">
        <v>0</v>
      </c>
      <c r="C425" s="3">
        <v>1</v>
      </c>
      <c r="D425" s="27">
        <v>49</v>
      </c>
      <c r="E425" s="3">
        <v>2</v>
      </c>
      <c r="F425" s="27">
        <v>78296</v>
      </c>
      <c r="G425" s="3">
        <v>0</v>
      </c>
      <c r="H425" s="3">
        <v>0</v>
      </c>
      <c r="I425" s="3"/>
      <c r="J425" s="33">
        <v>4</v>
      </c>
      <c r="K425" s="33">
        <v>18</v>
      </c>
      <c r="L425" s="33">
        <v>8</v>
      </c>
      <c r="M425" s="33">
        <v>8</v>
      </c>
      <c r="N425" s="33">
        <v>2</v>
      </c>
      <c r="O425" s="33">
        <v>163.12</v>
      </c>
      <c r="P425" s="33">
        <v>208.43</v>
      </c>
      <c r="Q425" s="33">
        <v>234.9</v>
      </c>
      <c r="R425" s="33">
        <v>3</v>
      </c>
      <c r="S425" s="33">
        <v>20</v>
      </c>
      <c r="T425" s="52">
        <v>5</v>
      </c>
      <c r="U425" s="54">
        <f t="shared" si="11"/>
        <v>606.45000000000005</v>
      </c>
    </row>
    <row r="426" spans="1:21" ht="12.5">
      <c r="A426" s="27">
        <v>200000430</v>
      </c>
      <c r="B426" s="3">
        <v>0</v>
      </c>
      <c r="C426" s="3">
        <v>1</v>
      </c>
      <c r="D426" s="27">
        <v>36</v>
      </c>
      <c r="E426" s="3">
        <v>1</v>
      </c>
      <c r="F426" s="27">
        <v>159646</v>
      </c>
      <c r="G426" s="3">
        <v>1</v>
      </c>
      <c r="H426" s="3">
        <v>1</v>
      </c>
      <c r="I426" s="3"/>
      <c r="J426" s="33">
        <v>4</v>
      </c>
      <c r="K426" s="33">
        <v>23</v>
      </c>
      <c r="L426" s="33">
        <v>7</v>
      </c>
      <c r="M426" s="33">
        <v>6</v>
      </c>
      <c r="N426" s="33">
        <v>10</v>
      </c>
      <c r="O426" s="33">
        <v>175.51</v>
      </c>
      <c r="P426" s="33">
        <v>224.18</v>
      </c>
      <c r="Q426" s="33">
        <v>250.85</v>
      </c>
      <c r="R426" s="33">
        <v>3</v>
      </c>
      <c r="S426" s="33">
        <v>7</v>
      </c>
      <c r="T426" s="52">
        <v>1</v>
      </c>
      <c r="U426" s="54">
        <f t="shared" si="11"/>
        <v>650.54</v>
      </c>
    </row>
    <row r="427" spans="1:21" ht="12.5">
      <c r="A427" s="27">
        <v>200000431</v>
      </c>
      <c r="B427" s="3">
        <v>0</v>
      </c>
      <c r="C427" s="3">
        <v>0</v>
      </c>
      <c r="D427" s="27">
        <v>50</v>
      </c>
      <c r="E427" s="3">
        <v>1</v>
      </c>
      <c r="F427" s="27">
        <v>114853</v>
      </c>
      <c r="G427" s="3">
        <v>1</v>
      </c>
      <c r="H427" s="3">
        <v>0</v>
      </c>
      <c r="I427" s="3"/>
      <c r="J427" s="33">
        <v>4</v>
      </c>
      <c r="K427" s="33">
        <v>16</v>
      </c>
      <c r="L427" s="33">
        <v>2</v>
      </c>
      <c r="M427" s="33">
        <v>8</v>
      </c>
      <c r="N427" s="33">
        <v>6</v>
      </c>
      <c r="O427" s="33">
        <v>194.68</v>
      </c>
      <c r="P427" s="33">
        <v>248.2</v>
      </c>
      <c r="Q427" s="33">
        <v>280.32</v>
      </c>
      <c r="R427" s="33">
        <v>2</v>
      </c>
      <c r="S427" s="33">
        <v>13</v>
      </c>
      <c r="T427" s="52">
        <v>8</v>
      </c>
      <c r="U427" s="54">
        <f t="shared" si="11"/>
        <v>723.2</v>
      </c>
    </row>
    <row r="428" spans="1:21" ht="12.5">
      <c r="A428" s="27">
        <v>200000432</v>
      </c>
      <c r="B428" s="3">
        <v>1</v>
      </c>
      <c r="C428" s="3">
        <v>1</v>
      </c>
      <c r="D428" s="27">
        <v>24</v>
      </c>
      <c r="E428" s="3">
        <v>1</v>
      </c>
      <c r="F428" s="27">
        <v>209856</v>
      </c>
      <c r="G428" s="3">
        <v>2</v>
      </c>
      <c r="H428" s="3">
        <v>1</v>
      </c>
      <c r="I428" s="3"/>
      <c r="J428" s="33">
        <v>2</v>
      </c>
      <c r="K428" s="33">
        <v>18</v>
      </c>
      <c r="L428" s="33">
        <v>5</v>
      </c>
      <c r="M428" s="33">
        <v>9</v>
      </c>
      <c r="N428" s="33">
        <v>4</v>
      </c>
      <c r="O428" s="33">
        <v>144.43</v>
      </c>
      <c r="P428" s="33">
        <v>186.74</v>
      </c>
      <c r="Q428" s="33">
        <v>208.24</v>
      </c>
      <c r="R428" s="33">
        <v>2</v>
      </c>
      <c r="S428" s="33">
        <v>6</v>
      </c>
      <c r="T428" s="52">
        <v>6</v>
      </c>
      <c r="U428" s="54">
        <f t="shared" si="11"/>
        <v>539.41000000000008</v>
      </c>
    </row>
    <row r="429" spans="1:21" ht="12.5">
      <c r="A429" s="27">
        <v>200000433</v>
      </c>
      <c r="B429" s="3">
        <v>0</v>
      </c>
      <c r="C429" s="3">
        <v>1</v>
      </c>
      <c r="D429" s="27">
        <v>40</v>
      </c>
      <c r="E429" s="3">
        <v>1</v>
      </c>
      <c r="F429" s="27">
        <v>78436</v>
      </c>
      <c r="G429" s="3">
        <v>0</v>
      </c>
      <c r="H429" s="3">
        <v>0</v>
      </c>
      <c r="I429" s="3"/>
      <c r="J429" s="33">
        <v>2</v>
      </c>
      <c r="K429" s="33">
        <v>17</v>
      </c>
      <c r="L429" s="33">
        <v>1</v>
      </c>
      <c r="M429" s="33">
        <v>9</v>
      </c>
      <c r="N429" s="33">
        <v>7</v>
      </c>
      <c r="O429" s="33">
        <v>205.07</v>
      </c>
      <c r="P429" s="33">
        <v>261.52999999999997</v>
      </c>
      <c r="Q429" s="33">
        <v>294.72000000000003</v>
      </c>
      <c r="R429" s="33">
        <v>1</v>
      </c>
      <c r="S429" s="33">
        <v>15</v>
      </c>
      <c r="T429" s="52">
        <v>10</v>
      </c>
      <c r="U429" s="54">
        <f t="shared" si="11"/>
        <v>761.31999999999994</v>
      </c>
    </row>
    <row r="430" spans="1:21" ht="12.5">
      <c r="A430" s="27">
        <v>200000434</v>
      </c>
      <c r="B430" s="3">
        <v>0</v>
      </c>
      <c r="C430" s="3">
        <v>0</v>
      </c>
      <c r="D430" s="27">
        <v>51</v>
      </c>
      <c r="E430" s="3">
        <v>1</v>
      </c>
      <c r="F430" s="27">
        <v>132767</v>
      </c>
      <c r="G430" s="3">
        <v>1</v>
      </c>
      <c r="H430" s="3">
        <v>0</v>
      </c>
      <c r="I430" s="3"/>
      <c r="J430" s="33">
        <v>5</v>
      </c>
      <c r="K430" s="33">
        <v>15</v>
      </c>
      <c r="L430" s="33">
        <v>1</v>
      </c>
      <c r="M430" s="33">
        <v>8</v>
      </c>
      <c r="N430" s="33">
        <v>6</v>
      </c>
      <c r="O430" s="33">
        <v>169.58</v>
      </c>
      <c r="P430" s="33">
        <v>216.64</v>
      </c>
      <c r="Q430" s="33">
        <v>244.84</v>
      </c>
      <c r="R430" s="33">
        <v>3</v>
      </c>
      <c r="S430" s="33">
        <v>10</v>
      </c>
      <c r="T430" s="52">
        <v>5</v>
      </c>
      <c r="U430" s="54">
        <f t="shared" si="11"/>
        <v>631.06000000000006</v>
      </c>
    </row>
    <row r="431" spans="1:21" ht="12.5">
      <c r="A431" s="27">
        <v>200000435</v>
      </c>
      <c r="B431" s="3">
        <v>0</v>
      </c>
      <c r="C431" s="3">
        <v>0</v>
      </c>
      <c r="D431" s="27">
        <v>38</v>
      </c>
      <c r="E431" s="3">
        <v>1</v>
      </c>
      <c r="F431" s="27">
        <v>81870</v>
      </c>
      <c r="G431" s="3">
        <v>0</v>
      </c>
      <c r="H431" s="3">
        <v>0</v>
      </c>
      <c r="I431" s="3"/>
      <c r="J431" s="33">
        <v>3</v>
      </c>
      <c r="K431" s="33">
        <v>15</v>
      </c>
      <c r="L431" s="33">
        <v>10</v>
      </c>
      <c r="M431" s="33">
        <v>1</v>
      </c>
      <c r="N431" s="33">
        <v>4</v>
      </c>
      <c r="O431" s="33">
        <v>134.33000000000001</v>
      </c>
      <c r="P431" s="33">
        <v>170.04</v>
      </c>
      <c r="Q431" s="33">
        <v>192.62</v>
      </c>
      <c r="R431" s="33">
        <v>1</v>
      </c>
      <c r="S431" s="33">
        <v>10</v>
      </c>
      <c r="T431" s="52">
        <v>4</v>
      </c>
      <c r="U431" s="54">
        <f t="shared" si="11"/>
        <v>496.99</v>
      </c>
    </row>
    <row r="432" spans="1:21" ht="12.5">
      <c r="A432" s="27">
        <v>200000436</v>
      </c>
      <c r="B432" s="3">
        <v>1</v>
      </c>
      <c r="C432" s="3">
        <v>1</v>
      </c>
      <c r="D432" s="27">
        <v>33</v>
      </c>
      <c r="E432" s="3">
        <v>1</v>
      </c>
      <c r="F432" s="27">
        <v>133561</v>
      </c>
      <c r="G432" s="3">
        <v>1</v>
      </c>
      <c r="H432" s="3">
        <v>1</v>
      </c>
      <c r="I432" s="2"/>
      <c r="J432" s="33">
        <v>5</v>
      </c>
      <c r="K432" s="33">
        <v>21</v>
      </c>
      <c r="L432" s="33">
        <v>4</v>
      </c>
      <c r="M432" s="33">
        <v>8</v>
      </c>
      <c r="N432" s="33">
        <v>9</v>
      </c>
      <c r="O432" s="33">
        <v>159.52000000000001</v>
      </c>
      <c r="P432" s="33">
        <v>205.49</v>
      </c>
      <c r="Q432" s="33">
        <v>230.81</v>
      </c>
      <c r="R432" s="33">
        <v>2</v>
      </c>
      <c r="S432" s="33">
        <v>15</v>
      </c>
      <c r="T432" s="52">
        <v>5</v>
      </c>
      <c r="U432" s="54">
        <f t="shared" si="11"/>
        <v>595.81999999999994</v>
      </c>
    </row>
    <row r="433" spans="1:21" ht="12.5">
      <c r="A433" s="27">
        <v>200000437</v>
      </c>
      <c r="B433" s="3">
        <v>1</v>
      </c>
      <c r="C433" s="3">
        <v>0</v>
      </c>
      <c r="D433" s="27">
        <v>26</v>
      </c>
      <c r="E433" s="3">
        <v>1</v>
      </c>
      <c r="F433" s="27">
        <v>84555</v>
      </c>
      <c r="G433" s="3">
        <v>0</v>
      </c>
      <c r="H433" s="3">
        <v>0</v>
      </c>
      <c r="I433" s="2"/>
      <c r="J433" s="33">
        <v>5</v>
      </c>
      <c r="K433" s="33">
        <v>19</v>
      </c>
      <c r="L433" s="33">
        <v>1</v>
      </c>
      <c r="M433" s="33">
        <v>8</v>
      </c>
      <c r="N433" s="33">
        <v>10</v>
      </c>
      <c r="O433" s="33">
        <v>173.87</v>
      </c>
      <c r="P433" s="33">
        <v>223.79</v>
      </c>
      <c r="Q433" s="33">
        <v>250.97</v>
      </c>
      <c r="R433" s="33">
        <v>2</v>
      </c>
      <c r="S433" s="33">
        <v>10</v>
      </c>
      <c r="T433" s="52">
        <v>5</v>
      </c>
      <c r="U433" s="54">
        <f t="shared" si="11"/>
        <v>648.63</v>
      </c>
    </row>
    <row r="434" spans="1:21" ht="12.5">
      <c r="A434" s="27">
        <v>200000438</v>
      </c>
      <c r="B434" s="3">
        <v>1</v>
      </c>
      <c r="C434" s="3">
        <v>1</v>
      </c>
      <c r="D434" s="27">
        <v>41</v>
      </c>
      <c r="E434" s="3">
        <v>2</v>
      </c>
      <c r="F434" s="27">
        <v>127752</v>
      </c>
      <c r="G434" s="3">
        <v>1</v>
      </c>
      <c r="H434" s="3">
        <v>2</v>
      </c>
      <c r="I434" s="2"/>
      <c r="J434" s="33">
        <v>3</v>
      </c>
      <c r="K434" s="33">
        <v>15</v>
      </c>
      <c r="L434" s="33">
        <v>5</v>
      </c>
      <c r="M434" s="33">
        <v>8</v>
      </c>
      <c r="N434" s="33">
        <v>2</v>
      </c>
      <c r="O434" s="33">
        <v>149.11000000000001</v>
      </c>
      <c r="P434" s="33">
        <v>190.88</v>
      </c>
      <c r="Q434" s="33">
        <v>214.96</v>
      </c>
      <c r="R434" s="33">
        <v>3</v>
      </c>
      <c r="S434" s="33">
        <v>9</v>
      </c>
      <c r="T434" s="52">
        <v>3</v>
      </c>
      <c r="U434" s="54">
        <f t="shared" si="11"/>
        <v>554.95000000000005</v>
      </c>
    </row>
    <row r="435" spans="1:21" ht="12.5">
      <c r="A435" s="27">
        <v>200000439</v>
      </c>
      <c r="B435" s="3">
        <v>1</v>
      </c>
      <c r="C435" s="3">
        <v>1</v>
      </c>
      <c r="D435" s="27">
        <v>61</v>
      </c>
      <c r="E435" s="3">
        <v>2</v>
      </c>
      <c r="F435" s="27">
        <v>97558</v>
      </c>
      <c r="G435" s="3">
        <v>0</v>
      </c>
      <c r="H435" s="3">
        <v>0</v>
      </c>
      <c r="I435" s="2"/>
      <c r="J435" s="33">
        <v>5</v>
      </c>
      <c r="K435" s="33">
        <v>23</v>
      </c>
      <c r="L435" s="33">
        <v>3</v>
      </c>
      <c r="M435" s="33">
        <v>10</v>
      </c>
      <c r="N435" s="33">
        <v>10</v>
      </c>
      <c r="O435" s="33">
        <v>187.68</v>
      </c>
      <c r="P435" s="33">
        <v>240.07</v>
      </c>
      <c r="Q435" s="33">
        <v>268.82</v>
      </c>
      <c r="R435" s="33">
        <v>3</v>
      </c>
      <c r="S435" s="33">
        <v>10</v>
      </c>
      <c r="T435" s="52">
        <v>3</v>
      </c>
      <c r="U435" s="54">
        <f t="shared" si="11"/>
        <v>696.56999999999994</v>
      </c>
    </row>
    <row r="436" spans="1:21" ht="12.5">
      <c r="A436" s="27">
        <v>200000440</v>
      </c>
      <c r="B436" s="3">
        <v>0</v>
      </c>
      <c r="C436" s="3">
        <v>1</v>
      </c>
      <c r="D436" s="27">
        <v>26</v>
      </c>
      <c r="E436" s="3">
        <v>1</v>
      </c>
      <c r="F436" s="27">
        <v>112369</v>
      </c>
      <c r="G436" s="3">
        <v>0</v>
      </c>
      <c r="H436" s="3">
        <v>1</v>
      </c>
      <c r="I436" s="2"/>
      <c r="J436" s="33">
        <v>1</v>
      </c>
      <c r="K436" s="33">
        <v>19</v>
      </c>
      <c r="L436" s="33">
        <v>7</v>
      </c>
      <c r="M436" s="33">
        <v>9</v>
      </c>
      <c r="N436" s="33">
        <v>3</v>
      </c>
      <c r="O436" s="33">
        <v>153.63</v>
      </c>
      <c r="P436" s="33">
        <v>194.67</v>
      </c>
      <c r="Q436" s="33">
        <v>220.45</v>
      </c>
      <c r="R436" s="33">
        <v>2</v>
      </c>
      <c r="S436" s="33">
        <v>9</v>
      </c>
      <c r="T436" s="52">
        <v>7</v>
      </c>
      <c r="U436" s="54">
        <f t="shared" si="11"/>
        <v>568.75</v>
      </c>
    </row>
    <row r="437" spans="1:21" ht="12.5">
      <c r="A437" s="27">
        <v>200000441</v>
      </c>
      <c r="B437" s="3">
        <v>1</v>
      </c>
      <c r="C437" s="3">
        <v>1</v>
      </c>
      <c r="D437" s="27">
        <v>56</v>
      </c>
      <c r="E437" s="3">
        <v>2</v>
      </c>
      <c r="F437" s="27">
        <v>173378</v>
      </c>
      <c r="G437" s="3">
        <v>2</v>
      </c>
      <c r="H437" s="3">
        <v>2</v>
      </c>
      <c r="I437" s="2"/>
      <c r="J437" s="33">
        <v>3</v>
      </c>
      <c r="K437" s="33">
        <v>10</v>
      </c>
      <c r="L437" s="33">
        <v>1</v>
      </c>
      <c r="M437" s="33">
        <v>5</v>
      </c>
      <c r="N437" s="33">
        <v>4</v>
      </c>
      <c r="O437" s="33">
        <v>206.02</v>
      </c>
      <c r="P437" s="33">
        <v>264.85000000000002</v>
      </c>
      <c r="Q437" s="33">
        <v>297.14</v>
      </c>
      <c r="R437" s="33">
        <v>3</v>
      </c>
      <c r="S437" s="33">
        <v>11</v>
      </c>
      <c r="T437" s="52">
        <v>6</v>
      </c>
      <c r="U437" s="54">
        <f t="shared" si="11"/>
        <v>768.01</v>
      </c>
    </row>
    <row r="438" spans="1:21" ht="12.5">
      <c r="A438" s="27">
        <v>200000442</v>
      </c>
      <c r="B438" s="3">
        <v>1</v>
      </c>
      <c r="C438" s="3">
        <v>0</v>
      </c>
      <c r="D438" s="27">
        <v>27</v>
      </c>
      <c r="E438" s="3">
        <v>1</v>
      </c>
      <c r="F438" s="27">
        <v>100560</v>
      </c>
      <c r="G438" s="3">
        <v>0</v>
      </c>
      <c r="H438" s="3">
        <v>0</v>
      </c>
      <c r="I438" s="2"/>
      <c r="J438" s="33">
        <v>3</v>
      </c>
      <c r="K438" s="33">
        <v>23</v>
      </c>
      <c r="L438" s="33">
        <v>7</v>
      </c>
      <c r="M438" s="33">
        <v>7</v>
      </c>
      <c r="N438" s="33">
        <v>9</v>
      </c>
      <c r="O438" s="33">
        <v>169.06</v>
      </c>
      <c r="P438" s="33">
        <v>216.53</v>
      </c>
      <c r="Q438" s="33">
        <v>245.34</v>
      </c>
      <c r="R438" s="33">
        <v>2</v>
      </c>
      <c r="S438" s="33">
        <v>7</v>
      </c>
      <c r="T438" s="52">
        <v>2</v>
      </c>
      <c r="U438" s="54">
        <f t="shared" si="11"/>
        <v>630.93000000000006</v>
      </c>
    </row>
    <row r="439" spans="1:21" ht="12.5">
      <c r="A439" s="27">
        <v>200000443</v>
      </c>
      <c r="B439" s="3">
        <v>0</v>
      </c>
      <c r="C439" s="3">
        <v>0</v>
      </c>
      <c r="D439" s="27">
        <v>65</v>
      </c>
      <c r="E439" s="3">
        <v>2</v>
      </c>
      <c r="F439" s="27">
        <v>129838</v>
      </c>
      <c r="G439" s="3">
        <v>1</v>
      </c>
      <c r="H439" s="3">
        <v>1</v>
      </c>
      <c r="I439" s="2"/>
      <c r="J439" s="33">
        <v>2</v>
      </c>
      <c r="K439" s="33">
        <v>14</v>
      </c>
      <c r="L439" s="33">
        <v>4</v>
      </c>
      <c r="M439" s="33">
        <v>5</v>
      </c>
      <c r="N439" s="33">
        <v>5</v>
      </c>
      <c r="O439" s="33">
        <v>172.35</v>
      </c>
      <c r="P439" s="33">
        <v>217.84</v>
      </c>
      <c r="Q439" s="33">
        <v>246.87</v>
      </c>
      <c r="R439" s="33">
        <v>2</v>
      </c>
      <c r="S439" s="33">
        <v>15</v>
      </c>
      <c r="T439" s="52">
        <v>8</v>
      </c>
      <c r="U439" s="54">
        <f t="shared" si="11"/>
        <v>637.05999999999995</v>
      </c>
    </row>
    <row r="440" spans="1:21" ht="12.5">
      <c r="A440" s="27">
        <v>200000444</v>
      </c>
      <c r="B440" s="3">
        <v>1</v>
      </c>
      <c r="C440" s="3">
        <v>1</v>
      </c>
      <c r="D440" s="27">
        <v>45</v>
      </c>
      <c r="E440" s="3">
        <v>2</v>
      </c>
      <c r="F440" s="27">
        <v>85115</v>
      </c>
      <c r="G440" s="3">
        <v>0</v>
      </c>
      <c r="H440" s="3">
        <v>0</v>
      </c>
      <c r="I440" s="2"/>
      <c r="J440" s="33">
        <v>3</v>
      </c>
      <c r="K440" s="33">
        <v>15</v>
      </c>
      <c r="L440" s="33">
        <v>3</v>
      </c>
      <c r="M440" s="33">
        <v>8</v>
      </c>
      <c r="N440" s="33">
        <v>4</v>
      </c>
      <c r="O440" s="33">
        <v>153.41</v>
      </c>
      <c r="P440" s="33">
        <v>197.49</v>
      </c>
      <c r="Q440" s="33">
        <v>221.32</v>
      </c>
      <c r="R440" s="33">
        <v>2</v>
      </c>
      <c r="S440" s="33">
        <v>20</v>
      </c>
      <c r="T440" s="52">
        <v>5</v>
      </c>
      <c r="U440" s="54">
        <f t="shared" si="11"/>
        <v>572.22</v>
      </c>
    </row>
    <row r="441" spans="1:21" ht="12.5">
      <c r="A441" s="27">
        <v>200000445</v>
      </c>
      <c r="B441" s="3">
        <v>1</v>
      </c>
      <c r="C441" s="3">
        <v>0</v>
      </c>
      <c r="D441" s="27">
        <v>32</v>
      </c>
      <c r="E441" s="3">
        <v>0</v>
      </c>
      <c r="F441" s="27">
        <v>114588</v>
      </c>
      <c r="G441" s="3">
        <v>1</v>
      </c>
      <c r="H441" s="3">
        <v>0</v>
      </c>
      <c r="I441" s="2" t="s">
        <v>20</v>
      </c>
      <c r="J441" s="33">
        <v>5</v>
      </c>
      <c r="K441" s="33">
        <v>17</v>
      </c>
      <c r="L441" s="33">
        <v>2</v>
      </c>
      <c r="M441" s="33">
        <v>9</v>
      </c>
      <c r="N441" s="33">
        <v>6</v>
      </c>
      <c r="O441" s="33">
        <v>186.18</v>
      </c>
      <c r="P441" s="33">
        <v>235.86</v>
      </c>
      <c r="Q441" s="33">
        <v>266.74</v>
      </c>
      <c r="R441" s="33">
        <v>1</v>
      </c>
      <c r="S441" s="33">
        <v>8</v>
      </c>
      <c r="T441" s="52">
        <v>4</v>
      </c>
      <c r="U441" s="54">
        <f t="shared" si="11"/>
        <v>688.78</v>
      </c>
    </row>
    <row r="442" spans="1:21" ht="12.5">
      <c r="A442" s="27">
        <v>200000446</v>
      </c>
      <c r="B442" s="3">
        <v>1</v>
      </c>
      <c r="C442" s="3">
        <v>1</v>
      </c>
      <c r="D442" s="27">
        <v>25</v>
      </c>
      <c r="E442" s="3">
        <v>1</v>
      </c>
      <c r="F442" s="27">
        <v>104653</v>
      </c>
      <c r="G442" s="3">
        <v>1</v>
      </c>
      <c r="H442" s="3">
        <v>2</v>
      </c>
      <c r="I442" s="2"/>
      <c r="J442" s="33">
        <v>1</v>
      </c>
      <c r="K442" s="33">
        <v>24</v>
      </c>
      <c r="L442" s="33">
        <v>9</v>
      </c>
      <c r="M442" s="33">
        <v>6</v>
      </c>
      <c r="N442" s="33">
        <v>9</v>
      </c>
      <c r="O442" s="33">
        <v>190.82</v>
      </c>
      <c r="P442" s="33">
        <v>242.07</v>
      </c>
      <c r="Q442" s="33">
        <v>272.87</v>
      </c>
      <c r="R442" s="33">
        <v>2</v>
      </c>
      <c r="S442" s="33">
        <v>7</v>
      </c>
      <c r="T442" s="52">
        <v>6</v>
      </c>
      <c r="U442" s="54">
        <f t="shared" si="11"/>
        <v>705.76</v>
      </c>
    </row>
    <row r="443" spans="1:21" ht="12.5">
      <c r="A443" s="27">
        <v>200000447</v>
      </c>
      <c r="B443" s="3">
        <v>0</v>
      </c>
      <c r="C443" s="3">
        <v>0</v>
      </c>
      <c r="D443" s="27">
        <v>28</v>
      </c>
      <c r="E443" s="3">
        <v>0</v>
      </c>
      <c r="F443" s="27">
        <v>61824</v>
      </c>
      <c r="G443" s="3">
        <v>0</v>
      </c>
      <c r="H443" s="3">
        <v>0</v>
      </c>
      <c r="I443" s="2"/>
      <c r="J443" s="33">
        <v>1</v>
      </c>
      <c r="K443" s="33">
        <v>18</v>
      </c>
      <c r="L443" s="33">
        <v>5</v>
      </c>
      <c r="M443" s="33">
        <v>7</v>
      </c>
      <c r="N443" s="33">
        <v>6</v>
      </c>
      <c r="O443" s="33">
        <v>149.82</v>
      </c>
      <c r="P443" s="33">
        <v>190.53</v>
      </c>
      <c r="Q443" s="33">
        <v>216.49</v>
      </c>
      <c r="R443" s="33">
        <v>2</v>
      </c>
      <c r="S443" s="33">
        <v>14</v>
      </c>
      <c r="T443" s="52">
        <v>9</v>
      </c>
      <c r="U443" s="54">
        <f t="shared" si="11"/>
        <v>556.84</v>
      </c>
    </row>
    <row r="444" spans="1:21" ht="12.5">
      <c r="A444" s="27">
        <v>200000448</v>
      </c>
      <c r="B444" s="3">
        <v>1</v>
      </c>
      <c r="C444" s="3">
        <v>0</v>
      </c>
      <c r="D444" s="27">
        <v>42</v>
      </c>
      <c r="E444" s="3">
        <v>1</v>
      </c>
      <c r="F444" s="27">
        <v>80116</v>
      </c>
      <c r="G444" s="3">
        <v>0</v>
      </c>
      <c r="H444" s="3">
        <v>0</v>
      </c>
      <c r="I444" s="2"/>
      <c r="J444" s="33">
        <v>1</v>
      </c>
      <c r="K444" s="33">
        <v>17</v>
      </c>
      <c r="L444" s="33">
        <v>7</v>
      </c>
      <c r="M444" s="33">
        <v>4</v>
      </c>
      <c r="N444" s="33">
        <v>6</v>
      </c>
      <c r="O444" s="33">
        <v>158.22</v>
      </c>
      <c r="P444" s="33">
        <v>202.35</v>
      </c>
      <c r="Q444" s="33">
        <v>229.02</v>
      </c>
      <c r="R444" s="33">
        <v>2</v>
      </c>
      <c r="S444" s="33">
        <v>10</v>
      </c>
      <c r="T444" s="52">
        <v>7</v>
      </c>
      <c r="U444" s="54">
        <f t="shared" si="11"/>
        <v>589.59</v>
      </c>
    </row>
    <row r="445" spans="1:21" ht="12.5">
      <c r="A445" s="27">
        <v>200000449</v>
      </c>
      <c r="B445" s="3">
        <v>0</v>
      </c>
      <c r="C445" s="3">
        <v>0</v>
      </c>
      <c r="D445" s="27">
        <v>24</v>
      </c>
      <c r="E445" s="3">
        <v>0</v>
      </c>
      <c r="F445" s="27">
        <v>70978</v>
      </c>
      <c r="G445" s="3">
        <v>0</v>
      </c>
      <c r="H445" s="3">
        <v>0</v>
      </c>
      <c r="I445" s="2"/>
      <c r="J445" s="33">
        <v>2</v>
      </c>
      <c r="K445" s="33">
        <v>16</v>
      </c>
      <c r="L445" s="33">
        <v>8</v>
      </c>
      <c r="M445" s="33">
        <v>2</v>
      </c>
      <c r="N445" s="33">
        <v>6</v>
      </c>
      <c r="O445" s="33">
        <v>158.04</v>
      </c>
      <c r="P445" s="33">
        <v>202.34</v>
      </c>
      <c r="Q445" s="33">
        <v>229.15</v>
      </c>
      <c r="R445" s="33">
        <v>3</v>
      </c>
      <c r="S445" s="33">
        <v>11</v>
      </c>
      <c r="T445" s="52">
        <v>10</v>
      </c>
      <c r="U445" s="54">
        <f t="shared" si="11"/>
        <v>589.53</v>
      </c>
    </row>
    <row r="446" spans="1:21" ht="12.5">
      <c r="A446" s="27">
        <v>200000450</v>
      </c>
      <c r="B446" s="3">
        <v>0</v>
      </c>
      <c r="C446" s="3">
        <v>0</v>
      </c>
      <c r="D446" s="27">
        <v>35</v>
      </c>
      <c r="E446" s="3">
        <v>1</v>
      </c>
      <c r="F446" s="27">
        <v>113468</v>
      </c>
      <c r="G446" s="3">
        <v>0</v>
      </c>
      <c r="H446" s="3">
        <v>0</v>
      </c>
      <c r="I446" s="2"/>
      <c r="J446" s="33">
        <v>3</v>
      </c>
      <c r="K446" s="33">
        <v>12</v>
      </c>
      <c r="L446" s="33">
        <v>4</v>
      </c>
      <c r="M446" s="33">
        <v>4</v>
      </c>
      <c r="N446" s="33">
        <v>4</v>
      </c>
      <c r="O446" s="33">
        <v>172.9</v>
      </c>
      <c r="P446" s="33">
        <v>223.59</v>
      </c>
      <c r="Q446" s="33">
        <v>250.13</v>
      </c>
      <c r="R446" s="33">
        <v>3</v>
      </c>
      <c r="S446" s="33">
        <v>5</v>
      </c>
      <c r="T446" s="52">
        <v>8</v>
      </c>
      <c r="U446" s="54">
        <f t="shared" si="11"/>
        <v>646.62</v>
      </c>
    </row>
    <row r="447" spans="1:21" ht="12.5">
      <c r="A447" s="27">
        <v>200000451</v>
      </c>
      <c r="B447" s="3">
        <v>1</v>
      </c>
      <c r="C447" s="3">
        <v>0</v>
      </c>
      <c r="D447" s="27">
        <v>42</v>
      </c>
      <c r="E447" s="3">
        <v>1</v>
      </c>
      <c r="F447" s="27">
        <v>110509</v>
      </c>
      <c r="G447" s="3">
        <v>1</v>
      </c>
      <c r="H447" s="3">
        <v>0</v>
      </c>
      <c r="I447" s="2"/>
      <c r="J447" s="33">
        <v>5</v>
      </c>
      <c r="K447" s="33">
        <v>21</v>
      </c>
      <c r="L447" s="33">
        <v>7</v>
      </c>
      <c r="M447" s="33">
        <v>4</v>
      </c>
      <c r="N447" s="33">
        <v>10</v>
      </c>
      <c r="O447" s="33">
        <v>161.04</v>
      </c>
      <c r="P447" s="33">
        <v>207.04</v>
      </c>
      <c r="Q447" s="33">
        <v>232.78</v>
      </c>
      <c r="R447" s="33">
        <v>1</v>
      </c>
      <c r="S447" s="33">
        <v>13</v>
      </c>
      <c r="T447" s="52">
        <v>7</v>
      </c>
      <c r="U447" s="54">
        <f t="shared" si="11"/>
        <v>600.86</v>
      </c>
    </row>
    <row r="448" spans="1:21" ht="12.5">
      <c r="A448" s="27">
        <v>200000452</v>
      </c>
      <c r="B448" s="3">
        <v>0</v>
      </c>
      <c r="C448" s="3">
        <v>0</v>
      </c>
      <c r="D448" s="27">
        <v>28</v>
      </c>
      <c r="E448" s="3">
        <v>0</v>
      </c>
      <c r="F448" s="27">
        <v>126060</v>
      </c>
      <c r="G448" s="3">
        <v>1</v>
      </c>
      <c r="H448" s="3">
        <v>2</v>
      </c>
      <c r="I448" s="2"/>
      <c r="J448" s="33">
        <v>5</v>
      </c>
      <c r="K448" s="33">
        <v>22</v>
      </c>
      <c r="L448" s="33">
        <v>5</v>
      </c>
      <c r="M448" s="33">
        <v>7</v>
      </c>
      <c r="N448" s="33">
        <v>10</v>
      </c>
      <c r="O448" s="33">
        <v>167.54</v>
      </c>
      <c r="P448" s="33">
        <v>212.91</v>
      </c>
      <c r="Q448" s="33">
        <v>241.48</v>
      </c>
      <c r="R448" s="33">
        <v>2</v>
      </c>
      <c r="S448" s="33">
        <v>19</v>
      </c>
      <c r="T448" s="52">
        <v>4</v>
      </c>
      <c r="U448" s="54">
        <f t="shared" si="11"/>
        <v>621.92999999999995</v>
      </c>
    </row>
    <row r="449" spans="1:21" ht="12.5">
      <c r="A449" s="27">
        <v>200000453</v>
      </c>
      <c r="B449" s="3">
        <v>0</v>
      </c>
      <c r="C449" s="3">
        <v>1</v>
      </c>
      <c r="D449" s="27">
        <v>33</v>
      </c>
      <c r="E449" s="3">
        <v>1</v>
      </c>
      <c r="F449" s="27">
        <v>108694</v>
      </c>
      <c r="G449" s="3">
        <v>1</v>
      </c>
      <c r="H449" s="3">
        <v>0</v>
      </c>
      <c r="I449" s="2"/>
      <c r="J449" s="33">
        <v>5</v>
      </c>
      <c r="K449" s="33">
        <v>9</v>
      </c>
      <c r="L449" s="33">
        <v>3</v>
      </c>
      <c r="M449" s="33">
        <v>4</v>
      </c>
      <c r="N449" s="33">
        <v>2</v>
      </c>
      <c r="O449" s="33">
        <v>171.9</v>
      </c>
      <c r="P449" s="33">
        <v>221.68</v>
      </c>
      <c r="Q449" s="33">
        <v>249.07</v>
      </c>
      <c r="R449" s="33">
        <v>1</v>
      </c>
      <c r="S449" s="33">
        <v>17</v>
      </c>
      <c r="T449" s="52">
        <v>6</v>
      </c>
      <c r="U449" s="54">
        <f t="shared" si="11"/>
        <v>642.65000000000009</v>
      </c>
    </row>
    <row r="450" spans="1:21" ht="12.5">
      <c r="A450" s="27">
        <v>200000454</v>
      </c>
      <c r="B450" s="3">
        <v>1</v>
      </c>
      <c r="C450" s="3">
        <v>1</v>
      </c>
      <c r="D450" s="27">
        <v>61</v>
      </c>
      <c r="E450" s="3">
        <v>2</v>
      </c>
      <c r="F450" s="27">
        <v>308529</v>
      </c>
      <c r="G450" s="3">
        <v>2</v>
      </c>
      <c r="H450" s="3">
        <v>2</v>
      </c>
      <c r="I450" s="2"/>
      <c r="J450" s="33">
        <v>1</v>
      </c>
      <c r="K450" s="33">
        <v>17</v>
      </c>
      <c r="L450" s="33">
        <v>3</v>
      </c>
      <c r="M450" s="33">
        <v>7</v>
      </c>
      <c r="N450" s="33">
        <v>7</v>
      </c>
      <c r="O450" s="33">
        <v>152.13999999999999</v>
      </c>
      <c r="P450" s="33">
        <v>194.05</v>
      </c>
      <c r="Q450" s="33">
        <v>218.74</v>
      </c>
      <c r="R450" s="33">
        <v>1</v>
      </c>
      <c r="S450" s="33">
        <v>10</v>
      </c>
      <c r="T450" s="52">
        <v>4</v>
      </c>
      <c r="U450" s="54">
        <f t="shared" si="11"/>
        <v>564.93000000000006</v>
      </c>
    </row>
    <row r="451" spans="1:21" ht="12.5">
      <c r="A451" s="27">
        <v>200000455</v>
      </c>
      <c r="B451" s="3">
        <v>1</v>
      </c>
      <c r="C451" s="3">
        <v>1</v>
      </c>
      <c r="D451" s="27">
        <v>56</v>
      </c>
      <c r="E451" s="3">
        <v>2</v>
      </c>
      <c r="F451" s="27">
        <v>132752</v>
      </c>
      <c r="G451" s="3">
        <v>1</v>
      </c>
      <c r="H451" s="3">
        <v>0</v>
      </c>
      <c r="I451" s="2"/>
      <c r="J451" s="33">
        <v>4</v>
      </c>
      <c r="K451" s="33">
        <v>18</v>
      </c>
      <c r="L451" s="33">
        <v>1</v>
      </c>
      <c r="M451" s="33">
        <v>8</v>
      </c>
      <c r="N451" s="33">
        <v>9</v>
      </c>
      <c r="O451" s="33">
        <v>177.1</v>
      </c>
      <c r="P451" s="33">
        <v>225.9</v>
      </c>
      <c r="Q451" s="33">
        <v>254.7</v>
      </c>
      <c r="R451" s="33">
        <v>3</v>
      </c>
      <c r="S451" s="33">
        <v>19</v>
      </c>
      <c r="T451" s="52">
        <v>3</v>
      </c>
      <c r="U451" s="54">
        <f t="shared" ref="U451:U504" si="12">SUM(O451+P451+Q451)</f>
        <v>657.7</v>
      </c>
    </row>
    <row r="452" spans="1:21" ht="12.5">
      <c r="A452" s="27">
        <v>200000456</v>
      </c>
      <c r="B452" s="3">
        <v>1</v>
      </c>
      <c r="C452" s="3">
        <v>0</v>
      </c>
      <c r="D452" s="27">
        <v>33</v>
      </c>
      <c r="E452" s="3">
        <v>1</v>
      </c>
      <c r="F452" s="27">
        <v>109489</v>
      </c>
      <c r="G452" s="3">
        <v>1</v>
      </c>
      <c r="H452" s="3">
        <v>0</v>
      </c>
      <c r="I452" s="2"/>
      <c r="J452" s="33">
        <v>4</v>
      </c>
      <c r="K452" s="33">
        <v>24</v>
      </c>
      <c r="L452" s="33">
        <v>8</v>
      </c>
      <c r="M452" s="33">
        <v>6</v>
      </c>
      <c r="N452" s="33">
        <v>10</v>
      </c>
      <c r="O452" s="33">
        <v>138.36000000000001</v>
      </c>
      <c r="P452" s="33">
        <v>175.55</v>
      </c>
      <c r="Q452" s="33">
        <v>198.79</v>
      </c>
      <c r="R452" s="33">
        <v>1</v>
      </c>
      <c r="S452" s="33">
        <v>6</v>
      </c>
      <c r="T452" s="52">
        <v>9</v>
      </c>
      <c r="U452" s="54">
        <f t="shared" si="12"/>
        <v>512.70000000000005</v>
      </c>
    </row>
    <row r="453" spans="1:21" ht="12.5">
      <c r="A453" s="27">
        <v>200000457</v>
      </c>
      <c r="B453" s="3">
        <v>1</v>
      </c>
      <c r="C453" s="3">
        <v>1</v>
      </c>
      <c r="D453" s="27">
        <v>57</v>
      </c>
      <c r="E453" s="3">
        <v>2</v>
      </c>
      <c r="F453" s="27">
        <v>194882</v>
      </c>
      <c r="G453" s="3">
        <v>2</v>
      </c>
      <c r="H453" s="3">
        <v>1</v>
      </c>
      <c r="I453" s="2"/>
      <c r="J453" s="33">
        <v>2</v>
      </c>
      <c r="K453" s="33">
        <v>19</v>
      </c>
      <c r="L453" s="33">
        <v>5</v>
      </c>
      <c r="M453" s="33">
        <v>10</v>
      </c>
      <c r="N453" s="33">
        <v>4</v>
      </c>
      <c r="O453" s="33">
        <v>214.29</v>
      </c>
      <c r="P453" s="33">
        <v>276.66000000000003</v>
      </c>
      <c r="Q453" s="33">
        <v>308.89</v>
      </c>
      <c r="R453" s="33">
        <v>3</v>
      </c>
      <c r="S453" s="33">
        <v>12</v>
      </c>
      <c r="T453" s="52">
        <v>8</v>
      </c>
      <c r="U453" s="54">
        <f t="shared" si="12"/>
        <v>799.84</v>
      </c>
    </row>
    <row r="454" spans="1:21" ht="12.5">
      <c r="A454" s="27">
        <v>200000458</v>
      </c>
      <c r="B454" s="3">
        <v>0</v>
      </c>
      <c r="C454" s="3">
        <v>0</v>
      </c>
      <c r="D454" s="27">
        <v>39</v>
      </c>
      <c r="E454" s="3">
        <v>1</v>
      </c>
      <c r="F454" s="27">
        <v>116137</v>
      </c>
      <c r="G454" s="3">
        <v>0</v>
      </c>
      <c r="H454" s="3">
        <v>1</v>
      </c>
      <c r="I454" s="2"/>
      <c r="J454" s="33">
        <v>5</v>
      </c>
      <c r="K454" s="33">
        <v>22</v>
      </c>
      <c r="L454" s="33">
        <v>5</v>
      </c>
      <c r="M454" s="33">
        <v>10</v>
      </c>
      <c r="N454" s="33">
        <v>7</v>
      </c>
      <c r="O454" s="33">
        <v>180.93</v>
      </c>
      <c r="P454" s="33">
        <v>230.66</v>
      </c>
      <c r="Q454" s="33">
        <v>261.38</v>
      </c>
      <c r="R454" s="33">
        <v>1</v>
      </c>
      <c r="S454" s="33">
        <v>16</v>
      </c>
      <c r="T454" s="52">
        <v>9</v>
      </c>
      <c r="U454" s="54">
        <f t="shared" si="12"/>
        <v>672.97</v>
      </c>
    </row>
    <row r="455" spans="1:21" ht="12.5">
      <c r="A455" s="27">
        <v>200000459</v>
      </c>
      <c r="B455" s="3">
        <v>0</v>
      </c>
      <c r="C455" s="3">
        <v>0</v>
      </c>
      <c r="D455" s="27">
        <v>36</v>
      </c>
      <c r="E455" s="3">
        <v>1</v>
      </c>
      <c r="F455" s="27">
        <v>128702</v>
      </c>
      <c r="G455" s="3">
        <v>1</v>
      </c>
      <c r="H455" s="3">
        <v>2</v>
      </c>
      <c r="I455" s="2"/>
      <c r="J455" s="33">
        <v>4</v>
      </c>
      <c r="K455" s="33">
        <v>18</v>
      </c>
      <c r="L455" s="33">
        <v>5</v>
      </c>
      <c r="M455" s="33">
        <v>5</v>
      </c>
      <c r="N455" s="33">
        <v>8</v>
      </c>
      <c r="O455" s="33">
        <v>170.31</v>
      </c>
      <c r="P455" s="33">
        <v>217.33</v>
      </c>
      <c r="Q455" s="33">
        <v>245.07</v>
      </c>
      <c r="R455" s="33">
        <v>1</v>
      </c>
      <c r="S455" s="33">
        <v>11</v>
      </c>
      <c r="T455" s="52">
        <v>5</v>
      </c>
      <c r="U455" s="54">
        <f t="shared" si="12"/>
        <v>632.71</v>
      </c>
    </row>
    <row r="456" spans="1:21" ht="12.5">
      <c r="A456" s="27">
        <v>200000460</v>
      </c>
      <c r="B456" s="3">
        <v>1</v>
      </c>
      <c r="C456" s="3">
        <v>1</v>
      </c>
      <c r="D456" s="27">
        <v>27</v>
      </c>
      <c r="E456" s="3">
        <v>1</v>
      </c>
      <c r="F456" s="27">
        <v>91925</v>
      </c>
      <c r="G456" s="3">
        <v>1</v>
      </c>
      <c r="H456" s="3">
        <v>2</v>
      </c>
      <c r="I456" s="2"/>
      <c r="J456" s="33">
        <v>4</v>
      </c>
      <c r="K456" s="33">
        <v>19</v>
      </c>
      <c r="L456" s="33">
        <v>10</v>
      </c>
      <c r="M456" s="33">
        <v>5</v>
      </c>
      <c r="N456" s="33">
        <v>4</v>
      </c>
      <c r="O456" s="33">
        <v>164.24</v>
      </c>
      <c r="P456" s="33">
        <v>211.96</v>
      </c>
      <c r="Q456" s="33">
        <v>237.06</v>
      </c>
      <c r="R456" s="33">
        <v>2</v>
      </c>
      <c r="S456" s="33">
        <v>14</v>
      </c>
      <c r="T456" s="52">
        <v>1</v>
      </c>
      <c r="U456" s="54">
        <f t="shared" si="12"/>
        <v>613.26</v>
      </c>
    </row>
    <row r="457" spans="1:21" ht="12.5">
      <c r="A457" s="27">
        <v>200000461</v>
      </c>
      <c r="B457" s="3">
        <v>0</v>
      </c>
      <c r="C457" s="3">
        <v>0</v>
      </c>
      <c r="D457" s="27">
        <v>31</v>
      </c>
      <c r="E457" s="3">
        <v>0</v>
      </c>
      <c r="F457" s="27">
        <v>113757</v>
      </c>
      <c r="G457" s="3">
        <v>1</v>
      </c>
      <c r="H457" s="3">
        <v>0</v>
      </c>
      <c r="I457" s="2"/>
      <c r="J457" s="33">
        <v>4</v>
      </c>
      <c r="K457" s="33">
        <v>27</v>
      </c>
      <c r="L457" s="33">
        <v>8</v>
      </c>
      <c r="M457" s="33">
        <v>9</v>
      </c>
      <c r="N457" s="33">
        <v>10</v>
      </c>
      <c r="O457" s="33">
        <v>190.31</v>
      </c>
      <c r="P457" s="33">
        <v>243.05</v>
      </c>
      <c r="Q457" s="33">
        <v>272.57</v>
      </c>
      <c r="R457" s="33">
        <v>2</v>
      </c>
      <c r="S457" s="33">
        <v>10</v>
      </c>
      <c r="T457" s="52">
        <v>2</v>
      </c>
      <c r="U457" s="54">
        <f t="shared" si="12"/>
        <v>705.93000000000006</v>
      </c>
    </row>
    <row r="458" spans="1:21" ht="12.5">
      <c r="A458" s="27">
        <v>200000462</v>
      </c>
      <c r="B458" s="3">
        <v>1</v>
      </c>
      <c r="C458" s="3">
        <v>0</v>
      </c>
      <c r="D458" s="27">
        <v>36</v>
      </c>
      <c r="E458" s="3">
        <v>1</v>
      </c>
      <c r="F458" s="27">
        <v>130323</v>
      </c>
      <c r="G458" s="3">
        <v>1</v>
      </c>
      <c r="H458" s="3">
        <v>0</v>
      </c>
      <c r="I458" s="2"/>
      <c r="J458" s="33">
        <v>5</v>
      </c>
      <c r="K458" s="33">
        <v>19</v>
      </c>
      <c r="L458" s="33">
        <v>10</v>
      </c>
      <c r="M458" s="33">
        <v>5</v>
      </c>
      <c r="N458" s="33">
        <v>4</v>
      </c>
      <c r="O458" s="33">
        <v>178.06</v>
      </c>
      <c r="P458" s="33">
        <v>226.82</v>
      </c>
      <c r="Q458" s="33">
        <v>254.74</v>
      </c>
      <c r="R458" s="33">
        <v>1</v>
      </c>
      <c r="S458" s="33">
        <v>13</v>
      </c>
      <c r="T458" s="52">
        <v>7</v>
      </c>
      <c r="U458" s="54">
        <f t="shared" si="12"/>
        <v>659.62</v>
      </c>
    </row>
    <row r="459" spans="1:21" ht="12.5">
      <c r="A459" s="27">
        <v>200000463</v>
      </c>
      <c r="B459" s="3">
        <v>1</v>
      </c>
      <c r="C459" s="3">
        <v>0</v>
      </c>
      <c r="D459" s="27">
        <v>23</v>
      </c>
      <c r="E459" s="3">
        <v>0</v>
      </c>
      <c r="F459" s="27">
        <v>95541</v>
      </c>
      <c r="G459" s="3">
        <v>1</v>
      </c>
      <c r="H459" s="3">
        <v>0</v>
      </c>
      <c r="I459" s="2" t="s">
        <v>21</v>
      </c>
      <c r="J459" s="33">
        <v>4</v>
      </c>
      <c r="K459" s="33">
        <v>26</v>
      </c>
      <c r="L459" s="33">
        <v>8</v>
      </c>
      <c r="M459" s="33">
        <v>10</v>
      </c>
      <c r="N459" s="33">
        <v>8</v>
      </c>
      <c r="O459" s="33">
        <v>156.68</v>
      </c>
      <c r="P459" s="33">
        <v>199.02</v>
      </c>
      <c r="Q459" s="33">
        <v>226.25</v>
      </c>
      <c r="R459" s="33">
        <v>3</v>
      </c>
      <c r="S459" s="33">
        <v>19</v>
      </c>
      <c r="T459" s="52">
        <v>2</v>
      </c>
      <c r="U459" s="54">
        <f t="shared" si="12"/>
        <v>581.95000000000005</v>
      </c>
    </row>
    <row r="460" spans="1:21" ht="12.5">
      <c r="A460" s="27">
        <v>200000464</v>
      </c>
      <c r="B460" s="3">
        <v>0</v>
      </c>
      <c r="C460" s="3">
        <v>0</v>
      </c>
      <c r="D460" s="27">
        <v>31</v>
      </c>
      <c r="E460" s="3">
        <v>0</v>
      </c>
      <c r="F460" s="27">
        <v>145689</v>
      </c>
      <c r="G460" s="3">
        <v>1</v>
      </c>
      <c r="H460" s="3">
        <v>0</v>
      </c>
      <c r="I460" s="2"/>
      <c r="J460" s="33">
        <v>5</v>
      </c>
      <c r="K460" s="33">
        <v>16</v>
      </c>
      <c r="L460" s="33">
        <v>3</v>
      </c>
      <c r="M460" s="33">
        <v>8</v>
      </c>
      <c r="N460" s="33">
        <v>5</v>
      </c>
      <c r="O460" s="33">
        <v>163.97</v>
      </c>
      <c r="P460" s="33">
        <v>210.06</v>
      </c>
      <c r="Q460" s="33">
        <v>236.76</v>
      </c>
      <c r="R460" s="33">
        <v>2</v>
      </c>
      <c r="S460" s="33">
        <v>6</v>
      </c>
      <c r="T460" s="52">
        <v>2</v>
      </c>
      <c r="U460" s="54">
        <f t="shared" si="12"/>
        <v>610.79</v>
      </c>
    </row>
    <row r="461" spans="1:21" ht="12.5">
      <c r="A461" s="27">
        <v>200000465</v>
      </c>
      <c r="B461" s="3">
        <v>0</v>
      </c>
      <c r="C461" s="3">
        <v>0</v>
      </c>
      <c r="D461" s="27">
        <v>23</v>
      </c>
      <c r="E461" s="3">
        <v>0</v>
      </c>
      <c r="F461" s="27">
        <v>108540</v>
      </c>
      <c r="G461" s="3">
        <v>0</v>
      </c>
      <c r="H461" s="3">
        <v>0</v>
      </c>
      <c r="I461" s="2"/>
      <c r="J461" s="33">
        <v>1</v>
      </c>
      <c r="K461" s="33">
        <v>12</v>
      </c>
      <c r="L461" s="33">
        <v>7</v>
      </c>
      <c r="M461" s="33">
        <v>4</v>
      </c>
      <c r="N461" s="33">
        <v>1</v>
      </c>
      <c r="O461" s="33">
        <v>156.30000000000001</v>
      </c>
      <c r="P461" s="33">
        <v>200.38</v>
      </c>
      <c r="Q461" s="33">
        <v>226.52</v>
      </c>
      <c r="R461" s="33">
        <v>3</v>
      </c>
      <c r="S461" s="33">
        <v>5</v>
      </c>
      <c r="T461" s="52">
        <v>9</v>
      </c>
      <c r="U461" s="54">
        <f t="shared" si="12"/>
        <v>583.20000000000005</v>
      </c>
    </row>
    <row r="462" spans="1:21" ht="12.5">
      <c r="A462" s="27">
        <v>200000466</v>
      </c>
      <c r="B462" s="3">
        <v>0</v>
      </c>
      <c r="C462" s="3">
        <v>0</v>
      </c>
      <c r="D462" s="27">
        <v>43</v>
      </c>
      <c r="E462" s="3">
        <v>1</v>
      </c>
      <c r="F462" s="27">
        <v>112878</v>
      </c>
      <c r="G462" s="3">
        <v>1</v>
      </c>
      <c r="H462" s="3">
        <v>0</v>
      </c>
      <c r="I462" s="2"/>
      <c r="J462" s="33">
        <v>3</v>
      </c>
      <c r="K462" s="33">
        <v>15</v>
      </c>
      <c r="L462" s="33">
        <v>3</v>
      </c>
      <c r="M462" s="33">
        <v>9</v>
      </c>
      <c r="N462" s="33">
        <v>3</v>
      </c>
      <c r="O462" s="33">
        <v>174.67</v>
      </c>
      <c r="P462" s="33">
        <v>225.84</v>
      </c>
      <c r="Q462" s="33">
        <v>252.97</v>
      </c>
      <c r="R462" s="33">
        <v>3</v>
      </c>
      <c r="S462" s="33">
        <v>17</v>
      </c>
      <c r="T462" s="52">
        <v>4</v>
      </c>
      <c r="U462" s="54">
        <f t="shared" si="12"/>
        <v>653.48</v>
      </c>
    </row>
    <row r="463" spans="1:21" ht="12.5">
      <c r="A463" s="27">
        <v>200000467</v>
      </c>
      <c r="B463" s="3">
        <v>1</v>
      </c>
      <c r="C463" s="3">
        <v>1</v>
      </c>
      <c r="D463" s="27">
        <v>34</v>
      </c>
      <c r="E463" s="3">
        <v>1</v>
      </c>
      <c r="F463" s="27">
        <v>110420</v>
      </c>
      <c r="G463" s="3">
        <v>1</v>
      </c>
      <c r="H463" s="3">
        <v>1</v>
      </c>
      <c r="I463" s="2"/>
      <c r="J463" s="33">
        <v>1</v>
      </c>
      <c r="K463" s="33">
        <v>23</v>
      </c>
      <c r="L463" s="33">
        <v>7</v>
      </c>
      <c r="M463" s="33">
        <v>10</v>
      </c>
      <c r="N463" s="33">
        <v>6</v>
      </c>
      <c r="O463" s="33">
        <v>158.58000000000001</v>
      </c>
      <c r="P463" s="33">
        <v>203.92</v>
      </c>
      <c r="Q463" s="33">
        <v>229.24</v>
      </c>
      <c r="R463" s="33">
        <v>1</v>
      </c>
      <c r="S463" s="33">
        <v>6</v>
      </c>
      <c r="T463" s="52">
        <v>9</v>
      </c>
      <c r="U463" s="54">
        <f t="shared" si="12"/>
        <v>591.74</v>
      </c>
    </row>
    <row r="464" spans="1:21" ht="12.5">
      <c r="A464" s="27">
        <v>200000468</v>
      </c>
      <c r="B464" s="3">
        <v>1</v>
      </c>
      <c r="C464" s="3">
        <v>1</v>
      </c>
      <c r="D464" s="27">
        <v>24</v>
      </c>
      <c r="E464" s="3">
        <v>1</v>
      </c>
      <c r="F464" s="27">
        <v>150372</v>
      </c>
      <c r="G464" s="3">
        <v>1</v>
      </c>
      <c r="H464" s="3">
        <v>1</v>
      </c>
      <c r="I464" s="2"/>
      <c r="J464" s="33">
        <v>4</v>
      </c>
      <c r="K464" s="33">
        <v>17</v>
      </c>
      <c r="L464" s="33">
        <v>10</v>
      </c>
      <c r="M464" s="33">
        <v>3</v>
      </c>
      <c r="N464" s="33">
        <v>4</v>
      </c>
      <c r="O464" s="33">
        <v>168.05</v>
      </c>
      <c r="P464" s="33">
        <v>214.81</v>
      </c>
      <c r="Q464" s="33">
        <v>241.45</v>
      </c>
      <c r="R464" s="33">
        <v>3</v>
      </c>
      <c r="S464" s="33">
        <v>15</v>
      </c>
      <c r="T464" s="52">
        <v>7</v>
      </c>
      <c r="U464" s="54">
        <f t="shared" si="12"/>
        <v>624.30999999999995</v>
      </c>
    </row>
    <row r="465" spans="1:21" ht="12.5">
      <c r="A465" s="27">
        <v>200000469</v>
      </c>
      <c r="B465" s="3">
        <v>0</v>
      </c>
      <c r="C465" s="3">
        <v>1</v>
      </c>
      <c r="D465" s="27">
        <v>33</v>
      </c>
      <c r="E465" s="3">
        <v>1</v>
      </c>
      <c r="F465" s="27">
        <v>112227</v>
      </c>
      <c r="G465" s="3">
        <v>1</v>
      </c>
      <c r="H465" s="3">
        <v>0</v>
      </c>
      <c r="I465" s="2"/>
      <c r="J465" s="33">
        <v>4</v>
      </c>
      <c r="K465" s="33">
        <v>13</v>
      </c>
      <c r="L465" s="33">
        <v>5</v>
      </c>
      <c r="M465" s="33">
        <v>6</v>
      </c>
      <c r="N465" s="33">
        <v>2</v>
      </c>
      <c r="O465" s="33">
        <v>183.47</v>
      </c>
      <c r="P465" s="33">
        <v>236.63</v>
      </c>
      <c r="Q465" s="33">
        <v>264.55</v>
      </c>
      <c r="R465" s="33">
        <v>2</v>
      </c>
      <c r="S465" s="33">
        <v>9</v>
      </c>
      <c r="T465" s="52">
        <v>9</v>
      </c>
      <c r="U465" s="54">
        <f t="shared" si="12"/>
        <v>684.65000000000009</v>
      </c>
    </row>
    <row r="466" spans="1:21" ht="12.5">
      <c r="A466" s="27">
        <v>200000470</v>
      </c>
      <c r="B466" s="3">
        <v>1</v>
      </c>
      <c r="C466" s="3">
        <v>1</v>
      </c>
      <c r="D466" s="27">
        <v>46</v>
      </c>
      <c r="E466" s="3">
        <v>2</v>
      </c>
      <c r="F466" s="27">
        <v>192561</v>
      </c>
      <c r="G466" s="3">
        <v>2</v>
      </c>
      <c r="H466" s="3">
        <v>1</v>
      </c>
      <c r="I466" s="2"/>
      <c r="J466" s="33">
        <v>1</v>
      </c>
      <c r="K466" s="33">
        <v>9</v>
      </c>
      <c r="L466" s="33">
        <v>2</v>
      </c>
      <c r="M466" s="33">
        <v>3</v>
      </c>
      <c r="N466" s="33">
        <v>4</v>
      </c>
      <c r="O466" s="33">
        <v>160.82</v>
      </c>
      <c r="P466" s="33">
        <v>207.14</v>
      </c>
      <c r="Q466" s="33">
        <v>233.03</v>
      </c>
      <c r="R466" s="33">
        <v>2</v>
      </c>
      <c r="S466" s="33">
        <v>7</v>
      </c>
      <c r="T466" s="52">
        <v>9</v>
      </c>
      <c r="U466" s="54">
        <f t="shared" si="12"/>
        <v>600.99</v>
      </c>
    </row>
    <row r="467" spans="1:21" ht="12.5">
      <c r="A467" s="27">
        <v>200000471</v>
      </c>
      <c r="B467" s="3">
        <v>1</v>
      </c>
      <c r="C467" s="3">
        <v>1</v>
      </c>
      <c r="D467" s="27">
        <v>48</v>
      </c>
      <c r="E467" s="3">
        <v>2</v>
      </c>
      <c r="F467" s="27">
        <v>161116</v>
      </c>
      <c r="G467" s="3">
        <v>1</v>
      </c>
      <c r="H467" s="3">
        <v>1</v>
      </c>
      <c r="I467" s="2"/>
      <c r="J467" s="33">
        <v>5</v>
      </c>
      <c r="K467" s="33">
        <v>12</v>
      </c>
      <c r="L467" s="33">
        <v>6</v>
      </c>
      <c r="M467" s="33">
        <v>5</v>
      </c>
      <c r="N467" s="33">
        <v>1</v>
      </c>
      <c r="O467" s="33">
        <v>180.22</v>
      </c>
      <c r="P467" s="33">
        <v>230.21</v>
      </c>
      <c r="Q467" s="33">
        <v>258.33999999999997</v>
      </c>
      <c r="R467" s="33">
        <v>3</v>
      </c>
      <c r="S467" s="33">
        <v>7</v>
      </c>
      <c r="T467" s="52">
        <v>1</v>
      </c>
      <c r="U467" s="54">
        <f t="shared" si="12"/>
        <v>668.77</v>
      </c>
    </row>
    <row r="468" spans="1:21" ht="12.5">
      <c r="A468" s="27">
        <v>200000472</v>
      </c>
      <c r="B468" s="3">
        <v>1</v>
      </c>
      <c r="C468" s="3">
        <v>0</v>
      </c>
      <c r="D468" s="27">
        <v>29</v>
      </c>
      <c r="E468" s="3">
        <v>1</v>
      </c>
      <c r="F468" s="27">
        <v>78078</v>
      </c>
      <c r="G468" s="3">
        <v>0</v>
      </c>
      <c r="H468" s="3">
        <v>0</v>
      </c>
      <c r="I468" s="2"/>
      <c r="J468" s="33">
        <v>3</v>
      </c>
      <c r="K468" s="33">
        <v>16</v>
      </c>
      <c r="L468" s="33">
        <v>2</v>
      </c>
      <c r="M468" s="33">
        <v>9</v>
      </c>
      <c r="N468" s="33">
        <v>5</v>
      </c>
      <c r="O468" s="33">
        <v>145.36000000000001</v>
      </c>
      <c r="P468" s="33">
        <v>184.26</v>
      </c>
      <c r="Q468" s="33">
        <v>208.64</v>
      </c>
      <c r="R468" s="33">
        <v>3</v>
      </c>
      <c r="S468" s="33">
        <v>20</v>
      </c>
      <c r="T468" s="52">
        <v>2</v>
      </c>
      <c r="U468" s="54">
        <f t="shared" si="12"/>
        <v>538.26</v>
      </c>
    </row>
    <row r="469" spans="1:21" ht="12.5">
      <c r="A469" s="27">
        <v>200000473</v>
      </c>
      <c r="B469" s="3">
        <v>1</v>
      </c>
      <c r="C469" s="3">
        <v>1</v>
      </c>
      <c r="D469" s="27">
        <v>42</v>
      </c>
      <c r="E469" s="3">
        <v>2</v>
      </c>
      <c r="F469" s="27">
        <v>199654</v>
      </c>
      <c r="G469" s="3">
        <v>1</v>
      </c>
      <c r="H469" s="3">
        <v>2</v>
      </c>
      <c r="I469" s="2"/>
      <c r="J469" s="33">
        <v>3</v>
      </c>
      <c r="K469" s="33">
        <v>18</v>
      </c>
      <c r="L469" s="33">
        <v>7</v>
      </c>
      <c r="M469" s="33">
        <v>8</v>
      </c>
      <c r="N469" s="33">
        <v>3</v>
      </c>
      <c r="O469" s="33">
        <v>210.77</v>
      </c>
      <c r="P469" s="33">
        <v>271.86</v>
      </c>
      <c r="Q469" s="33">
        <v>303.52999999999997</v>
      </c>
      <c r="R469" s="33">
        <v>3</v>
      </c>
      <c r="S469" s="33">
        <v>20</v>
      </c>
      <c r="T469" s="52">
        <v>5</v>
      </c>
      <c r="U469" s="54">
        <f t="shared" si="12"/>
        <v>786.16</v>
      </c>
    </row>
    <row r="470" spans="1:21" ht="12.5">
      <c r="A470" s="27">
        <v>200000474</v>
      </c>
      <c r="B470" s="3">
        <v>1</v>
      </c>
      <c r="C470" s="3">
        <v>1</v>
      </c>
      <c r="D470" s="27">
        <v>27</v>
      </c>
      <c r="E470" s="3">
        <v>1</v>
      </c>
      <c r="F470" s="27">
        <v>104467</v>
      </c>
      <c r="G470" s="3">
        <v>1</v>
      </c>
      <c r="H470" s="3">
        <v>0</v>
      </c>
      <c r="I470" s="2"/>
      <c r="J470" s="33">
        <v>2</v>
      </c>
      <c r="K470" s="33">
        <v>12</v>
      </c>
      <c r="L470" s="33">
        <v>6</v>
      </c>
      <c r="M470" s="33">
        <v>2</v>
      </c>
      <c r="N470" s="33">
        <v>4</v>
      </c>
      <c r="O470" s="33">
        <v>179.43</v>
      </c>
      <c r="P470" s="33">
        <v>229.69</v>
      </c>
      <c r="Q470" s="33">
        <v>259.38</v>
      </c>
      <c r="R470" s="33">
        <v>1</v>
      </c>
      <c r="S470" s="33">
        <v>11</v>
      </c>
      <c r="T470" s="52">
        <v>7</v>
      </c>
      <c r="U470" s="54">
        <f t="shared" si="12"/>
        <v>668.5</v>
      </c>
    </row>
    <row r="471" spans="1:21" ht="12.5">
      <c r="A471" s="27">
        <v>200000475</v>
      </c>
      <c r="B471" s="3">
        <v>0</v>
      </c>
      <c r="C471" s="3">
        <v>0</v>
      </c>
      <c r="D471" s="27">
        <v>30</v>
      </c>
      <c r="E471" s="3">
        <v>0</v>
      </c>
      <c r="F471" s="27">
        <v>143082</v>
      </c>
      <c r="G471" s="3">
        <v>1</v>
      </c>
      <c r="H471" s="3">
        <v>2</v>
      </c>
      <c r="I471" s="2"/>
      <c r="J471" s="33">
        <v>5</v>
      </c>
      <c r="K471" s="33">
        <v>13</v>
      </c>
      <c r="L471" s="33">
        <v>3</v>
      </c>
      <c r="M471" s="33">
        <v>6</v>
      </c>
      <c r="N471" s="33">
        <v>4</v>
      </c>
      <c r="O471" s="33">
        <v>173.48</v>
      </c>
      <c r="P471" s="33">
        <v>219.92</v>
      </c>
      <c r="Q471" s="33">
        <v>249.29</v>
      </c>
      <c r="R471" s="33">
        <v>1</v>
      </c>
      <c r="S471" s="33">
        <v>6</v>
      </c>
      <c r="T471" s="52">
        <v>2</v>
      </c>
      <c r="U471" s="54">
        <f t="shared" si="12"/>
        <v>642.68999999999994</v>
      </c>
    </row>
    <row r="472" spans="1:21" ht="12.5">
      <c r="A472" s="27">
        <v>200000476</v>
      </c>
      <c r="B472" s="3">
        <v>0</v>
      </c>
      <c r="C472" s="3">
        <v>0</v>
      </c>
      <c r="D472" s="27">
        <v>35</v>
      </c>
      <c r="E472" s="3">
        <v>1</v>
      </c>
      <c r="F472" s="27">
        <v>102839</v>
      </c>
      <c r="G472" s="3">
        <v>0</v>
      </c>
      <c r="H472" s="3">
        <v>0</v>
      </c>
      <c r="I472" s="2"/>
      <c r="J472" s="33">
        <v>3</v>
      </c>
      <c r="K472" s="33">
        <v>16</v>
      </c>
      <c r="L472" s="33">
        <v>4</v>
      </c>
      <c r="M472" s="33">
        <v>7</v>
      </c>
      <c r="N472" s="33">
        <v>5</v>
      </c>
      <c r="O472" s="33">
        <v>158.24</v>
      </c>
      <c r="P472" s="33">
        <v>204.79</v>
      </c>
      <c r="Q472" s="33">
        <v>228.5</v>
      </c>
      <c r="R472" s="33">
        <v>3</v>
      </c>
      <c r="S472" s="33">
        <v>6</v>
      </c>
      <c r="T472" s="52">
        <v>3</v>
      </c>
      <c r="U472" s="54">
        <f t="shared" si="12"/>
        <v>591.53</v>
      </c>
    </row>
    <row r="473" spans="1:21" ht="12.5">
      <c r="A473" s="27">
        <v>200000477</v>
      </c>
      <c r="B473" s="3">
        <v>0</v>
      </c>
      <c r="C473" s="3">
        <v>0</v>
      </c>
      <c r="D473" s="27">
        <v>38</v>
      </c>
      <c r="E473" s="3">
        <v>1</v>
      </c>
      <c r="F473" s="27">
        <v>154339</v>
      </c>
      <c r="G473" s="3">
        <v>1</v>
      </c>
      <c r="H473" s="3">
        <v>2</v>
      </c>
      <c r="I473" s="2" t="s">
        <v>22</v>
      </c>
      <c r="J473" s="33">
        <v>2</v>
      </c>
      <c r="K473" s="33">
        <v>14</v>
      </c>
      <c r="L473" s="33">
        <v>1</v>
      </c>
      <c r="M473" s="33">
        <v>6</v>
      </c>
      <c r="N473" s="33">
        <v>7</v>
      </c>
      <c r="O473" s="33">
        <v>182.64</v>
      </c>
      <c r="P473" s="33">
        <v>234.34</v>
      </c>
      <c r="Q473" s="33">
        <v>262.43</v>
      </c>
      <c r="R473" s="33">
        <v>1</v>
      </c>
      <c r="S473" s="33">
        <v>18</v>
      </c>
      <c r="T473" s="52">
        <v>10</v>
      </c>
      <c r="U473" s="54">
        <f t="shared" si="12"/>
        <v>679.41000000000008</v>
      </c>
    </row>
    <row r="474" spans="1:21" ht="12.5">
      <c r="A474" s="27">
        <v>200000478</v>
      </c>
      <c r="B474" s="3">
        <v>0</v>
      </c>
      <c r="C474" s="3">
        <v>0</v>
      </c>
      <c r="D474" s="27">
        <v>32</v>
      </c>
      <c r="E474" s="3">
        <v>0</v>
      </c>
      <c r="F474" s="27">
        <v>139477</v>
      </c>
      <c r="G474" s="3">
        <v>0</v>
      </c>
      <c r="H474" s="3">
        <v>0</v>
      </c>
      <c r="I474" s="2" t="s">
        <v>21</v>
      </c>
      <c r="J474" s="33">
        <v>3</v>
      </c>
      <c r="K474" s="33">
        <v>13</v>
      </c>
      <c r="L474" s="33">
        <v>4</v>
      </c>
      <c r="M474" s="33">
        <v>2</v>
      </c>
      <c r="N474" s="33">
        <v>7</v>
      </c>
      <c r="O474" s="33">
        <v>175.59</v>
      </c>
      <c r="P474" s="33">
        <v>222.89</v>
      </c>
      <c r="Q474" s="33">
        <v>250.49</v>
      </c>
      <c r="R474" s="33">
        <v>3</v>
      </c>
      <c r="S474" s="33">
        <v>16</v>
      </c>
      <c r="T474" s="52">
        <v>6</v>
      </c>
      <c r="U474" s="54">
        <f t="shared" si="12"/>
        <v>648.97</v>
      </c>
    </row>
    <row r="475" spans="1:21" ht="12.5">
      <c r="A475" s="27">
        <v>200000479</v>
      </c>
      <c r="B475" s="3">
        <v>0</v>
      </c>
      <c r="C475" s="3">
        <v>0</v>
      </c>
      <c r="D475" s="27">
        <v>25</v>
      </c>
      <c r="E475" s="3">
        <v>0</v>
      </c>
      <c r="F475" s="27">
        <v>64037</v>
      </c>
      <c r="G475" s="3">
        <v>0</v>
      </c>
      <c r="H475" s="3">
        <v>0</v>
      </c>
      <c r="I475" s="2" t="s">
        <v>20</v>
      </c>
      <c r="J475" s="33">
        <v>2</v>
      </c>
      <c r="K475" s="33">
        <v>19</v>
      </c>
      <c r="L475" s="33">
        <v>9</v>
      </c>
      <c r="M475" s="33">
        <v>2</v>
      </c>
      <c r="N475" s="33">
        <v>8</v>
      </c>
      <c r="O475" s="33">
        <v>151.13999999999999</v>
      </c>
      <c r="P475" s="33">
        <v>191.47</v>
      </c>
      <c r="Q475" s="33">
        <v>218.25</v>
      </c>
      <c r="R475" s="33">
        <v>2</v>
      </c>
      <c r="S475" s="33">
        <v>18</v>
      </c>
      <c r="T475" s="52">
        <v>3</v>
      </c>
      <c r="U475" s="54">
        <f t="shared" si="12"/>
        <v>560.86</v>
      </c>
    </row>
    <row r="476" spans="1:21" ht="12.5">
      <c r="A476" s="27">
        <v>200000480</v>
      </c>
      <c r="B476" s="3">
        <v>0</v>
      </c>
      <c r="C476" s="3">
        <v>0</v>
      </c>
      <c r="D476" s="27">
        <v>35</v>
      </c>
      <c r="E476" s="3">
        <v>1</v>
      </c>
      <c r="F476" s="27">
        <v>112979</v>
      </c>
      <c r="G476" s="3">
        <v>1</v>
      </c>
      <c r="H476" s="3">
        <v>0</v>
      </c>
      <c r="I476" s="2"/>
      <c r="J476" s="33">
        <v>1</v>
      </c>
      <c r="K476" s="33">
        <v>18</v>
      </c>
      <c r="L476" s="33">
        <v>9</v>
      </c>
      <c r="M476" s="33">
        <v>8</v>
      </c>
      <c r="N476" s="33">
        <v>1</v>
      </c>
      <c r="O476" s="33">
        <v>175.37</v>
      </c>
      <c r="P476" s="33">
        <v>225.72</v>
      </c>
      <c r="Q476" s="33">
        <v>253</v>
      </c>
      <c r="R476" s="33">
        <v>2</v>
      </c>
      <c r="S476" s="33">
        <v>7</v>
      </c>
      <c r="T476" s="52">
        <v>5</v>
      </c>
      <c r="U476" s="54">
        <f t="shared" si="12"/>
        <v>654.09</v>
      </c>
    </row>
    <row r="477" spans="1:21" ht="12.5">
      <c r="A477" s="27">
        <v>200000481</v>
      </c>
      <c r="B477" s="3">
        <v>1</v>
      </c>
      <c r="C477" s="3">
        <v>1</v>
      </c>
      <c r="D477" s="27">
        <v>23</v>
      </c>
      <c r="E477" s="3">
        <v>1</v>
      </c>
      <c r="F477" s="27">
        <v>99822</v>
      </c>
      <c r="G477" s="3">
        <v>1</v>
      </c>
      <c r="H477" s="3">
        <v>0</v>
      </c>
      <c r="I477" s="2"/>
      <c r="J477" s="33">
        <v>4</v>
      </c>
      <c r="K477" s="33">
        <v>11</v>
      </c>
      <c r="L477" s="33">
        <v>1</v>
      </c>
      <c r="M477" s="33">
        <v>5</v>
      </c>
      <c r="N477" s="33">
        <v>5</v>
      </c>
      <c r="O477" s="33">
        <v>158.03</v>
      </c>
      <c r="P477" s="33">
        <v>201.52</v>
      </c>
      <c r="Q477" s="33">
        <v>228.72</v>
      </c>
      <c r="R477" s="33">
        <v>2</v>
      </c>
      <c r="S477" s="33">
        <v>6</v>
      </c>
      <c r="T477" s="52">
        <v>3</v>
      </c>
      <c r="U477" s="54">
        <f t="shared" si="12"/>
        <v>588.27</v>
      </c>
    </row>
    <row r="478" spans="1:21" ht="12.5">
      <c r="A478" s="27">
        <v>200000482</v>
      </c>
      <c r="B478" s="3">
        <v>1</v>
      </c>
      <c r="C478" s="3">
        <v>1</v>
      </c>
      <c r="D478" s="27">
        <v>35</v>
      </c>
      <c r="E478" s="3">
        <v>1</v>
      </c>
      <c r="F478" s="27">
        <v>173124</v>
      </c>
      <c r="G478" s="3">
        <v>1</v>
      </c>
      <c r="H478" s="3">
        <v>1</v>
      </c>
      <c r="I478" s="2"/>
      <c r="J478" s="33">
        <v>5</v>
      </c>
      <c r="K478" s="33">
        <v>22</v>
      </c>
      <c r="L478" s="33">
        <v>6</v>
      </c>
      <c r="M478" s="33">
        <v>7</v>
      </c>
      <c r="N478" s="33">
        <v>9</v>
      </c>
      <c r="O478" s="33">
        <v>180.49</v>
      </c>
      <c r="P478" s="33">
        <v>233.11</v>
      </c>
      <c r="Q478" s="33">
        <v>260.60000000000002</v>
      </c>
      <c r="R478" s="33">
        <v>2</v>
      </c>
      <c r="S478" s="33">
        <v>5</v>
      </c>
      <c r="T478" s="52">
        <v>8</v>
      </c>
      <c r="U478" s="54">
        <f t="shared" si="12"/>
        <v>674.2</v>
      </c>
    </row>
    <row r="479" spans="1:21" ht="12.5">
      <c r="A479" s="27">
        <v>200000483</v>
      </c>
      <c r="B479" s="3">
        <v>0</v>
      </c>
      <c r="C479" s="3">
        <v>0</v>
      </c>
      <c r="D479" s="27">
        <v>54</v>
      </c>
      <c r="E479" s="3">
        <v>1</v>
      </c>
      <c r="F479" s="27">
        <v>125517</v>
      </c>
      <c r="G479" s="3">
        <v>1</v>
      </c>
      <c r="H479" s="3">
        <v>0</v>
      </c>
      <c r="I479" s="2"/>
      <c r="J479" s="33">
        <v>2</v>
      </c>
      <c r="K479" s="33">
        <v>13</v>
      </c>
      <c r="L479" s="33">
        <v>10</v>
      </c>
      <c r="M479" s="33">
        <v>2</v>
      </c>
      <c r="N479" s="33">
        <v>1</v>
      </c>
      <c r="O479" s="33">
        <v>155.88999999999999</v>
      </c>
      <c r="P479" s="33">
        <v>199.75</v>
      </c>
      <c r="Q479" s="33">
        <v>225.14</v>
      </c>
      <c r="R479" s="33">
        <v>1</v>
      </c>
      <c r="S479" s="33">
        <v>7</v>
      </c>
      <c r="T479" s="52">
        <v>1</v>
      </c>
      <c r="U479" s="54">
        <f t="shared" si="12"/>
        <v>580.78</v>
      </c>
    </row>
    <row r="480" spans="1:21" ht="12.5">
      <c r="A480" s="27">
        <v>200000484</v>
      </c>
      <c r="B480" s="3">
        <v>0</v>
      </c>
      <c r="C480" s="3">
        <v>0</v>
      </c>
      <c r="D480" s="27">
        <v>66</v>
      </c>
      <c r="E480" s="3">
        <v>2</v>
      </c>
      <c r="F480" s="27">
        <v>157576</v>
      </c>
      <c r="G480" s="3">
        <v>2</v>
      </c>
      <c r="H480" s="3">
        <v>2</v>
      </c>
      <c r="I480" s="2"/>
      <c r="J480" s="33">
        <v>4</v>
      </c>
      <c r="K480" s="33">
        <v>16</v>
      </c>
      <c r="L480" s="33">
        <v>3</v>
      </c>
      <c r="M480" s="33">
        <v>3</v>
      </c>
      <c r="N480" s="33">
        <v>10</v>
      </c>
      <c r="O480" s="33">
        <v>163.53</v>
      </c>
      <c r="P480" s="33">
        <v>208.29</v>
      </c>
      <c r="Q480" s="33">
        <v>235.08</v>
      </c>
      <c r="R480" s="33">
        <v>1</v>
      </c>
      <c r="S480" s="33">
        <v>15</v>
      </c>
      <c r="T480" s="52">
        <v>7</v>
      </c>
      <c r="U480" s="54">
        <f t="shared" si="12"/>
        <v>606.9</v>
      </c>
    </row>
    <row r="481" spans="1:21" ht="12.5">
      <c r="A481" s="27">
        <v>200000485</v>
      </c>
      <c r="B481" s="3">
        <v>1</v>
      </c>
      <c r="C481" s="3">
        <v>1</v>
      </c>
      <c r="D481" s="27">
        <v>36</v>
      </c>
      <c r="E481" s="3">
        <v>1</v>
      </c>
      <c r="F481" s="27">
        <v>81609</v>
      </c>
      <c r="G481" s="3">
        <v>0</v>
      </c>
      <c r="H481" s="3">
        <v>0</v>
      </c>
      <c r="I481" s="2"/>
      <c r="J481" s="33">
        <v>4</v>
      </c>
      <c r="K481" s="33">
        <v>16</v>
      </c>
      <c r="L481" s="33">
        <v>5</v>
      </c>
      <c r="M481" s="33">
        <v>3</v>
      </c>
      <c r="N481" s="33">
        <v>8</v>
      </c>
      <c r="O481" s="33">
        <v>176.37</v>
      </c>
      <c r="P481" s="33">
        <v>225.56</v>
      </c>
      <c r="Q481" s="33">
        <v>255.13</v>
      </c>
      <c r="R481" s="33">
        <v>2</v>
      </c>
      <c r="S481" s="33">
        <v>13</v>
      </c>
      <c r="T481" s="52">
        <v>8</v>
      </c>
      <c r="U481" s="54">
        <f t="shared" si="12"/>
        <v>657.06</v>
      </c>
    </row>
    <row r="482" spans="1:21" ht="12.5">
      <c r="A482" s="27">
        <v>200000486</v>
      </c>
      <c r="B482" s="3">
        <v>0</v>
      </c>
      <c r="C482" s="3">
        <v>0</v>
      </c>
      <c r="D482" s="27">
        <v>60</v>
      </c>
      <c r="E482" s="3">
        <v>2</v>
      </c>
      <c r="F482" s="27">
        <v>136671</v>
      </c>
      <c r="G482" s="3">
        <v>1</v>
      </c>
      <c r="H482" s="3">
        <v>1</v>
      </c>
      <c r="I482" s="2"/>
      <c r="J482" s="33">
        <v>3</v>
      </c>
      <c r="K482" s="33">
        <v>14</v>
      </c>
      <c r="L482" s="33">
        <v>4</v>
      </c>
      <c r="M482" s="33">
        <v>4</v>
      </c>
      <c r="N482" s="33">
        <v>6</v>
      </c>
      <c r="O482" s="33">
        <v>153.03</v>
      </c>
      <c r="P482" s="33">
        <v>196.63</v>
      </c>
      <c r="Q482" s="33">
        <v>221.3</v>
      </c>
      <c r="R482" s="33">
        <v>3</v>
      </c>
      <c r="S482" s="33">
        <v>15</v>
      </c>
      <c r="T482" s="52">
        <v>3</v>
      </c>
      <c r="U482" s="54">
        <f t="shared" si="12"/>
        <v>570.96</v>
      </c>
    </row>
    <row r="483" spans="1:21" ht="12.5">
      <c r="A483" s="27">
        <v>200000487</v>
      </c>
      <c r="B483" s="3">
        <v>0</v>
      </c>
      <c r="C483" s="3">
        <v>1</v>
      </c>
      <c r="D483" s="27">
        <v>47</v>
      </c>
      <c r="E483" s="3">
        <v>2</v>
      </c>
      <c r="F483" s="27">
        <v>110190</v>
      </c>
      <c r="G483" s="3">
        <v>0</v>
      </c>
      <c r="H483" s="3">
        <v>0</v>
      </c>
      <c r="I483" s="2" t="s">
        <v>20</v>
      </c>
      <c r="J483" s="33">
        <v>1</v>
      </c>
      <c r="K483" s="33">
        <v>11</v>
      </c>
      <c r="L483" s="33">
        <v>1</v>
      </c>
      <c r="M483" s="33">
        <v>8</v>
      </c>
      <c r="N483" s="33">
        <v>2</v>
      </c>
      <c r="O483" s="33">
        <v>178.74</v>
      </c>
      <c r="P483" s="33">
        <v>227.4</v>
      </c>
      <c r="Q483" s="33">
        <v>256.35000000000002</v>
      </c>
      <c r="R483" s="33">
        <v>3</v>
      </c>
      <c r="S483" s="33">
        <v>7</v>
      </c>
      <c r="T483" s="52">
        <v>5</v>
      </c>
      <c r="U483" s="54">
        <f t="shared" si="12"/>
        <v>662.49</v>
      </c>
    </row>
    <row r="484" spans="1:21" ht="12.5">
      <c r="A484" s="27">
        <v>200000488</v>
      </c>
      <c r="B484" s="3">
        <v>0</v>
      </c>
      <c r="C484" s="3">
        <v>1</v>
      </c>
      <c r="D484" s="27">
        <v>29</v>
      </c>
      <c r="E484" s="3">
        <v>1</v>
      </c>
      <c r="F484" s="27">
        <v>89914</v>
      </c>
      <c r="G484" s="3">
        <v>0</v>
      </c>
      <c r="H484" s="3">
        <v>0</v>
      </c>
      <c r="I484" s="2"/>
      <c r="J484" s="33">
        <v>3</v>
      </c>
      <c r="K484" s="33">
        <v>19</v>
      </c>
      <c r="L484" s="33">
        <v>7</v>
      </c>
      <c r="M484" s="33">
        <v>4</v>
      </c>
      <c r="N484" s="33">
        <v>8</v>
      </c>
      <c r="O484" s="33">
        <v>148.97</v>
      </c>
      <c r="P484" s="33">
        <v>190.93</v>
      </c>
      <c r="Q484" s="33">
        <v>214.56</v>
      </c>
      <c r="R484" s="33">
        <v>3</v>
      </c>
      <c r="S484" s="33">
        <v>19</v>
      </c>
      <c r="T484" s="52">
        <v>8</v>
      </c>
      <c r="U484" s="54">
        <f t="shared" si="12"/>
        <v>554.46</v>
      </c>
    </row>
    <row r="485" spans="1:21" ht="12.5">
      <c r="A485" s="27">
        <v>200000489</v>
      </c>
      <c r="B485" s="3">
        <v>1</v>
      </c>
      <c r="C485" s="3">
        <v>1</v>
      </c>
      <c r="D485" s="27">
        <v>44</v>
      </c>
      <c r="E485" s="3">
        <v>2</v>
      </c>
      <c r="F485" s="27">
        <v>193816</v>
      </c>
      <c r="G485" s="3">
        <v>2</v>
      </c>
      <c r="H485" s="3">
        <v>1</v>
      </c>
      <c r="I485" s="2"/>
      <c r="J485" s="33">
        <v>3</v>
      </c>
      <c r="K485" s="33">
        <v>7</v>
      </c>
      <c r="L485" s="33">
        <v>3</v>
      </c>
      <c r="M485" s="33">
        <v>1</v>
      </c>
      <c r="N485" s="33">
        <v>3</v>
      </c>
      <c r="O485" s="33">
        <v>202.06</v>
      </c>
      <c r="P485" s="33">
        <v>260.66000000000003</v>
      </c>
      <c r="Q485" s="33">
        <v>290.95</v>
      </c>
      <c r="R485" s="33">
        <v>2</v>
      </c>
      <c r="S485" s="33">
        <v>16</v>
      </c>
      <c r="T485" s="52">
        <v>3</v>
      </c>
      <c r="U485" s="54">
        <f t="shared" si="12"/>
        <v>753.67000000000007</v>
      </c>
    </row>
    <row r="486" spans="1:21" ht="12.5">
      <c r="A486" s="27">
        <v>200000490</v>
      </c>
      <c r="B486" s="3">
        <v>0</v>
      </c>
      <c r="C486" s="3">
        <v>0</v>
      </c>
      <c r="D486" s="27">
        <v>24</v>
      </c>
      <c r="E486" s="3">
        <v>0</v>
      </c>
      <c r="F486" s="27">
        <v>66447</v>
      </c>
      <c r="G486" s="3">
        <v>0</v>
      </c>
      <c r="H486" s="3">
        <v>0</v>
      </c>
      <c r="I486" s="2"/>
      <c r="J486" s="33">
        <v>2</v>
      </c>
      <c r="K486" s="33">
        <v>15</v>
      </c>
      <c r="L486" s="33">
        <v>6</v>
      </c>
      <c r="M486" s="33">
        <v>7</v>
      </c>
      <c r="N486" s="33">
        <v>2</v>
      </c>
      <c r="O486" s="33">
        <v>167.8</v>
      </c>
      <c r="P486" s="33">
        <v>213.45</v>
      </c>
      <c r="Q486" s="33">
        <v>243.62</v>
      </c>
      <c r="R486" s="33">
        <v>1</v>
      </c>
      <c r="S486" s="33">
        <v>6</v>
      </c>
      <c r="T486" s="52">
        <v>2</v>
      </c>
      <c r="U486" s="54">
        <f t="shared" si="12"/>
        <v>624.87</v>
      </c>
    </row>
    <row r="487" spans="1:21" ht="12.5">
      <c r="A487" s="27">
        <v>200000491</v>
      </c>
      <c r="B487" s="3">
        <v>0</v>
      </c>
      <c r="C487" s="3">
        <v>0</v>
      </c>
      <c r="D487" s="27">
        <v>35</v>
      </c>
      <c r="E487" s="3">
        <v>1</v>
      </c>
      <c r="F487" s="27">
        <v>150237</v>
      </c>
      <c r="G487" s="3">
        <v>2</v>
      </c>
      <c r="H487" s="3">
        <v>2</v>
      </c>
      <c r="I487" s="2"/>
      <c r="J487" s="33">
        <v>4</v>
      </c>
      <c r="K487" s="33">
        <v>16</v>
      </c>
      <c r="L487" s="33">
        <v>4</v>
      </c>
      <c r="M487" s="33">
        <v>2</v>
      </c>
      <c r="N487" s="33">
        <v>10</v>
      </c>
      <c r="O487" s="33">
        <v>166.7</v>
      </c>
      <c r="P487" s="33">
        <v>210.86</v>
      </c>
      <c r="Q487" s="33">
        <v>239.01</v>
      </c>
      <c r="R487" s="33">
        <v>3</v>
      </c>
      <c r="S487" s="33">
        <v>5</v>
      </c>
      <c r="T487" s="52">
        <v>2</v>
      </c>
      <c r="U487" s="54">
        <f t="shared" si="12"/>
        <v>616.56999999999994</v>
      </c>
    </row>
    <row r="488" spans="1:21" ht="12.5">
      <c r="A488" s="27">
        <v>200000492</v>
      </c>
      <c r="B488" s="3">
        <v>1</v>
      </c>
      <c r="C488" s="3">
        <v>1</v>
      </c>
      <c r="D488" s="27">
        <v>25</v>
      </c>
      <c r="E488" s="3">
        <v>1</v>
      </c>
      <c r="F488" s="27">
        <v>102974</v>
      </c>
      <c r="G488" s="3">
        <v>1</v>
      </c>
      <c r="H488" s="3">
        <v>0</v>
      </c>
      <c r="I488" s="2"/>
      <c r="J488" s="33">
        <v>2</v>
      </c>
      <c r="K488" s="33">
        <v>16</v>
      </c>
      <c r="L488" s="33">
        <v>6</v>
      </c>
      <c r="M488" s="33">
        <v>1</v>
      </c>
      <c r="N488" s="33">
        <v>9</v>
      </c>
      <c r="O488" s="33">
        <v>154.08000000000001</v>
      </c>
      <c r="P488" s="33">
        <v>199.43</v>
      </c>
      <c r="Q488" s="33">
        <v>222.88</v>
      </c>
      <c r="R488" s="33">
        <v>2</v>
      </c>
      <c r="S488" s="33">
        <v>7</v>
      </c>
      <c r="T488" s="52">
        <v>3</v>
      </c>
      <c r="U488" s="54">
        <f t="shared" si="12"/>
        <v>576.39</v>
      </c>
    </row>
    <row r="489" spans="1:21" ht="12.5">
      <c r="A489" s="27">
        <v>200000493</v>
      </c>
      <c r="B489" s="3">
        <v>1</v>
      </c>
      <c r="C489" s="3">
        <v>1</v>
      </c>
      <c r="D489" s="27">
        <v>23</v>
      </c>
      <c r="E489" s="3">
        <v>1</v>
      </c>
      <c r="F489" s="27">
        <v>152267</v>
      </c>
      <c r="G489" s="3">
        <v>2</v>
      </c>
      <c r="H489" s="3">
        <v>1</v>
      </c>
      <c r="I489" s="2"/>
      <c r="J489" s="33">
        <v>4</v>
      </c>
      <c r="K489" s="33">
        <v>17</v>
      </c>
      <c r="L489" s="33">
        <v>8</v>
      </c>
      <c r="M489" s="33">
        <v>8</v>
      </c>
      <c r="N489" s="33">
        <v>1</v>
      </c>
      <c r="O489" s="33">
        <v>192.98</v>
      </c>
      <c r="P489" s="33">
        <v>246.92</v>
      </c>
      <c r="Q489" s="33">
        <v>276.83999999999997</v>
      </c>
      <c r="R489" s="33">
        <v>3</v>
      </c>
      <c r="S489" s="33">
        <v>15</v>
      </c>
      <c r="T489" s="52">
        <v>1</v>
      </c>
      <c r="U489" s="54">
        <f t="shared" si="12"/>
        <v>716.74</v>
      </c>
    </row>
    <row r="490" spans="1:21" ht="12.5">
      <c r="A490" s="27">
        <v>200000494</v>
      </c>
      <c r="B490" s="3">
        <v>1</v>
      </c>
      <c r="C490" s="3">
        <v>0</v>
      </c>
      <c r="D490" s="27">
        <v>38</v>
      </c>
      <c r="E490" s="3">
        <v>1</v>
      </c>
      <c r="F490" s="27">
        <v>89309</v>
      </c>
      <c r="G490" s="3">
        <v>0</v>
      </c>
      <c r="H490" s="3">
        <v>0</v>
      </c>
      <c r="I490" s="2"/>
      <c r="J490" s="33">
        <v>1</v>
      </c>
      <c r="K490" s="33">
        <v>13</v>
      </c>
      <c r="L490" s="33">
        <v>2</v>
      </c>
      <c r="M490" s="33">
        <v>8</v>
      </c>
      <c r="N490" s="33">
        <v>3</v>
      </c>
      <c r="O490" s="33">
        <v>194.01</v>
      </c>
      <c r="P490" s="33">
        <v>246.25</v>
      </c>
      <c r="Q490" s="33">
        <v>277.31</v>
      </c>
      <c r="R490" s="33">
        <v>2</v>
      </c>
      <c r="S490" s="33">
        <v>18</v>
      </c>
      <c r="T490" s="52">
        <v>8</v>
      </c>
      <c r="U490" s="54">
        <f t="shared" si="12"/>
        <v>717.56999999999994</v>
      </c>
    </row>
    <row r="491" spans="1:21" ht="12.5">
      <c r="A491" s="27">
        <v>200000495</v>
      </c>
      <c r="B491" s="3">
        <v>0</v>
      </c>
      <c r="C491" s="3">
        <v>0</v>
      </c>
      <c r="D491" s="27">
        <v>40</v>
      </c>
      <c r="E491" s="3">
        <v>1</v>
      </c>
      <c r="F491" s="27">
        <v>106120</v>
      </c>
      <c r="G491" s="3">
        <v>1</v>
      </c>
      <c r="H491" s="3">
        <v>0</v>
      </c>
      <c r="I491" s="2"/>
      <c r="J491" s="33">
        <v>2</v>
      </c>
      <c r="K491" s="33">
        <v>8</v>
      </c>
      <c r="L491" s="33">
        <v>1</v>
      </c>
      <c r="M491" s="33">
        <v>3</v>
      </c>
      <c r="N491" s="33">
        <v>4</v>
      </c>
      <c r="O491" s="33">
        <v>156.43</v>
      </c>
      <c r="P491" s="33">
        <v>200.31</v>
      </c>
      <c r="Q491" s="33">
        <v>226.39</v>
      </c>
      <c r="R491" s="33">
        <v>2</v>
      </c>
      <c r="S491" s="33">
        <v>16</v>
      </c>
      <c r="T491" s="52">
        <v>8</v>
      </c>
      <c r="U491" s="54">
        <f t="shared" si="12"/>
        <v>583.13</v>
      </c>
    </row>
    <row r="492" spans="1:21" ht="12.5">
      <c r="A492" s="27">
        <v>200000496</v>
      </c>
      <c r="B492" s="3">
        <v>1</v>
      </c>
      <c r="C492" s="3">
        <v>1</v>
      </c>
      <c r="D492" s="27">
        <v>26</v>
      </c>
      <c r="E492" s="3">
        <v>1</v>
      </c>
      <c r="F492" s="27">
        <v>71021</v>
      </c>
      <c r="G492" s="3">
        <v>0</v>
      </c>
      <c r="H492" s="3">
        <v>0</v>
      </c>
      <c r="I492" s="2"/>
      <c r="J492" s="33">
        <v>3</v>
      </c>
      <c r="K492" s="33">
        <v>11</v>
      </c>
      <c r="L492" s="33">
        <v>8</v>
      </c>
      <c r="M492" s="33">
        <v>2</v>
      </c>
      <c r="N492" s="33">
        <v>1</v>
      </c>
      <c r="O492" s="33">
        <v>166.09</v>
      </c>
      <c r="P492" s="33">
        <v>212.16</v>
      </c>
      <c r="Q492" s="33">
        <v>241.15</v>
      </c>
      <c r="R492" s="33">
        <v>2</v>
      </c>
      <c r="S492" s="33">
        <v>17</v>
      </c>
      <c r="T492" s="52">
        <v>10</v>
      </c>
      <c r="U492" s="54">
        <f t="shared" si="12"/>
        <v>619.4</v>
      </c>
    </row>
    <row r="493" spans="1:21" ht="12.5">
      <c r="A493" s="27">
        <v>200000497</v>
      </c>
      <c r="B493" s="3">
        <v>0</v>
      </c>
      <c r="C493" s="3">
        <v>0</v>
      </c>
      <c r="D493" s="27">
        <v>60</v>
      </c>
      <c r="E493" s="3">
        <v>2</v>
      </c>
      <c r="F493" s="27">
        <v>89374</v>
      </c>
      <c r="G493" s="3">
        <v>0</v>
      </c>
      <c r="H493" s="3">
        <v>0</v>
      </c>
      <c r="I493" s="2"/>
      <c r="J493" s="33">
        <v>4</v>
      </c>
      <c r="K493" s="33">
        <v>14</v>
      </c>
      <c r="L493" s="33">
        <v>4</v>
      </c>
      <c r="M493" s="33">
        <v>2</v>
      </c>
      <c r="N493" s="33">
        <v>8</v>
      </c>
      <c r="O493" s="33">
        <v>166.56</v>
      </c>
      <c r="P493" s="33">
        <v>213.25</v>
      </c>
      <c r="Q493" s="33">
        <v>240.6</v>
      </c>
      <c r="R493" s="33">
        <v>3</v>
      </c>
      <c r="S493" s="33">
        <v>11</v>
      </c>
      <c r="T493" s="52">
        <v>8</v>
      </c>
      <c r="U493" s="54">
        <f t="shared" si="12"/>
        <v>620.41</v>
      </c>
    </row>
    <row r="494" spans="1:21" ht="12.5">
      <c r="A494" s="27">
        <v>200000499</v>
      </c>
      <c r="B494" s="3">
        <v>1</v>
      </c>
      <c r="C494" s="3">
        <v>1</v>
      </c>
      <c r="D494" s="27">
        <v>26</v>
      </c>
      <c r="E494" s="3">
        <v>1</v>
      </c>
      <c r="F494" s="27">
        <v>71021</v>
      </c>
      <c r="G494" s="3">
        <v>0</v>
      </c>
      <c r="H494" s="3">
        <v>0</v>
      </c>
      <c r="I494" s="2"/>
      <c r="J494" s="33">
        <v>4</v>
      </c>
      <c r="K494" s="33">
        <v>11</v>
      </c>
      <c r="L494" s="33">
        <v>2</v>
      </c>
      <c r="M494" s="33">
        <v>7</v>
      </c>
      <c r="N494" s="33">
        <v>2</v>
      </c>
      <c r="O494" s="33">
        <v>166.09</v>
      </c>
      <c r="P494" s="33">
        <v>212.16</v>
      </c>
      <c r="Q494" s="33">
        <v>241.15</v>
      </c>
      <c r="R494" s="33">
        <v>2</v>
      </c>
      <c r="S494" s="33">
        <v>10</v>
      </c>
      <c r="T494" s="52">
        <v>5</v>
      </c>
      <c r="U494" s="54">
        <f t="shared" si="12"/>
        <v>619.4</v>
      </c>
    </row>
    <row r="495" spans="1:21" ht="12.5">
      <c r="A495" s="27">
        <v>200000500</v>
      </c>
      <c r="B495" s="3">
        <v>0</v>
      </c>
      <c r="C495" s="3">
        <v>0</v>
      </c>
      <c r="D495" s="27">
        <v>60</v>
      </c>
      <c r="E495" s="3">
        <v>2</v>
      </c>
      <c r="F495" s="27">
        <v>89374</v>
      </c>
      <c r="G495" s="3">
        <v>0</v>
      </c>
      <c r="H495" s="3">
        <v>0</v>
      </c>
      <c r="I495" s="2" t="s">
        <v>22</v>
      </c>
      <c r="J495" s="33">
        <v>3</v>
      </c>
      <c r="K495" s="33">
        <v>6</v>
      </c>
      <c r="L495" s="33">
        <v>2</v>
      </c>
      <c r="M495" s="33">
        <v>1</v>
      </c>
      <c r="N495" s="33">
        <v>3</v>
      </c>
      <c r="O495" s="33">
        <v>166.56</v>
      </c>
      <c r="P495" s="33">
        <v>213.25</v>
      </c>
      <c r="Q495" s="33">
        <v>240.6</v>
      </c>
      <c r="R495" s="33">
        <v>2</v>
      </c>
      <c r="S495" s="33">
        <v>12</v>
      </c>
      <c r="T495" s="52">
        <v>3</v>
      </c>
      <c r="U495" s="54">
        <f t="shared" si="12"/>
        <v>620.41</v>
      </c>
    </row>
    <row r="496" spans="1:21" ht="12.5">
      <c r="A496" s="27">
        <v>200000501</v>
      </c>
      <c r="B496" s="3">
        <v>1</v>
      </c>
      <c r="C496" s="3">
        <v>1</v>
      </c>
      <c r="D496" s="27">
        <v>29</v>
      </c>
      <c r="E496" s="3">
        <v>1</v>
      </c>
      <c r="F496" s="27">
        <v>114784</v>
      </c>
      <c r="G496" s="3">
        <v>1</v>
      </c>
      <c r="H496" s="3">
        <v>0</v>
      </c>
      <c r="I496" s="2"/>
      <c r="J496" s="33">
        <v>3</v>
      </c>
      <c r="K496" s="33">
        <v>11</v>
      </c>
      <c r="L496" s="33">
        <v>0</v>
      </c>
      <c r="M496" s="33">
        <v>6</v>
      </c>
      <c r="N496" s="33">
        <v>5</v>
      </c>
      <c r="O496" s="33">
        <v>181.46</v>
      </c>
      <c r="P496" s="33">
        <v>235.34</v>
      </c>
      <c r="Q496" s="33">
        <v>262.86</v>
      </c>
      <c r="R496" s="33">
        <v>3</v>
      </c>
      <c r="S496" s="33">
        <v>18</v>
      </c>
      <c r="T496" s="52">
        <v>6</v>
      </c>
      <c r="U496" s="54">
        <f t="shared" si="12"/>
        <v>679.66000000000008</v>
      </c>
    </row>
    <row r="497" spans="1:21" ht="12.5">
      <c r="A497" s="27">
        <v>200000502</v>
      </c>
      <c r="B497" s="3">
        <v>1</v>
      </c>
      <c r="C497" s="3">
        <v>0</v>
      </c>
      <c r="D497" s="27">
        <v>35</v>
      </c>
      <c r="E497" s="3">
        <v>1</v>
      </c>
      <c r="F497" s="27">
        <v>73266</v>
      </c>
      <c r="G497" s="3">
        <v>0</v>
      </c>
      <c r="H497" s="3">
        <v>0</v>
      </c>
      <c r="I497" s="2"/>
      <c r="J497" s="33">
        <v>1</v>
      </c>
      <c r="K497" s="33">
        <v>14</v>
      </c>
      <c r="L497" s="33">
        <v>1</v>
      </c>
      <c r="M497" s="33">
        <v>10</v>
      </c>
      <c r="N497" s="33">
        <v>3</v>
      </c>
      <c r="O497" s="33">
        <v>146.69999999999999</v>
      </c>
      <c r="P497" s="33">
        <v>188.33</v>
      </c>
      <c r="Q497" s="33">
        <v>212.74</v>
      </c>
      <c r="R497" s="33">
        <v>1</v>
      </c>
      <c r="S497" s="33">
        <v>9</v>
      </c>
      <c r="T497" s="52">
        <v>2</v>
      </c>
      <c r="U497" s="54">
        <f t="shared" si="12"/>
        <v>547.77</v>
      </c>
    </row>
    <row r="498" spans="1:21" ht="12.5">
      <c r="A498" s="27">
        <v>200000503</v>
      </c>
      <c r="B498" s="3">
        <v>0</v>
      </c>
      <c r="C498" s="3">
        <v>0</v>
      </c>
      <c r="D498" s="27">
        <v>30</v>
      </c>
      <c r="E498" s="3">
        <v>1</v>
      </c>
      <c r="F498" s="27">
        <v>120846</v>
      </c>
      <c r="G498" s="3">
        <v>1</v>
      </c>
      <c r="H498" s="3">
        <v>0</v>
      </c>
      <c r="I498" s="2"/>
      <c r="J498" s="33">
        <v>5</v>
      </c>
      <c r="K498" s="33">
        <v>12</v>
      </c>
      <c r="L498" s="33">
        <v>3</v>
      </c>
      <c r="M498" s="33">
        <v>1</v>
      </c>
      <c r="N498" s="33">
        <v>2</v>
      </c>
      <c r="O498" s="33">
        <v>173.16</v>
      </c>
      <c r="P498" s="33">
        <v>22.76</v>
      </c>
      <c r="Q498" s="33">
        <v>249.01</v>
      </c>
      <c r="R498" s="33">
        <v>2</v>
      </c>
      <c r="S498" s="33">
        <v>5</v>
      </c>
      <c r="T498" s="52">
        <v>2</v>
      </c>
      <c r="U498" s="54">
        <f t="shared" si="12"/>
        <v>444.92999999999995</v>
      </c>
    </row>
    <row r="499" spans="1:21" ht="12.5">
      <c r="A499" s="27">
        <v>200000504</v>
      </c>
      <c r="B499" s="3">
        <v>0</v>
      </c>
      <c r="C499" s="3">
        <v>0</v>
      </c>
      <c r="D499" s="27">
        <v>38</v>
      </c>
      <c r="E499" s="3">
        <v>1</v>
      </c>
      <c r="F499" s="27">
        <v>152339</v>
      </c>
      <c r="G499" s="3">
        <v>1</v>
      </c>
      <c r="H499" s="3">
        <v>2</v>
      </c>
      <c r="I499" s="2" t="s">
        <v>22</v>
      </c>
      <c r="J499" s="33">
        <v>2</v>
      </c>
      <c r="K499" s="33">
        <v>13</v>
      </c>
      <c r="L499" s="33">
        <v>0</v>
      </c>
      <c r="M499" s="33">
        <v>6</v>
      </c>
      <c r="N499" s="33">
        <v>7</v>
      </c>
      <c r="O499" s="33">
        <v>182.64</v>
      </c>
      <c r="P499" s="33">
        <v>234.34</v>
      </c>
      <c r="Q499" s="33">
        <v>262.43</v>
      </c>
      <c r="R499" s="33">
        <v>1</v>
      </c>
      <c r="S499" s="33">
        <v>18</v>
      </c>
      <c r="T499" s="52">
        <v>10</v>
      </c>
      <c r="U499" s="54">
        <f t="shared" si="12"/>
        <v>679.41000000000008</v>
      </c>
    </row>
    <row r="500" spans="1:21" ht="12.5">
      <c r="A500" s="27">
        <v>200000505</v>
      </c>
      <c r="B500" s="3">
        <v>0</v>
      </c>
      <c r="C500" s="3">
        <v>0</v>
      </c>
      <c r="D500" s="27">
        <v>60</v>
      </c>
      <c r="E500" s="3">
        <v>0</v>
      </c>
      <c r="F500" s="27">
        <v>131477</v>
      </c>
      <c r="G500" s="3">
        <v>0</v>
      </c>
      <c r="H500" s="3">
        <v>0</v>
      </c>
      <c r="I500" s="2"/>
      <c r="J500" s="33">
        <v>3</v>
      </c>
      <c r="K500" s="33">
        <v>13</v>
      </c>
      <c r="L500" s="33">
        <v>4</v>
      </c>
      <c r="M500" s="33">
        <v>2</v>
      </c>
      <c r="N500" s="33">
        <v>7</v>
      </c>
      <c r="O500" s="33">
        <v>175.59</v>
      </c>
      <c r="P500" s="33">
        <v>222.89</v>
      </c>
      <c r="Q500" s="33">
        <v>250.49</v>
      </c>
      <c r="R500" s="33">
        <v>3</v>
      </c>
      <c r="S500" s="33">
        <v>16</v>
      </c>
      <c r="T500" s="52">
        <v>6</v>
      </c>
      <c r="U500" s="54">
        <f t="shared" si="12"/>
        <v>648.97</v>
      </c>
    </row>
    <row r="501" spans="1:21" ht="12.5">
      <c r="A501" s="27">
        <v>200000506</v>
      </c>
      <c r="B501" s="3">
        <v>0</v>
      </c>
      <c r="C501" s="3">
        <v>0</v>
      </c>
      <c r="D501" s="27">
        <v>25</v>
      </c>
      <c r="E501" s="3">
        <v>0</v>
      </c>
      <c r="F501" s="27">
        <v>61037</v>
      </c>
      <c r="G501" s="3">
        <v>0</v>
      </c>
      <c r="H501" s="3">
        <v>0</v>
      </c>
      <c r="I501" s="2" t="s">
        <v>20</v>
      </c>
      <c r="J501" s="33">
        <v>2</v>
      </c>
      <c r="K501" s="33">
        <v>15</v>
      </c>
      <c r="L501" s="33">
        <v>9</v>
      </c>
      <c r="M501" s="33">
        <v>2</v>
      </c>
      <c r="N501" s="33">
        <v>4</v>
      </c>
      <c r="O501" s="33">
        <v>151.13999999999999</v>
      </c>
      <c r="P501" s="33">
        <v>191.47</v>
      </c>
      <c r="Q501" s="33">
        <v>218.25</v>
      </c>
      <c r="R501" s="33">
        <v>2</v>
      </c>
      <c r="S501" s="33">
        <v>18</v>
      </c>
      <c r="T501" s="52">
        <v>3</v>
      </c>
      <c r="U501" s="54">
        <f t="shared" si="12"/>
        <v>560.86</v>
      </c>
    </row>
    <row r="502" spans="1:21" ht="12.5">
      <c r="A502" s="27">
        <v>200000507</v>
      </c>
      <c r="B502" s="3">
        <v>0</v>
      </c>
      <c r="C502" s="3">
        <v>0</v>
      </c>
      <c r="D502" s="27">
        <v>35</v>
      </c>
      <c r="E502" s="3">
        <v>1</v>
      </c>
      <c r="F502" s="27">
        <v>122979</v>
      </c>
      <c r="G502" s="3">
        <v>1</v>
      </c>
      <c r="H502" s="3">
        <v>0</v>
      </c>
      <c r="I502" s="2"/>
      <c r="J502" s="33">
        <v>1</v>
      </c>
      <c r="K502" s="33">
        <v>18</v>
      </c>
      <c r="L502" s="33">
        <v>9</v>
      </c>
      <c r="M502" s="33">
        <v>8</v>
      </c>
      <c r="N502" s="33">
        <v>1</v>
      </c>
      <c r="O502" s="33">
        <v>175.37</v>
      </c>
      <c r="P502" s="33">
        <v>225.72</v>
      </c>
      <c r="Q502" s="33">
        <v>253</v>
      </c>
      <c r="R502" s="33">
        <v>2</v>
      </c>
      <c r="S502" s="33">
        <v>7</v>
      </c>
      <c r="T502" s="52">
        <v>5</v>
      </c>
      <c r="U502" s="54">
        <f t="shared" si="12"/>
        <v>654.09</v>
      </c>
    </row>
    <row r="503" spans="1:21" ht="12.5">
      <c r="A503" s="27">
        <v>200000508</v>
      </c>
      <c r="B503" s="3">
        <v>1</v>
      </c>
      <c r="C503" s="3">
        <v>1</v>
      </c>
      <c r="D503" s="27">
        <v>30</v>
      </c>
      <c r="E503" s="3">
        <v>1</v>
      </c>
      <c r="F503" s="27">
        <v>97822</v>
      </c>
      <c r="G503" s="3">
        <v>1</v>
      </c>
      <c r="H503" s="3">
        <v>0</v>
      </c>
      <c r="I503" s="2"/>
      <c r="J503" s="33">
        <v>4</v>
      </c>
      <c r="K503" s="33">
        <v>11</v>
      </c>
      <c r="L503" s="33">
        <v>1</v>
      </c>
      <c r="M503" s="33">
        <v>5</v>
      </c>
      <c r="N503" s="33">
        <v>5</v>
      </c>
      <c r="O503" s="33">
        <v>158.03</v>
      </c>
      <c r="P503" s="33">
        <v>201.52</v>
      </c>
      <c r="Q503" s="33">
        <v>228.72</v>
      </c>
      <c r="R503" s="33">
        <v>2</v>
      </c>
      <c r="S503" s="33">
        <v>6</v>
      </c>
      <c r="T503" s="52">
        <v>3</v>
      </c>
      <c r="U503" s="54">
        <f t="shared" si="12"/>
        <v>588.27</v>
      </c>
    </row>
    <row r="504" spans="1:21" ht="12.5">
      <c r="A504" s="27">
        <v>200000509</v>
      </c>
      <c r="B504" s="3">
        <v>1</v>
      </c>
      <c r="C504" s="3">
        <v>1</v>
      </c>
      <c r="D504" s="27">
        <v>35</v>
      </c>
      <c r="E504" s="3">
        <v>1</v>
      </c>
      <c r="F504" s="27">
        <v>17312</v>
      </c>
      <c r="G504" s="3">
        <v>1</v>
      </c>
      <c r="H504" s="3">
        <v>1</v>
      </c>
      <c r="I504" s="2"/>
      <c r="J504" s="33">
        <v>5</v>
      </c>
      <c r="K504" s="33">
        <v>22</v>
      </c>
      <c r="L504" s="33">
        <v>6</v>
      </c>
      <c r="M504" s="33">
        <v>7</v>
      </c>
      <c r="N504" s="33">
        <v>9</v>
      </c>
      <c r="O504" s="33">
        <v>180.49</v>
      </c>
      <c r="P504" s="33">
        <v>233.11</v>
      </c>
      <c r="Q504" s="33">
        <v>260.60000000000002</v>
      </c>
      <c r="R504" s="33">
        <v>2</v>
      </c>
      <c r="S504" s="33">
        <v>5</v>
      </c>
      <c r="T504" s="52">
        <v>8</v>
      </c>
      <c r="U504" s="54">
        <f t="shared" si="12"/>
        <v>674.2</v>
      </c>
    </row>
    <row r="505" spans="1:21" ht="12.5">
      <c r="F505" s="30"/>
      <c r="I505" s="4"/>
      <c r="O505" s="34"/>
      <c r="T505" s="34"/>
      <c r="U505" s="34"/>
    </row>
    <row r="506" spans="1:21" ht="12.5">
      <c r="F506" s="30"/>
      <c r="I506" s="4"/>
      <c r="O506" s="34"/>
      <c r="T506" s="34"/>
      <c r="U506" s="34"/>
    </row>
    <row r="507" spans="1:21" ht="12.5">
      <c r="F507" s="30"/>
      <c r="I507" s="4"/>
      <c r="O507" s="34"/>
      <c r="T507" s="34"/>
      <c r="U507" s="34"/>
    </row>
    <row r="508" spans="1:21" ht="12.5">
      <c r="F508" s="30"/>
      <c r="I508" s="4"/>
      <c r="O508" s="34"/>
      <c r="T508" s="34"/>
      <c r="U508" s="34"/>
    </row>
    <row r="509" spans="1:21" ht="12.5">
      <c r="F509" s="30"/>
      <c r="I509" s="4"/>
      <c r="O509" s="34"/>
      <c r="T509" s="34"/>
      <c r="U509" s="34"/>
    </row>
    <row r="510" spans="1:21" ht="12.5">
      <c r="F510" s="30"/>
      <c r="I510" s="4"/>
      <c r="O510" s="34"/>
      <c r="T510" s="34"/>
      <c r="U510" s="34"/>
    </row>
    <row r="511" spans="1:21" ht="12.5">
      <c r="F511" s="30"/>
      <c r="I511" s="4"/>
      <c r="O511" s="34"/>
      <c r="T511" s="34"/>
      <c r="U511" s="34"/>
    </row>
    <row r="512" spans="1:21" ht="12.5">
      <c r="F512" s="30"/>
      <c r="I512" s="4"/>
      <c r="O512" s="34"/>
      <c r="T512" s="34"/>
      <c r="U512" s="34"/>
    </row>
    <row r="513" spans="6:21" ht="12.5">
      <c r="F513" s="30"/>
      <c r="I513" s="4"/>
      <c r="O513" s="34"/>
      <c r="T513" s="34"/>
      <c r="U513" s="34"/>
    </row>
    <row r="514" spans="6:21" ht="12.5">
      <c r="F514" s="30"/>
      <c r="I514" s="4"/>
      <c r="O514" s="34"/>
      <c r="T514" s="34"/>
      <c r="U514" s="34"/>
    </row>
    <row r="515" spans="6:21" ht="12.5">
      <c r="F515" s="30"/>
      <c r="I515" s="4"/>
      <c r="O515" s="34"/>
      <c r="T515" s="34"/>
      <c r="U515" s="34"/>
    </row>
    <row r="516" spans="6:21" ht="12.5">
      <c r="F516" s="30"/>
      <c r="I516" s="4"/>
      <c r="O516" s="34"/>
      <c r="T516" s="34"/>
      <c r="U516" s="34"/>
    </row>
    <row r="517" spans="6:21" ht="12.5">
      <c r="F517" s="30"/>
      <c r="I517" s="4"/>
      <c r="O517" s="34"/>
      <c r="T517" s="34"/>
      <c r="U517" s="34"/>
    </row>
    <row r="518" spans="6:21" ht="12.5">
      <c r="F518" s="30"/>
      <c r="I518" s="4"/>
      <c r="O518" s="34"/>
      <c r="T518" s="34"/>
      <c r="U518" s="34"/>
    </row>
    <row r="519" spans="6:21" ht="12.5">
      <c r="F519" s="30"/>
      <c r="I519" s="4"/>
      <c r="O519" s="34"/>
      <c r="T519" s="34"/>
      <c r="U519" s="34"/>
    </row>
    <row r="520" spans="6:21" ht="12.5">
      <c r="F520" s="30"/>
      <c r="I520" s="4"/>
      <c r="O520" s="34"/>
      <c r="T520" s="34"/>
      <c r="U520" s="34"/>
    </row>
    <row r="521" spans="6:21" ht="12.5">
      <c r="F521" s="30"/>
      <c r="I521" s="4"/>
      <c r="O521" s="34"/>
      <c r="T521" s="34"/>
      <c r="U521" s="34"/>
    </row>
    <row r="522" spans="6:21" ht="12.5">
      <c r="F522" s="30"/>
      <c r="I522" s="4"/>
      <c r="O522" s="34"/>
      <c r="T522" s="34"/>
      <c r="U522" s="34"/>
    </row>
    <row r="523" spans="6:21" ht="12.5">
      <c r="F523" s="30"/>
      <c r="I523" s="4"/>
      <c r="O523" s="34"/>
      <c r="T523" s="34"/>
      <c r="U523" s="34"/>
    </row>
    <row r="524" spans="6:21" ht="12.5">
      <c r="F524" s="30"/>
      <c r="I524" s="4"/>
      <c r="O524" s="34"/>
      <c r="T524" s="34"/>
      <c r="U524" s="34"/>
    </row>
    <row r="525" spans="6:21" ht="12.5">
      <c r="F525" s="30"/>
      <c r="I525" s="4"/>
      <c r="O525" s="34"/>
      <c r="T525" s="34"/>
      <c r="U525" s="34"/>
    </row>
    <row r="526" spans="6:21" ht="12.5">
      <c r="F526" s="30"/>
      <c r="I526" s="4"/>
      <c r="O526" s="34"/>
      <c r="T526" s="34"/>
      <c r="U526" s="34"/>
    </row>
    <row r="527" spans="6:21" ht="12.5">
      <c r="F527" s="30"/>
      <c r="I527" s="4"/>
      <c r="O527" s="34"/>
      <c r="T527" s="34"/>
      <c r="U527" s="34"/>
    </row>
    <row r="528" spans="6:21" ht="12.5">
      <c r="F528" s="30"/>
      <c r="I528" s="4"/>
      <c r="O528" s="34"/>
      <c r="T528" s="34"/>
      <c r="U528" s="34"/>
    </row>
    <row r="529" spans="6:21" ht="12.5">
      <c r="F529" s="30"/>
      <c r="I529" s="4"/>
      <c r="O529" s="34"/>
      <c r="T529" s="34"/>
      <c r="U529" s="34"/>
    </row>
    <row r="530" spans="6:21" ht="12.5">
      <c r="F530" s="30"/>
      <c r="I530" s="4"/>
      <c r="O530" s="34"/>
      <c r="T530" s="34"/>
      <c r="U530" s="34"/>
    </row>
    <row r="531" spans="6:21" ht="12.5">
      <c r="F531" s="30"/>
      <c r="I531" s="4"/>
      <c r="O531" s="34"/>
      <c r="T531" s="34"/>
      <c r="U531" s="34"/>
    </row>
    <row r="532" spans="6:21" ht="12.5">
      <c r="F532" s="30"/>
      <c r="I532" s="4"/>
      <c r="O532" s="34"/>
      <c r="T532" s="34"/>
      <c r="U532" s="34"/>
    </row>
    <row r="533" spans="6:21" ht="12.5">
      <c r="F533" s="30"/>
      <c r="I533" s="4"/>
      <c r="O533" s="34"/>
      <c r="T533" s="34"/>
      <c r="U533" s="34"/>
    </row>
    <row r="534" spans="6:21" ht="12.5">
      <c r="F534" s="30"/>
      <c r="I534" s="4"/>
      <c r="O534" s="34"/>
      <c r="T534" s="34"/>
      <c r="U534" s="34"/>
    </row>
    <row r="535" spans="6:21" ht="12.5">
      <c r="F535" s="30"/>
      <c r="I535" s="4"/>
      <c r="O535" s="34"/>
      <c r="T535" s="34"/>
      <c r="U535" s="34"/>
    </row>
    <row r="536" spans="6:21" ht="12.5">
      <c r="F536" s="30"/>
      <c r="O536" s="34"/>
      <c r="T536" s="34"/>
      <c r="U536" s="34"/>
    </row>
    <row r="537" spans="6:21" ht="12.5">
      <c r="F537" s="30"/>
      <c r="O537" s="34"/>
      <c r="T537" s="34"/>
      <c r="U537" s="34"/>
    </row>
    <row r="538" spans="6:21" ht="12.5">
      <c r="F538" s="30"/>
      <c r="O538" s="34"/>
      <c r="T538" s="34"/>
      <c r="U538" s="34"/>
    </row>
    <row r="539" spans="6:21" ht="12.5">
      <c r="F539" s="30"/>
      <c r="O539" s="34"/>
      <c r="T539" s="34"/>
      <c r="U539" s="34"/>
    </row>
    <row r="540" spans="6:21" ht="12.5">
      <c r="F540" s="30"/>
      <c r="O540" s="34"/>
      <c r="T540" s="34"/>
      <c r="U540" s="34"/>
    </row>
    <row r="541" spans="6:21" ht="12.5">
      <c r="F541" s="30"/>
      <c r="O541" s="34"/>
      <c r="T541" s="34"/>
      <c r="U541" s="34"/>
    </row>
    <row r="542" spans="6:21" ht="12.5">
      <c r="F542" s="30"/>
      <c r="O542" s="34"/>
      <c r="T542" s="34"/>
      <c r="U542" s="34"/>
    </row>
    <row r="543" spans="6:21" ht="12.5">
      <c r="F543" s="30"/>
      <c r="O543" s="34"/>
      <c r="T543" s="34"/>
      <c r="U543" s="34"/>
    </row>
    <row r="544" spans="6:21" ht="12.5">
      <c r="F544" s="30"/>
      <c r="O544" s="34"/>
      <c r="T544" s="34"/>
      <c r="U544" s="34"/>
    </row>
    <row r="545" spans="6:21" ht="12.5">
      <c r="F545" s="30"/>
      <c r="O545" s="34"/>
      <c r="T545" s="34"/>
      <c r="U545" s="34"/>
    </row>
    <row r="546" spans="6:21" ht="12.5">
      <c r="F546" s="30"/>
      <c r="O546" s="34"/>
      <c r="T546" s="34"/>
      <c r="U546" s="34"/>
    </row>
    <row r="547" spans="6:21" ht="12.5">
      <c r="F547" s="30"/>
      <c r="O547" s="34"/>
      <c r="T547" s="34"/>
      <c r="U547" s="34"/>
    </row>
    <row r="548" spans="6:21" ht="12.5">
      <c r="F548" s="30"/>
      <c r="O548" s="34"/>
      <c r="T548" s="34"/>
      <c r="U548" s="34"/>
    </row>
    <row r="549" spans="6:21" ht="12.5">
      <c r="F549" s="30"/>
      <c r="O549" s="34"/>
      <c r="T549" s="34"/>
      <c r="U549" s="34"/>
    </row>
    <row r="550" spans="6:21" ht="12.5">
      <c r="F550" s="30"/>
      <c r="O550" s="34"/>
      <c r="T550" s="34"/>
      <c r="U550" s="34"/>
    </row>
    <row r="551" spans="6:21" ht="12.5">
      <c r="F551" s="30"/>
      <c r="O551" s="34"/>
      <c r="T551" s="34"/>
      <c r="U551" s="34"/>
    </row>
    <row r="552" spans="6:21" ht="12.5">
      <c r="F552" s="30"/>
      <c r="O552" s="34"/>
      <c r="T552" s="34"/>
      <c r="U552" s="34"/>
    </row>
    <row r="553" spans="6:21" ht="12.5">
      <c r="F553" s="30"/>
      <c r="O553" s="34"/>
      <c r="T553" s="34"/>
      <c r="U553" s="34"/>
    </row>
    <row r="554" spans="6:21" ht="12.5">
      <c r="F554" s="30"/>
      <c r="O554" s="34"/>
      <c r="T554" s="34"/>
      <c r="U554" s="34"/>
    </row>
    <row r="555" spans="6:21" ht="12.5">
      <c r="F555" s="30"/>
      <c r="O555" s="34"/>
      <c r="T555" s="34"/>
      <c r="U555" s="34"/>
    </row>
    <row r="556" spans="6:21" ht="12.5">
      <c r="F556" s="30"/>
      <c r="O556" s="34"/>
      <c r="T556" s="34"/>
      <c r="U556" s="34"/>
    </row>
    <row r="557" spans="6:21" ht="12.5">
      <c r="F557" s="30"/>
      <c r="O557" s="34"/>
      <c r="T557" s="34"/>
      <c r="U557" s="34"/>
    </row>
    <row r="558" spans="6:21" ht="12.5">
      <c r="F558" s="30"/>
      <c r="O558" s="34"/>
      <c r="T558" s="34"/>
      <c r="U558" s="34"/>
    </row>
    <row r="559" spans="6:21" ht="12.5">
      <c r="F559" s="30"/>
      <c r="O559" s="34"/>
      <c r="T559" s="34"/>
      <c r="U559" s="34"/>
    </row>
    <row r="560" spans="6:21" ht="12.5">
      <c r="F560" s="30"/>
      <c r="O560" s="34"/>
      <c r="T560" s="34"/>
      <c r="U560" s="34"/>
    </row>
    <row r="561" spans="6:21" ht="12.5">
      <c r="F561" s="30"/>
      <c r="O561" s="34"/>
      <c r="T561" s="34"/>
      <c r="U561" s="34"/>
    </row>
    <row r="562" spans="6:21" ht="12.5">
      <c r="F562" s="30"/>
      <c r="O562" s="34"/>
      <c r="T562" s="34"/>
      <c r="U562" s="34"/>
    </row>
    <row r="563" spans="6:21" ht="12.5">
      <c r="F563" s="30"/>
      <c r="O563" s="34"/>
      <c r="T563" s="34"/>
      <c r="U563" s="34"/>
    </row>
    <row r="564" spans="6:21" ht="12.5">
      <c r="F564" s="30"/>
      <c r="O564" s="34"/>
      <c r="T564" s="34"/>
      <c r="U564" s="34"/>
    </row>
    <row r="565" spans="6:21" ht="12.5">
      <c r="F565" s="30"/>
      <c r="O565" s="34"/>
      <c r="T565" s="34"/>
      <c r="U565" s="34"/>
    </row>
    <row r="566" spans="6:21" ht="12.5">
      <c r="F566" s="30"/>
      <c r="O566" s="34"/>
      <c r="T566" s="34"/>
      <c r="U566" s="34"/>
    </row>
  </sheetData>
  <autoFilter ref="A1:U1" xr:uid="{00000000-0001-0000-0000-000000000000}"/>
  <mergeCells count="20">
    <mergeCell ref="W3:Y3"/>
    <mergeCell ref="AA3:AC3"/>
    <mergeCell ref="AE3:AG3"/>
    <mergeCell ref="AE5:AE8"/>
    <mergeCell ref="AF5:AF6"/>
    <mergeCell ref="AF7:AF8"/>
    <mergeCell ref="AG5:AG6"/>
    <mergeCell ref="AG7:AG8"/>
    <mergeCell ref="AE9:AE12"/>
    <mergeCell ref="AF9:AF10"/>
    <mergeCell ref="AG9:AG10"/>
    <mergeCell ref="AF11:AF12"/>
    <mergeCell ref="AG11:AG12"/>
    <mergeCell ref="AG15:AG16"/>
    <mergeCell ref="AE17:AF17"/>
    <mergeCell ref="AE18:AF18"/>
    <mergeCell ref="AE19:AF19"/>
    <mergeCell ref="AE13:AF14"/>
    <mergeCell ref="AG13:AG14"/>
    <mergeCell ref="AE15:AF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56"/>
  <sheetViews>
    <sheetView workbookViewId="0">
      <selection activeCell="D11" sqref="D11"/>
    </sheetView>
  </sheetViews>
  <sheetFormatPr defaultColWidth="12.6328125" defaultRowHeight="15.75" customHeight="1"/>
  <cols>
    <col min="1" max="1" width="16.08984375" customWidth="1"/>
    <col min="4" max="4" width="84.7265625" customWidth="1"/>
  </cols>
  <sheetData>
    <row r="1" spans="1:12" ht="15.75" customHeight="1">
      <c r="A1" s="72" t="s">
        <v>23</v>
      </c>
      <c r="B1" s="71"/>
      <c r="C1" s="5"/>
      <c r="D1" s="6"/>
      <c r="E1" s="6"/>
      <c r="F1" s="6"/>
      <c r="G1" s="6"/>
      <c r="H1" s="6"/>
      <c r="I1" s="6"/>
      <c r="J1" s="6"/>
      <c r="K1" s="6"/>
      <c r="L1" s="6"/>
    </row>
    <row r="2" spans="1:12" ht="49" customHeight="1">
      <c r="A2" s="73" t="s">
        <v>24</v>
      </c>
      <c r="B2" s="71"/>
      <c r="C2" s="71"/>
      <c r="D2" s="71"/>
      <c r="E2" s="7"/>
      <c r="F2" s="7"/>
      <c r="G2" s="7"/>
      <c r="H2" s="7"/>
      <c r="I2" s="7"/>
      <c r="J2" s="7"/>
      <c r="K2" s="7"/>
      <c r="L2" s="6"/>
    </row>
    <row r="3" spans="1:12" ht="15.75" customHeight="1">
      <c r="A3" s="8"/>
      <c r="B3" s="8"/>
      <c r="C3" s="8"/>
      <c r="D3" s="9"/>
      <c r="E3" s="8"/>
      <c r="F3" s="6"/>
      <c r="G3" s="6"/>
      <c r="H3" s="6"/>
      <c r="I3" s="6"/>
      <c r="J3" s="6"/>
      <c r="K3" s="6"/>
    </row>
    <row r="4" spans="1:12" ht="15.75" customHeight="1">
      <c r="A4" s="8"/>
      <c r="B4" s="8"/>
      <c r="C4" s="8"/>
      <c r="D4" s="9"/>
      <c r="E4" s="8"/>
      <c r="F4" s="6"/>
      <c r="G4" s="6"/>
      <c r="H4" s="6"/>
      <c r="I4" s="6"/>
      <c r="J4" s="6"/>
      <c r="K4" s="6"/>
    </row>
    <row r="5" spans="1:12" ht="15.75" customHeight="1">
      <c r="A5" s="10" t="s">
        <v>25</v>
      </c>
      <c r="B5" s="10" t="s">
        <v>26</v>
      </c>
      <c r="C5" s="10" t="s">
        <v>27</v>
      </c>
      <c r="D5" s="11" t="s">
        <v>28</v>
      </c>
      <c r="E5" s="10"/>
      <c r="F5" s="6"/>
      <c r="G5" s="6"/>
      <c r="H5" s="6"/>
      <c r="I5" s="6"/>
      <c r="J5" s="6"/>
      <c r="K5" s="6"/>
    </row>
    <row r="6" spans="1:12" ht="15.75" customHeight="1">
      <c r="A6" s="12" t="s">
        <v>0</v>
      </c>
      <c r="B6" s="6" t="s">
        <v>29</v>
      </c>
      <c r="C6" s="6" t="s">
        <v>30</v>
      </c>
      <c r="D6" s="70" t="s">
        <v>31</v>
      </c>
      <c r="E6" s="71"/>
      <c r="F6" s="6"/>
      <c r="G6" s="6"/>
      <c r="H6" s="6"/>
      <c r="I6" s="6"/>
      <c r="J6" s="6"/>
      <c r="K6" s="6"/>
    </row>
    <row r="7" spans="1:12" ht="15.75" customHeight="1">
      <c r="A7" s="6"/>
      <c r="B7" s="6"/>
      <c r="C7" s="6"/>
      <c r="D7" s="13"/>
      <c r="E7" s="6"/>
      <c r="F7" s="6"/>
      <c r="G7" s="6"/>
      <c r="H7" s="6"/>
      <c r="I7" s="6"/>
      <c r="J7" s="6"/>
      <c r="K7" s="6"/>
    </row>
    <row r="8" spans="1:12" ht="15.75" customHeight="1">
      <c r="A8" s="12" t="s">
        <v>1</v>
      </c>
      <c r="B8" s="6" t="s">
        <v>32</v>
      </c>
      <c r="C8" s="6" t="s">
        <v>33</v>
      </c>
      <c r="D8" s="70" t="s">
        <v>34</v>
      </c>
      <c r="E8" s="71"/>
      <c r="F8" s="71"/>
      <c r="G8" s="6"/>
      <c r="H8" s="6"/>
      <c r="I8" s="6"/>
      <c r="J8" s="6"/>
      <c r="K8" s="6"/>
    </row>
    <row r="9" spans="1:12" ht="15.75" customHeight="1">
      <c r="A9" s="6"/>
      <c r="B9" s="6"/>
      <c r="C9" s="14">
        <v>0</v>
      </c>
      <c r="D9" s="13" t="s">
        <v>35</v>
      </c>
      <c r="E9" s="6"/>
      <c r="F9" s="6"/>
      <c r="G9" s="6"/>
      <c r="H9" s="6"/>
      <c r="I9" s="6"/>
      <c r="J9" s="6"/>
      <c r="K9" s="6"/>
    </row>
    <row r="10" spans="1:12" ht="15.75" customHeight="1">
      <c r="A10" s="6"/>
      <c r="B10" s="6"/>
      <c r="C10" s="14">
        <v>1</v>
      </c>
      <c r="D10" s="13" t="s">
        <v>36</v>
      </c>
      <c r="E10" s="6"/>
      <c r="F10" s="6"/>
      <c r="G10" s="6"/>
      <c r="H10" s="6"/>
      <c r="I10" s="6"/>
      <c r="J10" s="6"/>
      <c r="K10" s="6"/>
    </row>
    <row r="11" spans="1:12" ht="15.75" customHeight="1">
      <c r="A11" s="6"/>
      <c r="B11" s="6"/>
      <c r="C11" s="6"/>
      <c r="D11" s="13"/>
      <c r="E11" s="6"/>
      <c r="F11" s="6"/>
      <c r="G11" s="6"/>
      <c r="H11" s="6"/>
      <c r="I11" s="6"/>
      <c r="J11" s="6"/>
      <c r="K11" s="6"/>
    </row>
    <row r="12" spans="1:12" ht="15.75" customHeight="1">
      <c r="A12" s="12" t="s">
        <v>2</v>
      </c>
      <c r="B12" s="6" t="s">
        <v>32</v>
      </c>
      <c r="C12" s="6" t="s">
        <v>33</v>
      </c>
      <c r="D12" s="74" t="s">
        <v>37</v>
      </c>
      <c r="E12" s="71"/>
      <c r="F12" s="6"/>
      <c r="G12" s="6"/>
      <c r="H12" s="6"/>
      <c r="I12" s="6"/>
      <c r="J12" s="6"/>
      <c r="K12" s="6"/>
    </row>
    <row r="13" spans="1:12" ht="15.75" customHeight="1">
      <c r="A13" s="6"/>
      <c r="B13" s="6"/>
      <c r="C13" s="14">
        <v>0</v>
      </c>
      <c r="D13" s="13" t="s">
        <v>38</v>
      </c>
      <c r="E13" s="6"/>
      <c r="F13" s="6"/>
      <c r="G13" s="6"/>
      <c r="H13" s="6"/>
      <c r="I13" s="6"/>
      <c r="J13" s="6"/>
      <c r="K13" s="6"/>
    </row>
    <row r="14" spans="1:12" ht="15.75" customHeight="1">
      <c r="A14" s="6"/>
      <c r="B14" s="6"/>
      <c r="C14" s="14">
        <v>1</v>
      </c>
      <c r="D14" s="70" t="s">
        <v>39</v>
      </c>
      <c r="E14" s="71"/>
      <c r="F14" s="6"/>
      <c r="G14" s="6"/>
      <c r="H14" s="6"/>
      <c r="I14" s="6"/>
      <c r="J14" s="6"/>
      <c r="K14" s="6"/>
    </row>
    <row r="15" spans="1:12" ht="15.75" customHeight="1">
      <c r="A15" s="6"/>
      <c r="B15" s="6"/>
      <c r="C15" s="6"/>
      <c r="D15" s="13"/>
      <c r="E15" s="6"/>
      <c r="F15" s="6"/>
      <c r="G15" s="6"/>
      <c r="H15" s="6"/>
      <c r="I15" s="6"/>
      <c r="J15" s="6"/>
      <c r="K15" s="6"/>
    </row>
    <row r="16" spans="1:12" ht="15.75" customHeight="1">
      <c r="A16" s="12" t="s">
        <v>3</v>
      </c>
      <c r="B16" s="6" t="s">
        <v>29</v>
      </c>
      <c r="C16" s="6" t="s">
        <v>30</v>
      </c>
      <c r="D16" s="70" t="s">
        <v>40</v>
      </c>
      <c r="E16" s="71"/>
      <c r="F16" s="71"/>
      <c r="G16" s="71"/>
      <c r="H16" s="71"/>
      <c r="I16" s="71"/>
      <c r="J16" s="71"/>
      <c r="K16" s="6"/>
    </row>
    <row r="17" spans="1:11" ht="15.75" customHeight="1">
      <c r="A17" s="6"/>
      <c r="B17" s="6"/>
      <c r="C17" s="14">
        <v>18</v>
      </c>
      <c r="D17" s="70" t="s">
        <v>41</v>
      </c>
      <c r="E17" s="71"/>
      <c r="F17" s="6"/>
      <c r="G17" s="6"/>
      <c r="H17" s="6"/>
      <c r="I17" s="6"/>
      <c r="J17" s="6"/>
      <c r="K17" s="6"/>
    </row>
    <row r="18" spans="1:11" ht="15.75" customHeight="1">
      <c r="A18" s="6"/>
      <c r="B18" s="6"/>
      <c r="C18" s="14">
        <v>75</v>
      </c>
      <c r="D18" s="70" t="s">
        <v>42</v>
      </c>
      <c r="E18" s="71"/>
      <c r="F18" s="6"/>
      <c r="G18" s="6"/>
      <c r="H18" s="6"/>
      <c r="I18" s="6"/>
      <c r="J18" s="6"/>
      <c r="K18" s="6"/>
    </row>
    <row r="19" spans="1:11" ht="15.75" customHeight="1">
      <c r="A19" s="6"/>
      <c r="B19" s="6"/>
      <c r="C19" s="6"/>
      <c r="D19" s="13"/>
      <c r="E19" s="6"/>
      <c r="F19" s="6"/>
      <c r="G19" s="6"/>
      <c r="H19" s="6"/>
      <c r="I19" s="6"/>
      <c r="J19" s="6"/>
      <c r="K19" s="6"/>
    </row>
    <row r="20" spans="1:11" ht="12.5">
      <c r="A20" s="12" t="s">
        <v>4</v>
      </c>
      <c r="B20" s="6" t="s">
        <v>32</v>
      </c>
      <c r="C20" s="6" t="s">
        <v>43</v>
      </c>
      <c r="D20" s="70" t="s">
        <v>44</v>
      </c>
      <c r="E20" s="71"/>
      <c r="F20" s="6"/>
      <c r="G20" s="6"/>
      <c r="H20" s="6"/>
      <c r="I20" s="6"/>
      <c r="J20" s="6"/>
      <c r="K20" s="6"/>
    </row>
    <row r="21" spans="1:11" ht="12.5">
      <c r="A21" s="6"/>
      <c r="B21" s="6"/>
      <c r="C21" s="14">
        <v>0</v>
      </c>
      <c r="D21" s="13" t="s">
        <v>45</v>
      </c>
      <c r="E21" s="6"/>
      <c r="F21" s="6"/>
      <c r="G21" s="6"/>
      <c r="H21" s="6"/>
      <c r="I21" s="6"/>
      <c r="J21" s="6"/>
      <c r="K21" s="6"/>
    </row>
    <row r="22" spans="1:11" ht="12.5">
      <c r="A22" s="6"/>
      <c r="B22" s="6"/>
      <c r="C22" s="14">
        <v>1</v>
      </c>
      <c r="D22" s="13" t="s">
        <v>46</v>
      </c>
      <c r="E22" s="6"/>
      <c r="F22" s="6"/>
      <c r="G22" s="6"/>
      <c r="H22" s="6"/>
      <c r="I22" s="6"/>
      <c r="J22" s="6"/>
      <c r="K22" s="6"/>
    </row>
    <row r="23" spans="1:11" ht="12.5">
      <c r="A23" s="6"/>
      <c r="B23" s="6"/>
      <c r="C23" s="14">
        <v>2</v>
      </c>
      <c r="D23" s="13" t="s">
        <v>47</v>
      </c>
      <c r="E23" s="6"/>
      <c r="F23" s="6"/>
      <c r="G23" s="6"/>
      <c r="H23" s="6"/>
      <c r="I23" s="6"/>
      <c r="J23" s="6"/>
      <c r="K23" s="6"/>
    </row>
    <row r="24" spans="1:11" ht="12.5">
      <c r="A24" s="6"/>
      <c r="B24" s="6"/>
      <c r="C24" s="14">
        <v>3</v>
      </c>
      <c r="D24" s="13" t="s">
        <v>48</v>
      </c>
      <c r="E24" s="6"/>
      <c r="F24" s="6"/>
      <c r="G24" s="6"/>
      <c r="H24" s="6"/>
      <c r="I24" s="6"/>
      <c r="J24" s="6"/>
      <c r="K24" s="6"/>
    </row>
    <row r="25" spans="1:11" ht="12.5">
      <c r="A25" s="6"/>
      <c r="B25" s="6"/>
      <c r="C25" s="6"/>
      <c r="D25" s="13"/>
      <c r="E25" s="6"/>
      <c r="F25" s="6"/>
      <c r="G25" s="6"/>
      <c r="H25" s="6"/>
      <c r="I25" s="6"/>
      <c r="J25" s="6"/>
      <c r="K25" s="6"/>
    </row>
    <row r="26" spans="1:11" ht="12.5">
      <c r="A26" s="12" t="s">
        <v>5</v>
      </c>
      <c r="B26" s="6" t="s">
        <v>29</v>
      </c>
      <c r="C26" s="6" t="s">
        <v>49</v>
      </c>
      <c r="D26" s="70" t="s">
        <v>50</v>
      </c>
      <c r="E26" s="71"/>
      <c r="F26" s="6"/>
      <c r="G26" s="6"/>
      <c r="H26" s="6"/>
      <c r="I26" s="6"/>
      <c r="J26" s="6"/>
      <c r="K26" s="6"/>
    </row>
    <row r="27" spans="1:11" ht="12.5">
      <c r="A27" s="6"/>
      <c r="B27" s="6"/>
      <c r="C27" s="14">
        <v>38247</v>
      </c>
      <c r="D27" s="70" t="s">
        <v>51</v>
      </c>
      <c r="E27" s="71"/>
      <c r="F27" s="6"/>
      <c r="G27" s="6"/>
      <c r="H27" s="6"/>
      <c r="I27" s="6"/>
      <c r="J27" s="6"/>
      <c r="K27" s="6"/>
    </row>
    <row r="28" spans="1:11" ht="12.5">
      <c r="A28" s="6"/>
      <c r="B28" s="6"/>
      <c r="C28" s="14">
        <v>309364</v>
      </c>
      <c r="D28" s="70" t="s">
        <v>52</v>
      </c>
      <c r="E28" s="71"/>
      <c r="F28" s="6"/>
      <c r="G28" s="6"/>
      <c r="H28" s="6"/>
      <c r="I28" s="6"/>
      <c r="J28" s="6"/>
      <c r="K28" s="6"/>
    </row>
    <row r="29" spans="1:11" ht="12.5">
      <c r="A29" s="6"/>
      <c r="B29" s="6"/>
      <c r="C29" s="6"/>
      <c r="D29" s="13"/>
      <c r="E29" s="6"/>
      <c r="F29" s="6"/>
      <c r="G29" s="6"/>
      <c r="H29" s="6"/>
      <c r="I29" s="6"/>
      <c r="J29" s="6"/>
      <c r="K29" s="6"/>
    </row>
    <row r="30" spans="1:11" ht="12.5">
      <c r="A30" s="12" t="s">
        <v>6</v>
      </c>
      <c r="B30" s="6" t="s">
        <v>32</v>
      </c>
      <c r="C30" s="6" t="s">
        <v>53</v>
      </c>
      <c r="D30" s="70" t="s">
        <v>54</v>
      </c>
      <c r="E30" s="71"/>
      <c r="F30" s="6"/>
      <c r="G30" s="6"/>
      <c r="H30" s="6"/>
      <c r="I30" s="6"/>
      <c r="J30" s="6"/>
      <c r="K30" s="6"/>
    </row>
    <row r="31" spans="1:11" ht="12.5">
      <c r="A31" s="6"/>
      <c r="B31" s="6"/>
      <c r="C31" s="14">
        <v>0</v>
      </c>
      <c r="D31" s="70" t="s">
        <v>55</v>
      </c>
      <c r="E31" s="71"/>
      <c r="F31" s="6"/>
      <c r="G31" s="6"/>
      <c r="H31" s="6"/>
      <c r="I31" s="6"/>
      <c r="J31" s="6"/>
      <c r="K31" s="6"/>
    </row>
    <row r="32" spans="1:11" ht="12.5">
      <c r="A32" s="6"/>
      <c r="B32" s="6"/>
      <c r="C32" s="14">
        <v>1</v>
      </c>
      <c r="D32" s="70" t="s">
        <v>56</v>
      </c>
      <c r="E32" s="71"/>
      <c r="F32" s="6"/>
      <c r="G32" s="6"/>
      <c r="H32" s="6"/>
      <c r="I32" s="6"/>
      <c r="J32" s="6"/>
      <c r="K32" s="6"/>
    </row>
    <row r="33" spans="1:11" ht="12.5">
      <c r="A33" s="6"/>
      <c r="B33" s="6"/>
      <c r="C33" s="14">
        <v>2</v>
      </c>
      <c r="D33" s="70" t="s">
        <v>57</v>
      </c>
      <c r="E33" s="71"/>
      <c r="F33" s="6"/>
      <c r="G33" s="6"/>
      <c r="H33" s="6"/>
      <c r="I33" s="6"/>
      <c r="J33" s="6"/>
      <c r="K33" s="6"/>
    </row>
    <row r="34" spans="1:11" ht="12.5">
      <c r="A34" s="6"/>
      <c r="B34" s="6"/>
      <c r="C34" s="6"/>
      <c r="D34" s="13"/>
      <c r="E34" s="6"/>
      <c r="F34" s="6"/>
      <c r="G34" s="6"/>
      <c r="H34" s="6"/>
      <c r="I34" s="6"/>
      <c r="J34" s="6"/>
      <c r="K34" s="6"/>
    </row>
    <row r="35" spans="1:11" ht="12.5">
      <c r="A35" s="12" t="s">
        <v>7</v>
      </c>
      <c r="B35" s="6" t="s">
        <v>32</v>
      </c>
      <c r="C35" s="6" t="s">
        <v>53</v>
      </c>
      <c r="D35" s="70" t="s">
        <v>58</v>
      </c>
      <c r="E35" s="71"/>
      <c r="F35" s="6"/>
      <c r="G35" s="6"/>
      <c r="H35" s="6"/>
      <c r="I35" s="6"/>
      <c r="J35" s="6"/>
      <c r="K35" s="6"/>
    </row>
    <row r="36" spans="1:11" ht="12.5">
      <c r="A36" s="6"/>
      <c r="B36" s="6"/>
      <c r="C36" s="14">
        <v>0</v>
      </c>
      <c r="D36" s="13" t="s">
        <v>59</v>
      </c>
      <c r="E36" s="6"/>
      <c r="F36" s="6"/>
      <c r="G36" s="6"/>
      <c r="H36" s="6"/>
      <c r="I36" s="6"/>
      <c r="J36" s="6"/>
      <c r="K36" s="6"/>
    </row>
    <row r="37" spans="1:11" ht="12.5">
      <c r="A37" s="6"/>
      <c r="B37" s="6"/>
      <c r="C37" s="14">
        <v>1</v>
      </c>
      <c r="D37" s="13" t="s">
        <v>60</v>
      </c>
      <c r="E37" s="6"/>
      <c r="F37" s="6"/>
      <c r="G37" s="6"/>
      <c r="H37" s="6"/>
      <c r="I37" s="6"/>
      <c r="J37" s="6"/>
      <c r="K37" s="6"/>
    </row>
    <row r="38" spans="1:11" ht="12.5">
      <c r="A38" s="6"/>
      <c r="B38" s="6"/>
      <c r="C38" s="14">
        <v>2</v>
      </c>
      <c r="D38" s="13" t="s">
        <v>61</v>
      </c>
      <c r="E38" s="6"/>
      <c r="F38" s="6"/>
      <c r="G38" s="6"/>
      <c r="H38" s="6"/>
      <c r="I38" s="6"/>
      <c r="J38" s="6"/>
      <c r="K38" s="6"/>
    </row>
    <row r="39" spans="1:11" ht="12.5">
      <c r="A39" s="15" t="s">
        <v>8</v>
      </c>
      <c r="B39" s="6" t="s">
        <v>32</v>
      </c>
      <c r="C39" s="6" t="s">
        <v>62</v>
      </c>
      <c r="D39" s="13" t="s">
        <v>63</v>
      </c>
      <c r="E39" s="6"/>
      <c r="F39" s="6"/>
      <c r="G39" s="6"/>
      <c r="H39" s="6"/>
      <c r="I39" s="6"/>
      <c r="J39" s="6"/>
      <c r="K39" s="6"/>
    </row>
    <row r="40" spans="1:11" ht="12.5">
      <c r="B40" s="16"/>
      <c r="D40" s="17"/>
    </row>
    <row r="41" spans="1:11" ht="23">
      <c r="A41" s="15" t="s">
        <v>9</v>
      </c>
      <c r="B41" s="6" t="s">
        <v>29</v>
      </c>
      <c r="D41" s="13" t="s">
        <v>64</v>
      </c>
    </row>
    <row r="42" spans="1:11" ht="12.5">
      <c r="B42" s="16"/>
      <c r="D42" s="17"/>
    </row>
    <row r="43" spans="1:11" ht="23">
      <c r="A43" s="15" t="s">
        <v>10</v>
      </c>
      <c r="B43" s="6" t="s">
        <v>29</v>
      </c>
      <c r="D43" s="13" t="s">
        <v>65</v>
      </c>
    </row>
    <row r="44" spans="1:11" ht="12.5">
      <c r="B44" s="16"/>
      <c r="D44" s="17"/>
    </row>
    <row r="45" spans="1:11" ht="23">
      <c r="A45" s="15" t="s">
        <v>11</v>
      </c>
      <c r="B45" s="6" t="s">
        <v>29</v>
      </c>
      <c r="D45" s="13" t="s">
        <v>66</v>
      </c>
    </row>
    <row r="46" spans="1:11" ht="12.5">
      <c r="B46" s="16"/>
      <c r="D46" s="17"/>
    </row>
    <row r="47" spans="1:11" ht="23">
      <c r="A47" s="15" t="s">
        <v>12</v>
      </c>
      <c r="B47" s="6" t="s">
        <v>29</v>
      </c>
      <c r="D47" s="13" t="s">
        <v>67</v>
      </c>
    </row>
    <row r="48" spans="1:11" ht="12.5">
      <c r="D48" s="17"/>
    </row>
    <row r="49" spans="1:4" ht="23">
      <c r="A49" s="15" t="s">
        <v>13</v>
      </c>
      <c r="B49" s="6" t="s">
        <v>29</v>
      </c>
      <c r="D49" s="13" t="s">
        <v>68</v>
      </c>
    </row>
    <row r="50" spans="1:4" ht="12.5">
      <c r="D50" s="17"/>
    </row>
    <row r="51" spans="1:4" ht="23">
      <c r="A51" s="18" t="s">
        <v>14</v>
      </c>
      <c r="B51" s="6" t="s">
        <v>29</v>
      </c>
      <c r="D51" s="13" t="s">
        <v>69</v>
      </c>
    </row>
    <row r="52" spans="1:4" ht="12.5">
      <c r="A52" s="19"/>
    </row>
    <row r="53" spans="1:4" ht="23">
      <c r="A53" s="18" t="s">
        <v>15</v>
      </c>
      <c r="B53" s="6" t="s">
        <v>29</v>
      </c>
      <c r="D53" s="13" t="s">
        <v>70</v>
      </c>
    </row>
    <row r="54" spans="1:4" ht="12.5">
      <c r="A54" s="19"/>
    </row>
    <row r="55" spans="1:4" ht="23">
      <c r="A55" s="18" t="s">
        <v>16</v>
      </c>
      <c r="B55" s="6" t="s">
        <v>29</v>
      </c>
      <c r="D55" s="13" t="s">
        <v>71</v>
      </c>
    </row>
    <row r="56" spans="1:4" ht="12.5">
      <c r="D56" s="17"/>
    </row>
    <row r="57" spans="1:4" ht="23">
      <c r="A57" s="15" t="s">
        <v>17</v>
      </c>
      <c r="B57" s="6" t="s">
        <v>29</v>
      </c>
      <c r="D57" s="13" t="s">
        <v>72</v>
      </c>
    </row>
    <row r="58" spans="1:4" ht="12.5">
      <c r="D58" s="17"/>
    </row>
    <row r="59" spans="1:4" ht="23">
      <c r="A59" s="15" t="s">
        <v>18</v>
      </c>
      <c r="B59" s="6" t="s">
        <v>29</v>
      </c>
      <c r="D59" s="13" t="s">
        <v>73</v>
      </c>
    </row>
    <row r="60" spans="1:4" ht="12.5">
      <c r="D60" s="17"/>
    </row>
    <row r="61" spans="1:4" ht="23">
      <c r="A61" s="15" t="s">
        <v>19</v>
      </c>
      <c r="B61" s="6" t="s">
        <v>29</v>
      </c>
      <c r="D61" s="13" t="s">
        <v>74</v>
      </c>
    </row>
    <row r="62" spans="1:4" ht="12.5">
      <c r="D62" s="17"/>
    </row>
    <row r="63" spans="1:4" ht="12.5">
      <c r="D63" s="17"/>
    </row>
    <row r="64" spans="1:4" ht="12.5">
      <c r="D64" s="17"/>
    </row>
    <row r="65" spans="4:4" ht="12.5">
      <c r="D65" s="17"/>
    </row>
    <row r="66" spans="4:4" ht="12.5">
      <c r="D66" s="17"/>
    </row>
    <row r="67" spans="4:4" ht="12.5">
      <c r="D67" s="17"/>
    </row>
    <row r="68" spans="4:4" ht="12.5">
      <c r="D68" s="17"/>
    </row>
    <row r="69" spans="4:4" ht="12.5">
      <c r="D69" s="17"/>
    </row>
    <row r="70" spans="4:4" ht="12.5">
      <c r="D70" s="17"/>
    </row>
    <row r="71" spans="4:4" ht="12.5">
      <c r="D71" s="17"/>
    </row>
    <row r="72" spans="4:4" ht="12.5">
      <c r="D72" s="17"/>
    </row>
    <row r="73" spans="4:4" ht="12.5">
      <c r="D73" s="17"/>
    </row>
    <row r="74" spans="4:4" ht="12.5">
      <c r="D74" s="17"/>
    </row>
    <row r="75" spans="4:4" ht="12.5">
      <c r="D75" s="17"/>
    </row>
    <row r="76" spans="4:4" ht="12.5">
      <c r="D76" s="17"/>
    </row>
    <row r="77" spans="4:4" ht="12.5">
      <c r="D77" s="17"/>
    </row>
    <row r="78" spans="4:4" ht="12.5">
      <c r="D78" s="17"/>
    </row>
    <row r="79" spans="4:4" ht="12.5">
      <c r="D79" s="17"/>
    </row>
    <row r="80" spans="4:4" ht="12.5">
      <c r="D80" s="17"/>
    </row>
    <row r="81" spans="4:4" ht="12.5">
      <c r="D81" s="17"/>
    </row>
    <row r="82" spans="4:4" ht="12.5">
      <c r="D82" s="17"/>
    </row>
    <row r="83" spans="4:4" ht="12.5">
      <c r="D83" s="17"/>
    </row>
    <row r="84" spans="4:4" ht="12.5">
      <c r="D84" s="17"/>
    </row>
    <row r="85" spans="4:4" ht="12.5">
      <c r="D85" s="17"/>
    </row>
    <row r="86" spans="4:4" ht="12.5">
      <c r="D86" s="17"/>
    </row>
    <row r="87" spans="4:4" ht="12.5">
      <c r="D87" s="17"/>
    </row>
    <row r="88" spans="4:4" ht="12.5">
      <c r="D88" s="17"/>
    </row>
    <row r="89" spans="4:4" ht="12.5">
      <c r="D89" s="17"/>
    </row>
    <row r="90" spans="4:4" ht="12.5">
      <c r="D90" s="17"/>
    </row>
    <row r="91" spans="4:4" ht="12.5">
      <c r="D91" s="17"/>
    </row>
    <row r="92" spans="4:4" ht="12.5">
      <c r="D92" s="17"/>
    </row>
    <row r="93" spans="4:4" ht="12.5">
      <c r="D93" s="17"/>
    </row>
    <row r="94" spans="4:4" ht="12.5">
      <c r="D94" s="17"/>
    </row>
    <row r="95" spans="4:4" ht="12.5">
      <c r="D95" s="17"/>
    </row>
    <row r="96" spans="4:4" ht="12.5">
      <c r="D96" s="17"/>
    </row>
    <row r="97" spans="4:4" ht="12.5">
      <c r="D97" s="17"/>
    </row>
    <row r="98" spans="4:4" ht="12.5">
      <c r="D98" s="17"/>
    </row>
    <row r="99" spans="4:4" ht="12.5">
      <c r="D99" s="17"/>
    </row>
    <row r="100" spans="4:4" ht="12.5">
      <c r="D100" s="17"/>
    </row>
    <row r="101" spans="4:4" ht="12.5">
      <c r="D101" s="17"/>
    </row>
    <row r="102" spans="4:4" ht="12.5">
      <c r="D102" s="17"/>
    </row>
    <row r="103" spans="4:4" ht="12.5">
      <c r="D103" s="17"/>
    </row>
    <row r="104" spans="4:4" ht="12.5">
      <c r="D104" s="17"/>
    </row>
    <row r="105" spans="4:4" ht="12.5">
      <c r="D105" s="17"/>
    </row>
    <row r="106" spans="4:4" ht="12.5">
      <c r="D106" s="17"/>
    </row>
    <row r="107" spans="4:4" ht="12.5">
      <c r="D107" s="17"/>
    </row>
    <row r="108" spans="4:4" ht="12.5">
      <c r="D108" s="17"/>
    </row>
    <row r="109" spans="4:4" ht="12.5">
      <c r="D109" s="17"/>
    </row>
    <row r="110" spans="4:4" ht="12.5">
      <c r="D110" s="17"/>
    </row>
    <row r="111" spans="4:4" ht="12.5">
      <c r="D111" s="17"/>
    </row>
    <row r="112" spans="4:4" ht="12.5">
      <c r="D112" s="17"/>
    </row>
    <row r="113" spans="4:4" ht="12.5">
      <c r="D113" s="17"/>
    </row>
    <row r="114" spans="4:4" ht="12.5">
      <c r="D114" s="17"/>
    </row>
    <row r="115" spans="4:4" ht="12.5">
      <c r="D115" s="17"/>
    </row>
    <row r="116" spans="4:4" ht="12.5">
      <c r="D116" s="17"/>
    </row>
    <row r="117" spans="4:4" ht="12.5">
      <c r="D117" s="17"/>
    </row>
    <row r="118" spans="4:4" ht="12.5">
      <c r="D118" s="17"/>
    </row>
    <row r="119" spans="4:4" ht="12.5">
      <c r="D119" s="17"/>
    </row>
    <row r="120" spans="4:4" ht="12.5">
      <c r="D120" s="17"/>
    </row>
    <row r="121" spans="4:4" ht="12.5">
      <c r="D121" s="17"/>
    </row>
    <row r="122" spans="4:4" ht="12.5">
      <c r="D122" s="17"/>
    </row>
    <row r="123" spans="4:4" ht="12.5">
      <c r="D123" s="17"/>
    </row>
    <row r="124" spans="4:4" ht="12.5">
      <c r="D124" s="17"/>
    </row>
    <row r="125" spans="4:4" ht="12.5">
      <c r="D125" s="17"/>
    </row>
    <row r="126" spans="4:4" ht="12.5">
      <c r="D126" s="17"/>
    </row>
    <row r="127" spans="4:4" ht="12.5">
      <c r="D127" s="17"/>
    </row>
    <row r="128" spans="4:4" ht="12.5">
      <c r="D128" s="17"/>
    </row>
    <row r="129" spans="4:4" ht="12.5">
      <c r="D129" s="17"/>
    </row>
    <row r="130" spans="4:4" ht="12.5">
      <c r="D130" s="17"/>
    </row>
    <row r="131" spans="4:4" ht="12.5">
      <c r="D131" s="17"/>
    </row>
    <row r="132" spans="4:4" ht="12.5">
      <c r="D132" s="17"/>
    </row>
    <row r="133" spans="4:4" ht="12.5">
      <c r="D133" s="17"/>
    </row>
    <row r="134" spans="4:4" ht="12.5">
      <c r="D134" s="17"/>
    </row>
    <row r="135" spans="4:4" ht="12.5">
      <c r="D135" s="17"/>
    </row>
    <row r="136" spans="4:4" ht="12.5">
      <c r="D136" s="17"/>
    </row>
    <row r="137" spans="4:4" ht="12.5">
      <c r="D137" s="17"/>
    </row>
    <row r="138" spans="4:4" ht="12.5">
      <c r="D138" s="17"/>
    </row>
    <row r="139" spans="4:4" ht="12.5">
      <c r="D139" s="17"/>
    </row>
    <row r="140" spans="4:4" ht="12.5">
      <c r="D140" s="17"/>
    </row>
    <row r="141" spans="4:4" ht="12.5">
      <c r="D141" s="17"/>
    </row>
    <row r="142" spans="4:4" ht="12.5">
      <c r="D142" s="17"/>
    </row>
    <row r="143" spans="4:4" ht="12.5">
      <c r="D143" s="17"/>
    </row>
    <row r="144" spans="4:4" ht="12.5">
      <c r="D144" s="17"/>
    </row>
    <row r="145" spans="4:4" ht="12.5">
      <c r="D145" s="17"/>
    </row>
    <row r="146" spans="4:4" ht="12.5">
      <c r="D146" s="17"/>
    </row>
    <row r="147" spans="4:4" ht="12.5">
      <c r="D147" s="17"/>
    </row>
    <row r="148" spans="4:4" ht="12.5">
      <c r="D148" s="17"/>
    </row>
    <row r="149" spans="4:4" ht="12.5">
      <c r="D149" s="17"/>
    </row>
    <row r="150" spans="4:4" ht="12.5">
      <c r="D150" s="17"/>
    </row>
    <row r="151" spans="4:4" ht="12.5">
      <c r="D151" s="17"/>
    </row>
    <row r="152" spans="4:4" ht="12.5">
      <c r="D152" s="17"/>
    </row>
    <row r="153" spans="4:4" ht="12.5">
      <c r="D153" s="17"/>
    </row>
    <row r="154" spans="4:4" ht="12.5">
      <c r="D154" s="17"/>
    </row>
    <row r="155" spans="4:4" ht="12.5">
      <c r="D155" s="17"/>
    </row>
    <row r="156" spans="4:4" ht="12.5">
      <c r="D156" s="17"/>
    </row>
    <row r="157" spans="4:4" ht="12.5">
      <c r="D157" s="17"/>
    </row>
    <row r="158" spans="4:4" ht="12.5">
      <c r="D158" s="17"/>
    </row>
    <row r="159" spans="4:4" ht="12.5">
      <c r="D159" s="17"/>
    </row>
    <row r="160" spans="4:4" ht="12.5">
      <c r="D160" s="17"/>
    </row>
    <row r="161" spans="4:4" ht="12.5">
      <c r="D161" s="17"/>
    </row>
    <row r="162" spans="4:4" ht="12.5">
      <c r="D162" s="17"/>
    </row>
    <row r="163" spans="4:4" ht="12.5">
      <c r="D163" s="17"/>
    </row>
    <row r="164" spans="4:4" ht="12.5">
      <c r="D164" s="17"/>
    </row>
    <row r="165" spans="4:4" ht="12.5">
      <c r="D165" s="17"/>
    </row>
    <row r="166" spans="4:4" ht="12.5">
      <c r="D166" s="17"/>
    </row>
    <row r="167" spans="4:4" ht="12.5">
      <c r="D167" s="17"/>
    </row>
    <row r="168" spans="4:4" ht="12.5">
      <c r="D168" s="17"/>
    </row>
    <row r="169" spans="4:4" ht="12.5">
      <c r="D169" s="17"/>
    </row>
    <row r="170" spans="4:4" ht="12.5">
      <c r="D170" s="17"/>
    </row>
    <row r="171" spans="4:4" ht="12.5">
      <c r="D171" s="17"/>
    </row>
    <row r="172" spans="4:4" ht="12.5">
      <c r="D172" s="17"/>
    </row>
    <row r="173" spans="4:4" ht="12.5">
      <c r="D173" s="17"/>
    </row>
    <row r="174" spans="4:4" ht="12.5">
      <c r="D174" s="17"/>
    </row>
    <row r="175" spans="4:4" ht="12.5">
      <c r="D175" s="17"/>
    </row>
    <row r="176" spans="4:4" ht="12.5">
      <c r="D176" s="17"/>
    </row>
    <row r="177" spans="4:4" ht="12.5">
      <c r="D177" s="17"/>
    </row>
    <row r="178" spans="4:4" ht="12.5">
      <c r="D178" s="17"/>
    </row>
    <row r="179" spans="4:4" ht="12.5">
      <c r="D179" s="17"/>
    </row>
    <row r="180" spans="4:4" ht="12.5">
      <c r="D180" s="17"/>
    </row>
    <row r="181" spans="4:4" ht="12.5">
      <c r="D181" s="17"/>
    </row>
    <row r="182" spans="4:4" ht="12.5">
      <c r="D182" s="17"/>
    </row>
    <row r="183" spans="4:4" ht="12.5">
      <c r="D183" s="17"/>
    </row>
    <row r="184" spans="4:4" ht="12.5">
      <c r="D184" s="17"/>
    </row>
    <row r="185" spans="4:4" ht="12.5">
      <c r="D185" s="17"/>
    </row>
    <row r="186" spans="4:4" ht="12.5">
      <c r="D186" s="17"/>
    </row>
    <row r="187" spans="4:4" ht="12.5">
      <c r="D187" s="17"/>
    </row>
    <row r="188" spans="4:4" ht="12.5">
      <c r="D188" s="17"/>
    </row>
    <row r="189" spans="4:4" ht="12.5">
      <c r="D189" s="17"/>
    </row>
    <row r="190" spans="4:4" ht="12.5">
      <c r="D190" s="17"/>
    </row>
    <row r="191" spans="4:4" ht="12.5">
      <c r="D191" s="17"/>
    </row>
    <row r="192" spans="4:4" ht="12.5">
      <c r="D192" s="17"/>
    </row>
    <row r="193" spans="4:4" ht="12.5">
      <c r="D193" s="17"/>
    </row>
    <row r="194" spans="4:4" ht="12.5">
      <c r="D194" s="17"/>
    </row>
    <row r="195" spans="4:4" ht="12.5">
      <c r="D195" s="17"/>
    </row>
    <row r="196" spans="4:4" ht="12.5">
      <c r="D196" s="17"/>
    </row>
    <row r="197" spans="4:4" ht="12.5">
      <c r="D197" s="17"/>
    </row>
    <row r="198" spans="4:4" ht="12.5">
      <c r="D198" s="17"/>
    </row>
    <row r="199" spans="4:4" ht="12.5">
      <c r="D199" s="17"/>
    </row>
    <row r="200" spans="4:4" ht="12.5">
      <c r="D200" s="17"/>
    </row>
    <row r="201" spans="4:4" ht="12.5">
      <c r="D201" s="17"/>
    </row>
    <row r="202" spans="4:4" ht="12.5">
      <c r="D202" s="17"/>
    </row>
    <row r="203" spans="4:4" ht="12.5">
      <c r="D203" s="17"/>
    </row>
    <row r="204" spans="4:4" ht="12.5">
      <c r="D204" s="17"/>
    </row>
    <row r="205" spans="4:4" ht="12.5">
      <c r="D205" s="17"/>
    </row>
    <row r="206" spans="4:4" ht="12.5">
      <c r="D206" s="17"/>
    </row>
    <row r="207" spans="4:4" ht="12.5">
      <c r="D207" s="17"/>
    </row>
    <row r="208" spans="4:4" ht="12.5">
      <c r="D208" s="17"/>
    </row>
    <row r="209" spans="4:4" ht="12.5">
      <c r="D209" s="17"/>
    </row>
    <row r="210" spans="4:4" ht="12.5">
      <c r="D210" s="17"/>
    </row>
    <row r="211" spans="4:4" ht="12.5">
      <c r="D211" s="17"/>
    </row>
    <row r="212" spans="4:4" ht="12.5">
      <c r="D212" s="17"/>
    </row>
    <row r="213" spans="4:4" ht="12.5">
      <c r="D213" s="17"/>
    </row>
    <row r="214" spans="4:4" ht="12.5">
      <c r="D214" s="17"/>
    </row>
    <row r="215" spans="4:4" ht="12.5">
      <c r="D215" s="17"/>
    </row>
    <row r="216" spans="4:4" ht="12.5">
      <c r="D216" s="17"/>
    </row>
    <row r="217" spans="4:4" ht="12.5">
      <c r="D217" s="17"/>
    </row>
    <row r="218" spans="4:4" ht="12.5">
      <c r="D218" s="17"/>
    </row>
    <row r="219" spans="4:4" ht="12.5">
      <c r="D219" s="17"/>
    </row>
    <row r="220" spans="4:4" ht="12.5">
      <c r="D220" s="17"/>
    </row>
    <row r="221" spans="4:4" ht="12.5">
      <c r="D221" s="17"/>
    </row>
    <row r="222" spans="4:4" ht="12.5">
      <c r="D222" s="17"/>
    </row>
    <row r="223" spans="4:4" ht="12.5">
      <c r="D223" s="17"/>
    </row>
    <row r="224" spans="4:4" ht="12.5">
      <c r="D224" s="17"/>
    </row>
    <row r="225" spans="4:4" ht="12.5">
      <c r="D225" s="17"/>
    </row>
    <row r="226" spans="4:4" ht="12.5">
      <c r="D226" s="17"/>
    </row>
    <row r="227" spans="4:4" ht="12.5">
      <c r="D227" s="17"/>
    </row>
    <row r="228" spans="4:4" ht="12.5">
      <c r="D228" s="17"/>
    </row>
    <row r="229" spans="4:4" ht="12.5">
      <c r="D229" s="17"/>
    </row>
    <row r="230" spans="4:4" ht="12.5">
      <c r="D230" s="17"/>
    </row>
    <row r="231" spans="4:4" ht="12.5">
      <c r="D231" s="17"/>
    </row>
    <row r="232" spans="4:4" ht="12.5">
      <c r="D232" s="17"/>
    </row>
    <row r="233" spans="4:4" ht="12.5">
      <c r="D233" s="17"/>
    </row>
    <row r="234" spans="4:4" ht="12.5">
      <c r="D234" s="17"/>
    </row>
    <row r="235" spans="4:4" ht="12.5">
      <c r="D235" s="17"/>
    </row>
    <row r="236" spans="4:4" ht="12.5">
      <c r="D236" s="17"/>
    </row>
    <row r="237" spans="4:4" ht="12.5">
      <c r="D237" s="17"/>
    </row>
    <row r="238" spans="4:4" ht="12.5">
      <c r="D238" s="17"/>
    </row>
    <row r="239" spans="4:4" ht="12.5">
      <c r="D239" s="17"/>
    </row>
    <row r="240" spans="4:4" ht="12.5">
      <c r="D240" s="17"/>
    </row>
    <row r="241" spans="4:4" ht="12.5">
      <c r="D241" s="17"/>
    </row>
    <row r="242" spans="4:4" ht="12.5">
      <c r="D242" s="17"/>
    </row>
    <row r="243" spans="4:4" ht="12.5">
      <c r="D243" s="17"/>
    </row>
    <row r="244" spans="4:4" ht="12.5">
      <c r="D244" s="17"/>
    </row>
    <row r="245" spans="4:4" ht="12.5">
      <c r="D245" s="17"/>
    </row>
    <row r="246" spans="4:4" ht="12.5">
      <c r="D246" s="17"/>
    </row>
    <row r="247" spans="4:4" ht="12.5">
      <c r="D247" s="17"/>
    </row>
    <row r="248" spans="4:4" ht="12.5">
      <c r="D248" s="17"/>
    </row>
    <row r="249" spans="4:4" ht="12.5">
      <c r="D249" s="17"/>
    </row>
    <row r="250" spans="4:4" ht="12.5">
      <c r="D250" s="17"/>
    </row>
    <row r="251" spans="4:4" ht="12.5">
      <c r="D251" s="17"/>
    </row>
    <row r="252" spans="4:4" ht="12.5">
      <c r="D252" s="17"/>
    </row>
    <row r="253" spans="4:4" ht="12.5">
      <c r="D253" s="17"/>
    </row>
    <row r="254" spans="4:4" ht="12.5">
      <c r="D254" s="17"/>
    </row>
    <row r="255" spans="4:4" ht="12.5">
      <c r="D255" s="17"/>
    </row>
    <row r="256" spans="4:4" ht="12.5">
      <c r="D256" s="17"/>
    </row>
    <row r="257" spans="4:4" ht="12.5">
      <c r="D257" s="17"/>
    </row>
    <row r="258" spans="4:4" ht="12.5">
      <c r="D258" s="17"/>
    </row>
    <row r="259" spans="4:4" ht="12.5">
      <c r="D259" s="17"/>
    </row>
    <row r="260" spans="4:4" ht="12.5">
      <c r="D260" s="17"/>
    </row>
    <row r="261" spans="4:4" ht="12.5">
      <c r="D261" s="17"/>
    </row>
    <row r="262" spans="4:4" ht="12.5">
      <c r="D262" s="17"/>
    </row>
    <row r="263" spans="4:4" ht="12.5">
      <c r="D263" s="17"/>
    </row>
    <row r="264" spans="4:4" ht="12.5">
      <c r="D264" s="17"/>
    </row>
    <row r="265" spans="4:4" ht="12.5">
      <c r="D265" s="17"/>
    </row>
    <row r="266" spans="4:4" ht="12.5">
      <c r="D266" s="17"/>
    </row>
    <row r="267" spans="4:4" ht="12.5">
      <c r="D267" s="17"/>
    </row>
    <row r="268" spans="4:4" ht="12.5">
      <c r="D268" s="17"/>
    </row>
    <row r="269" spans="4:4" ht="12.5">
      <c r="D269" s="17"/>
    </row>
    <row r="270" spans="4:4" ht="12.5">
      <c r="D270" s="17"/>
    </row>
    <row r="271" spans="4:4" ht="12.5">
      <c r="D271" s="17"/>
    </row>
    <row r="272" spans="4:4" ht="12.5">
      <c r="D272" s="17"/>
    </row>
    <row r="273" spans="4:4" ht="12.5">
      <c r="D273" s="17"/>
    </row>
    <row r="274" spans="4:4" ht="12.5">
      <c r="D274" s="17"/>
    </row>
    <row r="275" spans="4:4" ht="12.5">
      <c r="D275" s="17"/>
    </row>
    <row r="276" spans="4:4" ht="12.5">
      <c r="D276" s="17"/>
    </row>
    <row r="277" spans="4:4" ht="12.5">
      <c r="D277" s="17"/>
    </row>
    <row r="278" spans="4:4" ht="12.5">
      <c r="D278" s="17"/>
    </row>
    <row r="279" spans="4:4" ht="12.5">
      <c r="D279" s="17"/>
    </row>
    <row r="280" spans="4:4" ht="12.5">
      <c r="D280" s="17"/>
    </row>
    <row r="281" spans="4:4" ht="12.5">
      <c r="D281" s="17"/>
    </row>
    <row r="282" spans="4:4" ht="12.5">
      <c r="D282" s="17"/>
    </row>
    <row r="283" spans="4:4" ht="12.5">
      <c r="D283" s="17"/>
    </row>
    <row r="284" spans="4:4" ht="12.5">
      <c r="D284" s="17"/>
    </row>
    <row r="285" spans="4:4" ht="12.5">
      <c r="D285" s="17"/>
    </row>
    <row r="286" spans="4:4" ht="12.5">
      <c r="D286" s="17"/>
    </row>
    <row r="287" spans="4:4" ht="12.5">
      <c r="D287" s="17"/>
    </row>
    <row r="288" spans="4:4" ht="12.5">
      <c r="D288" s="17"/>
    </row>
    <row r="289" spans="4:4" ht="12.5">
      <c r="D289" s="17"/>
    </row>
    <row r="290" spans="4:4" ht="12.5">
      <c r="D290" s="17"/>
    </row>
    <row r="291" spans="4:4" ht="12.5">
      <c r="D291" s="17"/>
    </row>
    <row r="292" spans="4:4" ht="12.5">
      <c r="D292" s="17"/>
    </row>
    <row r="293" spans="4:4" ht="12.5">
      <c r="D293" s="17"/>
    </row>
    <row r="294" spans="4:4" ht="12.5">
      <c r="D294" s="17"/>
    </row>
    <row r="295" spans="4:4" ht="12.5">
      <c r="D295" s="17"/>
    </row>
    <row r="296" spans="4:4" ht="12.5">
      <c r="D296" s="17"/>
    </row>
    <row r="297" spans="4:4" ht="12.5">
      <c r="D297" s="17"/>
    </row>
    <row r="298" spans="4:4" ht="12.5">
      <c r="D298" s="17"/>
    </row>
    <row r="299" spans="4:4" ht="12.5">
      <c r="D299" s="17"/>
    </row>
    <row r="300" spans="4:4" ht="12.5">
      <c r="D300" s="17"/>
    </row>
    <row r="301" spans="4:4" ht="12.5">
      <c r="D301" s="17"/>
    </row>
    <row r="302" spans="4:4" ht="12.5">
      <c r="D302" s="17"/>
    </row>
    <row r="303" spans="4:4" ht="12.5">
      <c r="D303" s="17"/>
    </row>
    <row r="304" spans="4:4" ht="12.5">
      <c r="D304" s="17"/>
    </row>
    <row r="305" spans="4:4" ht="12.5">
      <c r="D305" s="17"/>
    </row>
    <row r="306" spans="4:4" ht="12.5">
      <c r="D306" s="17"/>
    </row>
    <row r="307" spans="4:4" ht="12.5">
      <c r="D307" s="17"/>
    </row>
    <row r="308" spans="4:4" ht="12.5">
      <c r="D308" s="17"/>
    </row>
    <row r="309" spans="4:4" ht="12.5">
      <c r="D309" s="17"/>
    </row>
    <row r="310" spans="4:4" ht="12.5">
      <c r="D310" s="17"/>
    </row>
    <row r="311" spans="4:4" ht="12.5">
      <c r="D311" s="17"/>
    </row>
    <row r="312" spans="4:4" ht="12.5">
      <c r="D312" s="17"/>
    </row>
    <row r="313" spans="4:4" ht="12.5">
      <c r="D313" s="17"/>
    </row>
    <row r="314" spans="4:4" ht="12.5">
      <c r="D314" s="17"/>
    </row>
    <row r="315" spans="4:4" ht="12.5">
      <c r="D315" s="17"/>
    </row>
    <row r="316" spans="4:4" ht="12.5">
      <c r="D316" s="17"/>
    </row>
    <row r="317" spans="4:4" ht="12.5">
      <c r="D317" s="17"/>
    </row>
    <row r="318" spans="4:4" ht="12.5">
      <c r="D318" s="17"/>
    </row>
    <row r="319" spans="4:4" ht="12.5">
      <c r="D319" s="17"/>
    </row>
    <row r="320" spans="4:4" ht="12.5">
      <c r="D320" s="17"/>
    </row>
    <row r="321" spans="4:4" ht="12.5">
      <c r="D321" s="17"/>
    </row>
    <row r="322" spans="4:4" ht="12.5">
      <c r="D322" s="17"/>
    </row>
    <row r="323" spans="4:4" ht="12.5">
      <c r="D323" s="17"/>
    </row>
    <row r="324" spans="4:4" ht="12.5">
      <c r="D324" s="17"/>
    </row>
    <row r="325" spans="4:4" ht="12.5">
      <c r="D325" s="17"/>
    </row>
    <row r="326" spans="4:4" ht="12.5">
      <c r="D326" s="17"/>
    </row>
    <row r="327" spans="4:4" ht="12.5">
      <c r="D327" s="17"/>
    </row>
    <row r="328" spans="4:4" ht="12.5">
      <c r="D328" s="17"/>
    </row>
    <row r="329" spans="4:4" ht="12.5">
      <c r="D329" s="17"/>
    </row>
    <row r="330" spans="4:4" ht="12.5">
      <c r="D330" s="17"/>
    </row>
    <row r="331" spans="4:4" ht="12.5">
      <c r="D331" s="17"/>
    </row>
    <row r="332" spans="4:4" ht="12.5">
      <c r="D332" s="17"/>
    </row>
    <row r="333" spans="4:4" ht="12.5">
      <c r="D333" s="17"/>
    </row>
    <row r="334" spans="4:4" ht="12.5">
      <c r="D334" s="17"/>
    </row>
    <row r="335" spans="4:4" ht="12.5">
      <c r="D335" s="17"/>
    </row>
    <row r="336" spans="4:4" ht="12.5">
      <c r="D336" s="17"/>
    </row>
    <row r="337" spans="4:4" ht="12.5">
      <c r="D337" s="17"/>
    </row>
    <row r="338" spans="4:4" ht="12.5">
      <c r="D338" s="17"/>
    </row>
    <row r="339" spans="4:4" ht="12.5">
      <c r="D339" s="17"/>
    </row>
    <row r="340" spans="4:4" ht="12.5">
      <c r="D340" s="17"/>
    </row>
    <row r="341" spans="4:4" ht="12.5">
      <c r="D341" s="17"/>
    </row>
    <row r="342" spans="4:4" ht="12.5">
      <c r="D342" s="17"/>
    </row>
    <row r="343" spans="4:4" ht="12.5">
      <c r="D343" s="17"/>
    </row>
    <row r="344" spans="4:4" ht="12.5">
      <c r="D344" s="17"/>
    </row>
    <row r="345" spans="4:4" ht="12.5">
      <c r="D345" s="17"/>
    </row>
    <row r="346" spans="4:4" ht="12.5">
      <c r="D346" s="17"/>
    </row>
    <row r="347" spans="4:4" ht="12.5">
      <c r="D347" s="17"/>
    </row>
    <row r="348" spans="4:4" ht="12.5">
      <c r="D348" s="17"/>
    </row>
    <row r="349" spans="4:4" ht="12.5">
      <c r="D349" s="17"/>
    </row>
    <row r="350" spans="4:4" ht="12.5">
      <c r="D350" s="17"/>
    </row>
    <row r="351" spans="4:4" ht="12.5">
      <c r="D351" s="17"/>
    </row>
    <row r="352" spans="4:4" ht="12.5">
      <c r="D352" s="17"/>
    </row>
    <row r="353" spans="4:4" ht="12.5">
      <c r="D353" s="17"/>
    </row>
    <row r="354" spans="4:4" ht="12.5">
      <c r="D354" s="17"/>
    </row>
    <row r="355" spans="4:4" ht="12.5">
      <c r="D355" s="17"/>
    </row>
    <row r="356" spans="4:4" ht="12.5">
      <c r="D356" s="17"/>
    </row>
    <row r="357" spans="4:4" ht="12.5">
      <c r="D357" s="17"/>
    </row>
    <row r="358" spans="4:4" ht="12.5">
      <c r="D358" s="17"/>
    </row>
    <row r="359" spans="4:4" ht="12.5">
      <c r="D359" s="17"/>
    </row>
    <row r="360" spans="4:4" ht="12.5">
      <c r="D360" s="17"/>
    </row>
    <row r="361" spans="4:4" ht="12.5">
      <c r="D361" s="17"/>
    </row>
    <row r="362" spans="4:4" ht="12.5">
      <c r="D362" s="17"/>
    </row>
    <row r="363" spans="4:4" ht="12.5">
      <c r="D363" s="17"/>
    </row>
    <row r="364" spans="4:4" ht="12.5">
      <c r="D364" s="17"/>
    </row>
    <row r="365" spans="4:4" ht="12.5">
      <c r="D365" s="17"/>
    </row>
    <row r="366" spans="4:4" ht="12.5">
      <c r="D366" s="17"/>
    </row>
    <row r="367" spans="4:4" ht="12.5">
      <c r="D367" s="17"/>
    </row>
    <row r="368" spans="4:4" ht="12.5">
      <c r="D368" s="17"/>
    </row>
    <row r="369" spans="4:4" ht="12.5">
      <c r="D369" s="17"/>
    </row>
    <row r="370" spans="4:4" ht="12.5">
      <c r="D370" s="17"/>
    </row>
    <row r="371" spans="4:4" ht="12.5">
      <c r="D371" s="17"/>
    </row>
    <row r="372" spans="4:4" ht="12.5">
      <c r="D372" s="17"/>
    </row>
    <row r="373" spans="4:4" ht="12.5">
      <c r="D373" s="17"/>
    </row>
    <row r="374" spans="4:4" ht="12.5">
      <c r="D374" s="17"/>
    </row>
    <row r="375" spans="4:4" ht="12.5">
      <c r="D375" s="17"/>
    </row>
    <row r="376" spans="4:4" ht="12.5">
      <c r="D376" s="17"/>
    </row>
    <row r="377" spans="4:4" ht="12.5">
      <c r="D377" s="17"/>
    </row>
    <row r="378" spans="4:4" ht="12.5">
      <c r="D378" s="17"/>
    </row>
    <row r="379" spans="4:4" ht="12.5">
      <c r="D379" s="17"/>
    </row>
    <row r="380" spans="4:4" ht="12.5">
      <c r="D380" s="17"/>
    </row>
    <row r="381" spans="4:4" ht="12.5">
      <c r="D381" s="17"/>
    </row>
    <row r="382" spans="4:4" ht="12.5">
      <c r="D382" s="17"/>
    </row>
    <row r="383" spans="4:4" ht="12.5">
      <c r="D383" s="17"/>
    </row>
    <row r="384" spans="4:4" ht="12.5">
      <c r="D384" s="17"/>
    </row>
    <row r="385" spans="4:4" ht="12.5">
      <c r="D385" s="17"/>
    </row>
    <row r="386" spans="4:4" ht="12.5">
      <c r="D386" s="17"/>
    </row>
    <row r="387" spans="4:4" ht="12.5">
      <c r="D387" s="17"/>
    </row>
    <row r="388" spans="4:4" ht="12.5">
      <c r="D388" s="17"/>
    </row>
    <row r="389" spans="4:4" ht="12.5">
      <c r="D389" s="17"/>
    </row>
    <row r="390" spans="4:4" ht="12.5">
      <c r="D390" s="17"/>
    </row>
    <row r="391" spans="4:4" ht="12.5">
      <c r="D391" s="17"/>
    </row>
    <row r="392" spans="4:4" ht="12.5">
      <c r="D392" s="17"/>
    </row>
    <row r="393" spans="4:4" ht="12.5">
      <c r="D393" s="17"/>
    </row>
    <row r="394" spans="4:4" ht="12.5">
      <c r="D394" s="17"/>
    </row>
    <row r="395" spans="4:4" ht="12.5">
      <c r="D395" s="17"/>
    </row>
    <row r="396" spans="4:4" ht="12.5">
      <c r="D396" s="17"/>
    </row>
    <row r="397" spans="4:4" ht="12.5">
      <c r="D397" s="17"/>
    </row>
    <row r="398" spans="4:4" ht="12.5">
      <c r="D398" s="17"/>
    </row>
    <row r="399" spans="4:4" ht="12.5">
      <c r="D399" s="17"/>
    </row>
    <row r="400" spans="4:4" ht="12.5">
      <c r="D400" s="17"/>
    </row>
    <row r="401" spans="4:4" ht="12.5">
      <c r="D401" s="17"/>
    </row>
    <row r="402" spans="4:4" ht="12.5">
      <c r="D402" s="17"/>
    </row>
    <row r="403" spans="4:4" ht="12.5">
      <c r="D403" s="17"/>
    </row>
    <row r="404" spans="4:4" ht="12.5">
      <c r="D404" s="17"/>
    </row>
    <row r="405" spans="4:4" ht="12.5">
      <c r="D405" s="17"/>
    </row>
    <row r="406" spans="4:4" ht="12.5">
      <c r="D406" s="17"/>
    </row>
    <row r="407" spans="4:4" ht="12.5">
      <c r="D407" s="17"/>
    </row>
    <row r="408" spans="4:4" ht="12.5">
      <c r="D408" s="17"/>
    </row>
    <row r="409" spans="4:4" ht="12.5">
      <c r="D409" s="17"/>
    </row>
    <row r="410" spans="4:4" ht="12.5">
      <c r="D410" s="17"/>
    </row>
    <row r="411" spans="4:4" ht="12.5">
      <c r="D411" s="17"/>
    </row>
    <row r="412" spans="4:4" ht="12.5">
      <c r="D412" s="17"/>
    </row>
    <row r="413" spans="4:4" ht="12.5">
      <c r="D413" s="17"/>
    </row>
    <row r="414" spans="4:4" ht="12.5">
      <c r="D414" s="17"/>
    </row>
    <row r="415" spans="4:4" ht="12.5">
      <c r="D415" s="17"/>
    </row>
    <row r="416" spans="4:4" ht="12.5">
      <c r="D416" s="17"/>
    </row>
    <row r="417" spans="4:4" ht="12.5">
      <c r="D417" s="17"/>
    </row>
    <row r="418" spans="4:4" ht="12.5">
      <c r="D418" s="17"/>
    </row>
    <row r="419" spans="4:4" ht="12.5">
      <c r="D419" s="17"/>
    </row>
    <row r="420" spans="4:4" ht="12.5">
      <c r="D420" s="17"/>
    </row>
    <row r="421" spans="4:4" ht="12.5">
      <c r="D421" s="17"/>
    </row>
    <row r="422" spans="4:4" ht="12.5">
      <c r="D422" s="17"/>
    </row>
    <row r="423" spans="4:4" ht="12.5">
      <c r="D423" s="17"/>
    </row>
    <row r="424" spans="4:4" ht="12.5">
      <c r="D424" s="17"/>
    </row>
    <row r="425" spans="4:4" ht="12.5">
      <c r="D425" s="17"/>
    </row>
    <row r="426" spans="4:4" ht="12.5">
      <c r="D426" s="17"/>
    </row>
    <row r="427" spans="4:4" ht="12.5">
      <c r="D427" s="17"/>
    </row>
    <row r="428" spans="4:4" ht="12.5">
      <c r="D428" s="17"/>
    </row>
    <row r="429" spans="4:4" ht="12.5">
      <c r="D429" s="17"/>
    </row>
    <row r="430" spans="4:4" ht="12.5">
      <c r="D430" s="17"/>
    </row>
    <row r="431" spans="4:4" ht="12.5">
      <c r="D431" s="17"/>
    </row>
    <row r="432" spans="4:4" ht="12.5">
      <c r="D432" s="17"/>
    </row>
    <row r="433" spans="4:4" ht="12.5">
      <c r="D433" s="17"/>
    </row>
    <row r="434" spans="4:4" ht="12.5">
      <c r="D434" s="17"/>
    </row>
    <row r="435" spans="4:4" ht="12.5">
      <c r="D435" s="17"/>
    </row>
    <row r="436" spans="4:4" ht="12.5">
      <c r="D436" s="17"/>
    </row>
    <row r="437" spans="4:4" ht="12.5">
      <c r="D437" s="17"/>
    </row>
    <row r="438" spans="4:4" ht="12.5">
      <c r="D438" s="17"/>
    </row>
    <row r="439" spans="4:4" ht="12.5">
      <c r="D439" s="17"/>
    </row>
    <row r="440" spans="4:4" ht="12.5">
      <c r="D440" s="17"/>
    </row>
    <row r="441" spans="4:4" ht="12.5">
      <c r="D441" s="17"/>
    </row>
    <row r="442" spans="4:4" ht="12.5">
      <c r="D442" s="17"/>
    </row>
    <row r="443" spans="4:4" ht="12.5">
      <c r="D443" s="17"/>
    </row>
    <row r="444" spans="4:4" ht="12.5">
      <c r="D444" s="17"/>
    </row>
    <row r="445" spans="4:4" ht="12.5">
      <c r="D445" s="17"/>
    </row>
    <row r="446" spans="4:4" ht="12.5">
      <c r="D446" s="17"/>
    </row>
    <row r="447" spans="4:4" ht="12.5">
      <c r="D447" s="17"/>
    </row>
    <row r="448" spans="4:4" ht="12.5">
      <c r="D448" s="17"/>
    </row>
    <row r="449" spans="4:4" ht="12.5">
      <c r="D449" s="17"/>
    </row>
    <row r="450" spans="4:4" ht="12.5">
      <c r="D450" s="17"/>
    </row>
    <row r="451" spans="4:4" ht="12.5">
      <c r="D451" s="17"/>
    </row>
    <row r="452" spans="4:4" ht="12.5">
      <c r="D452" s="17"/>
    </row>
    <row r="453" spans="4:4" ht="12.5">
      <c r="D453" s="17"/>
    </row>
    <row r="454" spans="4:4" ht="12.5">
      <c r="D454" s="17"/>
    </row>
    <row r="455" spans="4:4" ht="12.5">
      <c r="D455" s="17"/>
    </row>
    <row r="456" spans="4:4" ht="12.5">
      <c r="D456" s="17"/>
    </row>
    <row r="457" spans="4:4" ht="12.5">
      <c r="D457" s="17"/>
    </row>
    <row r="458" spans="4:4" ht="12.5">
      <c r="D458" s="17"/>
    </row>
    <row r="459" spans="4:4" ht="12.5">
      <c r="D459" s="17"/>
    </row>
    <row r="460" spans="4:4" ht="12.5">
      <c r="D460" s="17"/>
    </row>
    <row r="461" spans="4:4" ht="12.5">
      <c r="D461" s="17"/>
    </row>
    <row r="462" spans="4:4" ht="12.5">
      <c r="D462" s="17"/>
    </row>
    <row r="463" spans="4:4" ht="12.5">
      <c r="D463" s="17"/>
    </row>
    <row r="464" spans="4:4" ht="12.5">
      <c r="D464" s="17"/>
    </row>
    <row r="465" spans="4:4" ht="12.5">
      <c r="D465" s="17"/>
    </row>
    <row r="466" spans="4:4" ht="12.5">
      <c r="D466" s="17"/>
    </row>
    <row r="467" spans="4:4" ht="12.5">
      <c r="D467" s="17"/>
    </row>
    <row r="468" spans="4:4" ht="12.5">
      <c r="D468" s="17"/>
    </row>
    <row r="469" spans="4:4" ht="12.5">
      <c r="D469" s="17"/>
    </row>
    <row r="470" spans="4:4" ht="12.5">
      <c r="D470" s="17"/>
    </row>
    <row r="471" spans="4:4" ht="12.5">
      <c r="D471" s="17"/>
    </row>
    <row r="472" spans="4:4" ht="12.5">
      <c r="D472" s="17"/>
    </row>
    <row r="473" spans="4:4" ht="12.5">
      <c r="D473" s="17"/>
    </row>
    <row r="474" spans="4:4" ht="12.5">
      <c r="D474" s="17"/>
    </row>
    <row r="475" spans="4:4" ht="12.5">
      <c r="D475" s="17"/>
    </row>
    <row r="476" spans="4:4" ht="12.5">
      <c r="D476" s="17"/>
    </row>
    <row r="477" spans="4:4" ht="12.5">
      <c r="D477" s="17"/>
    </row>
    <row r="478" spans="4:4" ht="12.5">
      <c r="D478" s="17"/>
    </row>
    <row r="479" spans="4:4" ht="12.5">
      <c r="D479" s="17"/>
    </row>
    <row r="480" spans="4:4" ht="12.5">
      <c r="D480" s="17"/>
    </row>
    <row r="481" spans="4:4" ht="12.5">
      <c r="D481" s="17"/>
    </row>
    <row r="482" spans="4:4" ht="12.5">
      <c r="D482" s="17"/>
    </row>
    <row r="483" spans="4:4" ht="12.5">
      <c r="D483" s="17"/>
    </row>
    <row r="484" spans="4:4" ht="12.5">
      <c r="D484" s="17"/>
    </row>
    <row r="485" spans="4:4" ht="12.5">
      <c r="D485" s="17"/>
    </row>
    <row r="486" spans="4:4" ht="12.5">
      <c r="D486" s="17"/>
    </row>
    <row r="487" spans="4:4" ht="12.5">
      <c r="D487" s="17"/>
    </row>
    <row r="488" spans="4:4" ht="12.5">
      <c r="D488" s="17"/>
    </row>
    <row r="489" spans="4:4" ht="12.5">
      <c r="D489" s="17"/>
    </row>
    <row r="490" spans="4:4" ht="12.5">
      <c r="D490" s="17"/>
    </row>
    <row r="491" spans="4:4" ht="12.5">
      <c r="D491" s="17"/>
    </row>
    <row r="492" spans="4:4" ht="12.5">
      <c r="D492" s="17"/>
    </row>
    <row r="493" spans="4:4" ht="12.5">
      <c r="D493" s="17"/>
    </row>
    <row r="494" spans="4:4" ht="12.5">
      <c r="D494" s="17"/>
    </row>
    <row r="495" spans="4:4" ht="12.5">
      <c r="D495" s="17"/>
    </row>
    <row r="496" spans="4:4" ht="12.5">
      <c r="D496" s="17"/>
    </row>
    <row r="497" spans="4:4" ht="12.5">
      <c r="D497" s="17"/>
    </row>
    <row r="498" spans="4:4" ht="12.5">
      <c r="D498" s="17"/>
    </row>
    <row r="499" spans="4:4" ht="12.5">
      <c r="D499" s="17"/>
    </row>
    <row r="500" spans="4:4" ht="12.5">
      <c r="D500" s="17"/>
    </row>
    <row r="501" spans="4:4" ht="12.5">
      <c r="D501" s="17"/>
    </row>
    <row r="502" spans="4:4" ht="12.5">
      <c r="D502" s="17"/>
    </row>
    <row r="503" spans="4:4" ht="12.5">
      <c r="D503" s="17"/>
    </row>
    <row r="504" spans="4:4" ht="12.5">
      <c r="D504" s="17"/>
    </row>
    <row r="505" spans="4:4" ht="12.5">
      <c r="D505" s="17"/>
    </row>
    <row r="506" spans="4:4" ht="12.5">
      <c r="D506" s="17"/>
    </row>
    <row r="507" spans="4:4" ht="12.5">
      <c r="D507" s="17"/>
    </row>
    <row r="508" spans="4:4" ht="12.5">
      <c r="D508" s="17"/>
    </row>
    <row r="509" spans="4:4" ht="12.5">
      <c r="D509" s="17"/>
    </row>
    <row r="510" spans="4:4" ht="12.5">
      <c r="D510" s="17"/>
    </row>
    <row r="511" spans="4:4" ht="12.5">
      <c r="D511" s="17"/>
    </row>
    <row r="512" spans="4:4" ht="12.5">
      <c r="D512" s="17"/>
    </row>
    <row r="513" spans="4:4" ht="12.5">
      <c r="D513" s="17"/>
    </row>
    <row r="514" spans="4:4" ht="12.5">
      <c r="D514" s="17"/>
    </row>
    <row r="515" spans="4:4" ht="12.5">
      <c r="D515" s="17"/>
    </row>
    <row r="516" spans="4:4" ht="12.5">
      <c r="D516" s="17"/>
    </row>
    <row r="517" spans="4:4" ht="12.5">
      <c r="D517" s="17"/>
    </row>
    <row r="518" spans="4:4" ht="12.5">
      <c r="D518" s="17"/>
    </row>
    <row r="519" spans="4:4" ht="12.5">
      <c r="D519" s="17"/>
    </row>
    <row r="520" spans="4:4" ht="12.5">
      <c r="D520" s="17"/>
    </row>
    <row r="521" spans="4:4" ht="12.5">
      <c r="D521" s="17"/>
    </row>
    <row r="522" spans="4:4" ht="12.5">
      <c r="D522" s="17"/>
    </row>
    <row r="523" spans="4:4" ht="12.5">
      <c r="D523" s="17"/>
    </row>
    <row r="524" spans="4:4" ht="12.5">
      <c r="D524" s="17"/>
    </row>
    <row r="525" spans="4:4" ht="12.5">
      <c r="D525" s="17"/>
    </row>
    <row r="526" spans="4:4" ht="12.5">
      <c r="D526" s="17"/>
    </row>
    <row r="527" spans="4:4" ht="12.5">
      <c r="D527" s="17"/>
    </row>
    <row r="528" spans="4:4" ht="12.5">
      <c r="D528" s="17"/>
    </row>
    <row r="529" spans="4:4" ht="12.5">
      <c r="D529" s="17"/>
    </row>
    <row r="530" spans="4:4" ht="12.5">
      <c r="D530" s="17"/>
    </row>
    <row r="531" spans="4:4" ht="12.5">
      <c r="D531" s="17"/>
    </row>
    <row r="532" spans="4:4" ht="12.5">
      <c r="D532" s="17"/>
    </row>
    <row r="533" spans="4:4" ht="12.5">
      <c r="D533" s="17"/>
    </row>
    <row r="534" spans="4:4" ht="12.5">
      <c r="D534" s="17"/>
    </row>
    <row r="535" spans="4:4" ht="12.5">
      <c r="D535" s="17"/>
    </row>
    <row r="536" spans="4:4" ht="12.5">
      <c r="D536" s="17"/>
    </row>
    <row r="537" spans="4:4" ht="12.5">
      <c r="D537" s="17"/>
    </row>
    <row r="538" spans="4:4" ht="12.5">
      <c r="D538" s="17"/>
    </row>
    <row r="539" spans="4:4" ht="12.5">
      <c r="D539" s="17"/>
    </row>
    <row r="540" spans="4:4" ht="12.5">
      <c r="D540" s="17"/>
    </row>
    <row r="541" spans="4:4" ht="12.5">
      <c r="D541" s="17"/>
    </row>
    <row r="542" spans="4:4" ht="12.5">
      <c r="D542" s="17"/>
    </row>
    <row r="543" spans="4:4" ht="12.5">
      <c r="D543" s="17"/>
    </row>
    <row r="544" spans="4:4" ht="12.5">
      <c r="D544" s="17"/>
    </row>
    <row r="545" spans="4:4" ht="12.5">
      <c r="D545" s="17"/>
    </row>
    <row r="546" spans="4:4" ht="12.5">
      <c r="D546" s="17"/>
    </row>
    <row r="547" spans="4:4" ht="12.5">
      <c r="D547" s="17"/>
    </row>
    <row r="548" spans="4:4" ht="12.5">
      <c r="D548" s="17"/>
    </row>
    <row r="549" spans="4:4" ht="12.5">
      <c r="D549" s="17"/>
    </row>
    <row r="550" spans="4:4" ht="12.5">
      <c r="D550" s="17"/>
    </row>
    <row r="551" spans="4:4" ht="12.5">
      <c r="D551" s="17"/>
    </row>
    <row r="552" spans="4:4" ht="12.5">
      <c r="D552" s="17"/>
    </row>
    <row r="553" spans="4:4" ht="12.5">
      <c r="D553" s="17"/>
    </row>
    <row r="554" spans="4:4" ht="12.5">
      <c r="D554" s="17"/>
    </row>
    <row r="555" spans="4:4" ht="12.5">
      <c r="D555" s="17"/>
    </row>
    <row r="556" spans="4:4" ht="12.5">
      <c r="D556" s="17"/>
    </row>
    <row r="557" spans="4:4" ht="12.5">
      <c r="D557" s="17"/>
    </row>
    <row r="558" spans="4:4" ht="12.5">
      <c r="D558" s="17"/>
    </row>
    <row r="559" spans="4:4" ht="12.5">
      <c r="D559" s="17"/>
    </row>
    <row r="560" spans="4:4" ht="12.5">
      <c r="D560" s="17"/>
    </row>
    <row r="561" spans="4:4" ht="12.5">
      <c r="D561" s="17"/>
    </row>
    <row r="562" spans="4:4" ht="12.5">
      <c r="D562" s="17"/>
    </row>
    <row r="563" spans="4:4" ht="12.5">
      <c r="D563" s="17"/>
    </row>
    <row r="564" spans="4:4" ht="12.5">
      <c r="D564" s="17"/>
    </row>
    <row r="565" spans="4:4" ht="12.5">
      <c r="D565" s="17"/>
    </row>
    <row r="566" spans="4:4" ht="12.5">
      <c r="D566" s="17"/>
    </row>
    <row r="567" spans="4:4" ht="12.5">
      <c r="D567" s="17"/>
    </row>
    <row r="568" spans="4:4" ht="12.5">
      <c r="D568" s="17"/>
    </row>
    <row r="569" spans="4:4" ht="12.5">
      <c r="D569" s="17"/>
    </row>
    <row r="570" spans="4:4" ht="12.5">
      <c r="D570" s="17"/>
    </row>
    <row r="571" spans="4:4" ht="12.5">
      <c r="D571" s="17"/>
    </row>
    <row r="572" spans="4:4" ht="12.5">
      <c r="D572" s="17"/>
    </row>
    <row r="573" spans="4:4" ht="12.5">
      <c r="D573" s="17"/>
    </row>
    <row r="574" spans="4:4" ht="12.5">
      <c r="D574" s="17"/>
    </row>
    <row r="575" spans="4:4" ht="12.5">
      <c r="D575" s="17"/>
    </row>
    <row r="576" spans="4:4" ht="12.5">
      <c r="D576" s="17"/>
    </row>
    <row r="577" spans="4:4" ht="12.5">
      <c r="D577" s="17"/>
    </row>
    <row r="578" spans="4:4" ht="12.5">
      <c r="D578" s="17"/>
    </row>
    <row r="579" spans="4:4" ht="12.5">
      <c r="D579" s="17"/>
    </row>
    <row r="580" spans="4:4" ht="12.5">
      <c r="D580" s="17"/>
    </row>
    <row r="581" spans="4:4" ht="12.5">
      <c r="D581" s="17"/>
    </row>
    <row r="582" spans="4:4" ht="12.5">
      <c r="D582" s="17"/>
    </row>
    <row r="583" spans="4:4" ht="12.5">
      <c r="D583" s="17"/>
    </row>
    <row r="584" spans="4:4" ht="12.5">
      <c r="D584" s="17"/>
    </row>
    <row r="585" spans="4:4" ht="12.5">
      <c r="D585" s="17"/>
    </row>
    <row r="586" spans="4:4" ht="12.5">
      <c r="D586" s="17"/>
    </row>
    <row r="587" spans="4:4" ht="12.5">
      <c r="D587" s="17"/>
    </row>
    <row r="588" spans="4:4" ht="12.5">
      <c r="D588" s="17"/>
    </row>
    <row r="589" spans="4:4" ht="12.5">
      <c r="D589" s="17"/>
    </row>
    <row r="590" spans="4:4" ht="12.5">
      <c r="D590" s="17"/>
    </row>
    <row r="591" spans="4:4" ht="12.5">
      <c r="D591" s="17"/>
    </row>
    <row r="592" spans="4:4" ht="12.5">
      <c r="D592" s="17"/>
    </row>
    <row r="593" spans="4:4" ht="12.5">
      <c r="D593" s="17"/>
    </row>
    <row r="594" spans="4:4" ht="12.5">
      <c r="D594" s="17"/>
    </row>
    <row r="595" spans="4:4" ht="12.5">
      <c r="D595" s="17"/>
    </row>
    <row r="596" spans="4:4" ht="12.5">
      <c r="D596" s="17"/>
    </row>
    <row r="597" spans="4:4" ht="12.5">
      <c r="D597" s="17"/>
    </row>
    <row r="598" spans="4:4" ht="12.5">
      <c r="D598" s="17"/>
    </row>
    <row r="599" spans="4:4" ht="12.5">
      <c r="D599" s="17"/>
    </row>
    <row r="600" spans="4:4" ht="12.5">
      <c r="D600" s="17"/>
    </row>
    <row r="601" spans="4:4" ht="12.5">
      <c r="D601" s="17"/>
    </row>
    <row r="602" spans="4:4" ht="12.5">
      <c r="D602" s="17"/>
    </row>
    <row r="603" spans="4:4" ht="12.5">
      <c r="D603" s="17"/>
    </row>
    <row r="604" spans="4:4" ht="12.5">
      <c r="D604" s="17"/>
    </row>
    <row r="605" spans="4:4" ht="12.5">
      <c r="D605" s="17"/>
    </row>
    <row r="606" spans="4:4" ht="12.5">
      <c r="D606" s="17"/>
    </row>
    <row r="607" spans="4:4" ht="12.5">
      <c r="D607" s="17"/>
    </row>
    <row r="608" spans="4:4" ht="12.5">
      <c r="D608" s="17"/>
    </row>
    <row r="609" spans="4:4" ht="12.5">
      <c r="D609" s="17"/>
    </row>
    <row r="610" spans="4:4" ht="12.5">
      <c r="D610" s="17"/>
    </row>
    <row r="611" spans="4:4" ht="12.5">
      <c r="D611" s="17"/>
    </row>
    <row r="612" spans="4:4" ht="12.5">
      <c r="D612" s="17"/>
    </row>
    <row r="613" spans="4:4" ht="12.5">
      <c r="D613" s="17"/>
    </row>
    <row r="614" spans="4:4" ht="12.5">
      <c r="D614" s="17"/>
    </row>
    <row r="615" spans="4:4" ht="12.5">
      <c r="D615" s="17"/>
    </row>
    <row r="616" spans="4:4" ht="12.5">
      <c r="D616" s="17"/>
    </row>
    <row r="617" spans="4:4" ht="12.5">
      <c r="D617" s="17"/>
    </row>
    <row r="618" spans="4:4" ht="12.5">
      <c r="D618" s="17"/>
    </row>
    <row r="619" spans="4:4" ht="12.5">
      <c r="D619" s="17"/>
    </row>
    <row r="620" spans="4:4" ht="12.5">
      <c r="D620" s="17"/>
    </row>
    <row r="621" spans="4:4" ht="12.5">
      <c r="D621" s="17"/>
    </row>
    <row r="622" spans="4:4" ht="12.5">
      <c r="D622" s="17"/>
    </row>
    <row r="623" spans="4:4" ht="12.5">
      <c r="D623" s="17"/>
    </row>
    <row r="624" spans="4:4" ht="12.5">
      <c r="D624" s="17"/>
    </row>
    <row r="625" spans="4:4" ht="12.5">
      <c r="D625" s="17"/>
    </row>
    <row r="626" spans="4:4" ht="12.5">
      <c r="D626" s="17"/>
    </row>
    <row r="627" spans="4:4" ht="12.5">
      <c r="D627" s="17"/>
    </row>
    <row r="628" spans="4:4" ht="12.5">
      <c r="D628" s="17"/>
    </row>
    <row r="629" spans="4:4" ht="12.5">
      <c r="D629" s="17"/>
    </row>
    <row r="630" spans="4:4" ht="12.5">
      <c r="D630" s="17"/>
    </row>
    <row r="631" spans="4:4" ht="12.5">
      <c r="D631" s="17"/>
    </row>
    <row r="632" spans="4:4" ht="12.5">
      <c r="D632" s="17"/>
    </row>
    <row r="633" spans="4:4" ht="12.5">
      <c r="D633" s="17"/>
    </row>
    <row r="634" spans="4:4" ht="12.5">
      <c r="D634" s="17"/>
    </row>
    <row r="635" spans="4:4" ht="12.5">
      <c r="D635" s="17"/>
    </row>
    <row r="636" spans="4:4" ht="12.5">
      <c r="D636" s="17"/>
    </row>
    <row r="637" spans="4:4" ht="12.5">
      <c r="D637" s="17"/>
    </row>
    <row r="638" spans="4:4" ht="12.5">
      <c r="D638" s="17"/>
    </row>
    <row r="639" spans="4:4" ht="12.5">
      <c r="D639" s="17"/>
    </row>
    <row r="640" spans="4:4" ht="12.5">
      <c r="D640" s="17"/>
    </row>
    <row r="641" spans="4:4" ht="12.5">
      <c r="D641" s="17"/>
    </row>
    <row r="642" spans="4:4" ht="12.5">
      <c r="D642" s="17"/>
    </row>
    <row r="643" spans="4:4" ht="12.5">
      <c r="D643" s="17"/>
    </row>
    <row r="644" spans="4:4" ht="12.5">
      <c r="D644" s="17"/>
    </row>
    <row r="645" spans="4:4" ht="12.5">
      <c r="D645" s="17"/>
    </row>
    <row r="646" spans="4:4" ht="12.5">
      <c r="D646" s="17"/>
    </row>
    <row r="647" spans="4:4" ht="12.5">
      <c r="D647" s="17"/>
    </row>
    <row r="648" spans="4:4" ht="12.5">
      <c r="D648" s="17"/>
    </row>
    <row r="649" spans="4:4" ht="12.5">
      <c r="D649" s="17"/>
    </row>
    <row r="650" spans="4:4" ht="12.5">
      <c r="D650" s="17"/>
    </row>
    <row r="651" spans="4:4" ht="12.5">
      <c r="D651" s="17"/>
    </row>
    <row r="652" spans="4:4" ht="12.5">
      <c r="D652" s="17"/>
    </row>
    <row r="653" spans="4:4" ht="12.5">
      <c r="D653" s="17"/>
    </row>
    <row r="654" spans="4:4" ht="12.5">
      <c r="D654" s="17"/>
    </row>
    <row r="655" spans="4:4" ht="12.5">
      <c r="D655" s="17"/>
    </row>
    <row r="656" spans="4:4" ht="12.5">
      <c r="D656" s="17"/>
    </row>
    <row r="657" spans="4:4" ht="12.5">
      <c r="D657" s="17"/>
    </row>
    <row r="658" spans="4:4" ht="12.5">
      <c r="D658" s="17"/>
    </row>
    <row r="659" spans="4:4" ht="12.5">
      <c r="D659" s="17"/>
    </row>
    <row r="660" spans="4:4" ht="12.5">
      <c r="D660" s="17"/>
    </row>
    <row r="661" spans="4:4" ht="12.5">
      <c r="D661" s="17"/>
    </row>
    <row r="662" spans="4:4" ht="12.5">
      <c r="D662" s="17"/>
    </row>
    <row r="663" spans="4:4" ht="12.5">
      <c r="D663" s="17"/>
    </row>
    <row r="664" spans="4:4" ht="12.5">
      <c r="D664" s="17"/>
    </row>
    <row r="665" spans="4:4" ht="12.5">
      <c r="D665" s="17"/>
    </row>
    <row r="666" spans="4:4" ht="12.5">
      <c r="D666" s="17"/>
    </row>
    <row r="667" spans="4:4" ht="12.5">
      <c r="D667" s="17"/>
    </row>
    <row r="668" spans="4:4" ht="12.5">
      <c r="D668" s="17"/>
    </row>
    <row r="669" spans="4:4" ht="12.5">
      <c r="D669" s="17"/>
    </row>
    <row r="670" spans="4:4" ht="12.5">
      <c r="D670" s="17"/>
    </row>
    <row r="671" spans="4:4" ht="12.5">
      <c r="D671" s="17"/>
    </row>
    <row r="672" spans="4:4" ht="12.5">
      <c r="D672" s="17"/>
    </row>
    <row r="673" spans="4:4" ht="12.5">
      <c r="D673" s="17"/>
    </row>
    <row r="674" spans="4:4" ht="12.5">
      <c r="D674" s="17"/>
    </row>
    <row r="675" spans="4:4" ht="12.5">
      <c r="D675" s="17"/>
    </row>
    <row r="676" spans="4:4" ht="12.5">
      <c r="D676" s="17"/>
    </row>
    <row r="677" spans="4:4" ht="12.5">
      <c r="D677" s="17"/>
    </row>
    <row r="678" spans="4:4" ht="12.5">
      <c r="D678" s="17"/>
    </row>
    <row r="679" spans="4:4" ht="12.5">
      <c r="D679" s="17"/>
    </row>
    <row r="680" spans="4:4" ht="12.5">
      <c r="D680" s="17"/>
    </row>
    <row r="681" spans="4:4" ht="12.5">
      <c r="D681" s="17"/>
    </row>
    <row r="682" spans="4:4" ht="12.5">
      <c r="D682" s="17"/>
    </row>
    <row r="683" spans="4:4" ht="12.5">
      <c r="D683" s="17"/>
    </row>
    <row r="684" spans="4:4" ht="12.5">
      <c r="D684" s="17"/>
    </row>
    <row r="685" spans="4:4" ht="12.5">
      <c r="D685" s="17"/>
    </row>
    <row r="686" spans="4:4" ht="12.5">
      <c r="D686" s="17"/>
    </row>
    <row r="687" spans="4:4" ht="12.5">
      <c r="D687" s="17"/>
    </row>
    <row r="688" spans="4:4" ht="12.5">
      <c r="D688" s="17"/>
    </row>
    <row r="689" spans="4:4" ht="12.5">
      <c r="D689" s="17"/>
    </row>
    <row r="690" spans="4:4" ht="12.5">
      <c r="D690" s="17"/>
    </row>
    <row r="691" spans="4:4" ht="12.5">
      <c r="D691" s="17"/>
    </row>
    <row r="692" spans="4:4" ht="12.5">
      <c r="D692" s="17"/>
    </row>
    <row r="693" spans="4:4" ht="12.5">
      <c r="D693" s="17"/>
    </row>
    <row r="694" spans="4:4" ht="12.5">
      <c r="D694" s="17"/>
    </row>
    <row r="695" spans="4:4" ht="12.5">
      <c r="D695" s="17"/>
    </row>
    <row r="696" spans="4:4" ht="12.5">
      <c r="D696" s="17"/>
    </row>
    <row r="697" spans="4:4" ht="12.5">
      <c r="D697" s="17"/>
    </row>
    <row r="698" spans="4:4" ht="12.5">
      <c r="D698" s="17"/>
    </row>
    <row r="699" spans="4:4" ht="12.5">
      <c r="D699" s="17"/>
    </row>
    <row r="700" spans="4:4" ht="12.5">
      <c r="D700" s="17"/>
    </row>
    <row r="701" spans="4:4" ht="12.5">
      <c r="D701" s="17"/>
    </row>
    <row r="702" spans="4:4" ht="12.5">
      <c r="D702" s="17"/>
    </row>
    <row r="703" spans="4:4" ht="12.5">
      <c r="D703" s="17"/>
    </row>
    <row r="704" spans="4:4" ht="12.5">
      <c r="D704" s="17"/>
    </row>
    <row r="705" spans="4:4" ht="12.5">
      <c r="D705" s="17"/>
    </row>
    <row r="706" spans="4:4" ht="12.5">
      <c r="D706" s="17"/>
    </row>
    <row r="707" spans="4:4" ht="12.5">
      <c r="D707" s="17"/>
    </row>
    <row r="708" spans="4:4" ht="12.5">
      <c r="D708" s="17"/>
    </row>
    <row r="709" spans="4:4" ht="12.5">
      <c r="D709" s="17"/>
    </row>
    <row r="710" spans="4:4" ht="12.5">
      <c r="D710" s="17"/>
    </row>
    <row r="711" spans="4:4" ht="12.5">
      <c r="D711" s="17"/>
    </row>
    <row r="712" spans="4:4" ht="12.5">
      <c r="D712" s="17"/>
    </row>
    <row r="713" spans="4:4" ht="12.5">
      <c r="D713" s="17"/>
    </row>
    <row r="714" spans="4:4" ht="12.5">
      <c r="D714" s="17"/>
    </row>
    <row r="715" spans="4:4" ht="12.5">
      <c r="D715" s="17"/>
    </row>
    <row r="716" spans="4:4" ht="12.5">
      <c r="D716" s="17"/>
    </row>
    <row r="717" spans="4:4" ht="12.5">
      <c r="D717" s="17"/>
    </row>
    <row r="718" spans="4:4" ht="12.5">
      <c r="D718" s="17"/>
    </row>
    <row r="719" spans="4:4" ht="12.5">
      <c r="D719" s="17"/>
    </row>
    <row r="720" spans="4:4" ht="12.5">
      <c r="D720" s="17"/>
    </row>
    <row r="721" spans="4:4" ht="12.5">
      <c r="D721" s="17"/>
    </row>
    <row r="722" spans="4:4" ht="12.5">
      <c r="D722" s="17"/>
    </row>
    <row r="723" spans="4:4" ht="12.5">
      <c r="D723" s="17"/>
    </row>
    <row r="724" spans="4:4" ht="12.5">
      <c r="D724" s="17"/>
    </row>
    <row r="725" spans="4:4" ht="12.5">
      <c r="D725" s="17"/>
    </row>
    <row r="726" spans="4:4" ht="12.5">
      <c r="D726" s="17"/>
    </row>
    <row r="727" spans="4:4" ht="12.5">
      <c r="D727" s="17"/>
    </row>
    <row r="728" spans="4:4" ht="12.5">
      <c r="D728" s="17"/>
    </row>
    <row r="729" spans="4:4" ht="12.5">
      <c r="D729" s="17"/>
    </row>
    <row r="730" spans="4:4" ht="12.5">
      <c r="D730" s="17"/>
    </row>
    <row r="731" spans="4:4" ht="12.5">
      <c r="D731" s="17"/>
    </row>
    <row r="732" spans="4:4" ht="12.5">
      <c r="D732" s="17"/>
    </row>
    <row r="733" spans="4:4" ht="12.5">
      <c r="D733" s="17"/>
    </row>
    <row r="734" spans="4:4" ht="12.5">
      <c r="D734" s="17"/>
    </row>
    <row r="735" spans="4:4" ht="12.5">
      <c r="D735" s="17"/>
    </row>
    <row r="736" spans="4:4" ht="12.5">
      <c r="D736" s="17"/>
    </row>
    <row r="737" spans="4:4" ht="12.5">
      <c r="D737" s="17"/>
    </row>
    <row r="738" spans="4:4" ht="12.5">
      <c r="D738" s="17"/>
    </row>
    <row r="739" spans="4:4" ht="12.5">
      <c r="D739" s="17"/>
    </row>
    <row r="740" spans="4:4" ht="12.5">
      <c r="D740" s="17"/>
    </row>
    <row r="741" spans="4:4" ht="12.5">
      <c r="D741" s="17"/>
    </row>
    <row r="742" spans="4:4" ht="12.5">
      <c r="D742" s="17"/>
    </row>
    <row r="743" spans="4:4" ht="12.5">
      <c r="D743" s="17"/>
    </row>
    <row r="744" spans="4:4" ht="12.5">
      <c r="D744" s="17"/>
    </row>
    <row r="745" spans="4:4" ht="12.5">
      <c r="D745" s="17"/>
    </row>
    <row r="746" spans="4:4" ht="12.5">
      <c r="D746" s="17"/>
    </row>
    <row r="747" spans="4:4" ht="12.5">
      <c r="D747" s="17"/>
    </row>
    <row r="748" spans="4:4" ht="12.5">
      <c r="D748" s="17"/>
    </row>
    <row r="749" spans="4:4" ht="12.5">
      <c r="D749" s="17"/>
    </row>
    <row r="750" spans="4:4" ht="12.5">
      <c r="D750" s="17"/>
    </row>
    <row r="751" spans="4:4" ht="12.5">
      <c r="D751" s="17"/>
    </row>
    <row r="752" spans="4:4" ht="12.5">
      <c r="D752" s="17"/>
    </row>
    <row r="753" spans="4:4" ht="12.5">
      <c r="D753" s="17"/>
    </row>
    <row r="754" spans="4:4" ht="12.5">
      <c r="D754" s="17"/>
    </row>
    <row r="755" spans="4:4" ht="12.5">
      <c r="D755" s="17"/>
    </row>
    <row r="756" spans="4:4" ht="12.5">
      <c r="D756" s="17"/>
    </row>
    <row r="757" spans="4:4" ht="12.5">
      <c r="D757" s="17"/>
    </row>
    <row r="758" spans="4:4" ht="12.5">
      <c r="D758" s="17"/>
    </row>
    <row r="759" spans="4:4" ht="12.5">
      <c r="D759" s="17"/>
    </row>
    <row r="760" spans="4:4" ht="12.5">
      <c r="D760" s="17"/>
    </row>
    <row r="761" spans="4:4" ht="12.5">
      <c r="D761" s="17"/>
    </row>
    <row r="762" spans="4:4" ht="12.5">
      <c r="D762" s="17"/>
    </row>
    <row r="763" spans="4:4" ht="12.5">
      <c r="D763" s="17"/>
    </row>
    <row r="764" spans="4:4" ht="12.5">
      <c r="D764" s="17"/>
    </row>
    <row r="765" spans="4:4" ht="12.5">
      <c r="D765" s="17"/>
    </row>
    <row r="766" spans="4:4" ht="12.5">
      <c r="D766" s="17"/>
    </row>
    <row r="767" spans="4:4" ht="12.5">
      <c r="D767" s="17"/>
    </row>
    <row r="768" spans="4:4" ht="12.5">
      <c r="D768" s="17"/>
    </row>
    <row r="769" spans="4:4" ht="12.5">
      <c r="D769" s="17"/>
    </row>
    <row r="770" spans="4:4" ht="12.5">
      <c r="D770" s="17"/>
    </row>
    <row r="771" spans="4:4" ht="12.5">
      <c r="D771" s="17"/>
    </row>
    <row r="772" spans="4:4" ht="12.5">
      <c r="D772" s="17"/>
    </row>
    <row r="773" spans="4:4" ht="12.5">
      <c r="D773" s="17"/>
    </row>
    <row r="774" spans="4:4" ht="12.5">
      <c r="D774" s="17"/>
    </row>
    <row r="775" spans="4:4" ht="12.5">
      <c r="D775" s="17"/>
    </row>
    <row r="776" spans="4:4" ht="12.5">
      <c r="D776" s="17"/>
    </row>
    <row r="777" spans="4:4" ht="12.5">
      <c r="D777" s="17"/>
    </row>
    <row r="778" spans="4:4" ht="12.5">
      <c r="D778" s="17"/>
    </row>
    <row r="779" spans="4:4" ht="12.5">
      <c r="D779" s="17"/>
    </row>
    <row r="780" spans="4:4" ht="12.5">
      <c r="D780" s="17"/>
    </row>
    <row r="781" spans="4:4" ht="12.5">
      <c r="D781" s="17"/>
    </row>
    <row r="782" spans="4:4" ht="12.5">
      <c r="D782" s="17"/>
    </row>
    <row r="783" spans="4:4" ht="12.5">
      <c r="D783" s="17"/>
    </row>
    <row r="784" spans="4:4" ht="12.5">
      <c r="D784" s="17"/>
    </row>
    <row r="785" spans="4:4" ht="12.5">
      <c r="D785" s="17"/>
    </row>
    <row r="786" spans="4:4" ht="12.5">
      <c r="D786" s="17"/>
    </row>
    <row r="787" spans="4:4" ht="12.5">
      <c r="D787" s="17"/>
    </row>
    <row r="788" spans="4:4" ht="12.5">
      <c r="D788" s="17"/>
    </row>
    <row r="789" spans="4:4" ht="12.5">
      <c r="D789" s="17"/>
    </row>
    <row r="790" spans="4:4" ht="12.5">
      <c r="D790" s="17"/>
    </row>
    <row r="791" spans="4:4" ht="12.5">
      <c r="D791" s="17"/>
    </row>
    <row r="792" spans="4:4" ht="12.5">
      <c r="D792" s="17"/>
    </row>
    <row r="793" spans="4:4" ht="12.5">
      <c r="D793" s="17"/>
    </row>
    <row r="794" spans="4:4" ht="12.5">
      <c r="D794" s="17"/>
    </row>
    <row r="795" spans="4:4" ht="12.5">
      <c r="D795" s="17"/>
    </row>
    <row r="796" spans="4:4" ht="12.5">
      <c r="D796" s="17"/>
    </row>
    <row r="797" spans="4:4" ht="12.5">
      <c r="D797" s="17"/>
    </row>
    <row r="798" spans="4:4" ht="12.5">
      <c r="D798" s="17"/>
    </row>
    <row r="799" spans="4:4" ht="12.5">
      <c r="D799" s="17"/>
    </row>
    <row r="800" spans="4:4" ht="12.5">
      <c r="D800" s="17"/>
    </row>
    <row r="801" spans="4:4" ht="12.5">
      <c r="D801" s="17"/>
    </row>
    <row r="802" spans="4:4" ht="12.5">
      <c r="D802" s="17"/>
    </row>
    <row r="803" spans="4:4" ht="12.5">
      <c r="D803" s="17"/>
    </row>
    <row r="804" spans="4:4" ht="12.5">
      <c r="D804" s="17"/>
    </row>
    <row r="805" spans="4:4" ht="12.5">
      <c r="D805" s="17"/>
    </row>
    <row r="806" spans="4:4" ht="12.5">
      <c r="D806" s="17"/>
    </row>
    <row r="807" spans="4:4" ht="12.5">
      <c r="D807" s="17"/>
    </row>
    <row r="808" spans="4:4" ht="12.5">
      <c r="D808" s="17"/>
    </row>
    <row r="809" spans="4:4" ht="12.5">
      <c r="D809" s="17"/>
    </row>
    <row r="810" spans="4:4" ht="12.5">
      <c r="D810" s="17"/>
    </row>
    <row r="811" spans="4:4" ht="12.5">
      <c r="D811" s="17"/>
    </row>
    <row r="812" spans="4:4" ht="12.5">
      <c r="D812" s="17"/>
    </row>
    <row r="813" spans="4:4" ht="12.5">
      <c r="D813" s="17"/>
    </row>
    <row r="814" spans="4:4" ht="12.5">
      <c r="D814" s="17"/>
    </row>
    <row r="815" spans="4:4" ht="12.5">
      <c r="D815" s="17"/>
    </row>
    <row r="816" spans="4:4" ht="12.5">
      <c r="D816" s="17"/>
    </row>
    <row r="817" spans="4:4" ht="12.5">
      <c r="D817" s="17"/>
    </row>
    <row r="818" spans="4:4" ht="12.5">
      <c r="D818" s="17"/>
    </row>
    <row r="819" spans="4:4" ht="12.5">
      <c r="D819" s="17"/>
    </row>
    <row r="820" spans="4:4" ht="12.5">
      <c r="D820" s="17"/>
    </row>
    <row r="821" spans="4:4" ht="12.5">
      <c r="D821" s="17"/>
    </row>
    <row r="822" spans="4:4" ht="12.5">
      <c r="D822" s="17"/>
    </row>
    <row r="823" spans="4:4" ht="12.5">
      <c r="D823" s="17"/>
    </row>
    <row r="824" spans="4:4" ht="12.5">
      <c r="D824" s="17"/>
    </row>
    <row r="825" spans="4:4" ht="12.5">
      <c r="D825" s="17"/>
    </row>
    <row r="826" spans="4:4" ht="12.5">
      <c r="D826" s="17"/>
    </row>
    <row r="827" spans="4:4" ht="12.5">
      <c r="D827" s="17"/>
    </row>
    <row r="828" spans="4:4" ht="12.5">
      <c r="D828" s="17"/>
    </row>
    <row r="829" spans="4:4" ht="12.5">
      <c r="D829" s="17"/>
    </row>
    <row r="830" spans="4:4" ht="12.5">
      <c r="D830" s="17"/>
    </row>
    <row r="831" spans="4:4" ht="12.5">
      <c r="D831" s="17"/>
    </row>
    <row r="832" spans="4:4" ht="12.5">
      <c r="D832" s="17"/>
    </row>
    <row r="833" spans="4:4" ht="12.5">
      <c r="D833" s="17"/>
    </row>
    <row r="834" spans="4:4" ht="12.5">
      <c r="D834" s="17"/>
    </row>
    <row r="835" spans="4:4" ht="12.5">
      <c r="D835" s="17"/>
    </row>
    <row r="836" spans="4:4" ht="12.5">
      <c r="D836" s="17"/>
    </row>
    <row r="837" spans="4:4" ht="12.5">
      <c r="D837" s="17"/>
    </row>
    <row r="838" spans="4:4" ht="12.5">
      <c r="D838" s="17"/>
    </row>
    <row r="839" spans="4:4" ht="12.5">
      <c r="D839" s="17"/>
    </row>
    <row r="840" spans="4:4" ht="12.5">
      <c r="D840" s="17"/>
    </row>
    <row r="841" spans="4:4" ht="12.5">
      <c r="D841" s="17"/>
    </row>
    <row r="842" spans="4:4" ht="12.5">
      <c r="D842" s="17"/>
    </row>
    <row r="843" spans="4:4" ht="12.5">
      <c r="D843" s="17"/>
    </row>
    <row r="844" spans="4:4" ht="12.5">
      <c r="D844" s="17"/>
    </row>
    <row r="845" spans="4:4" ht="12.5">
      <c r="D845" s="17"/>
    </row>
    <row r="846" spans="4:4" ht="12.5">
      <c r="D846" s="17"/>
    </row>
    <row r="847" spans="4:4" ht="12.5">
      <c r="D847" s="17"/>
    </row>
    <row r="848" spans="4:4" ht="12.5">
      <c r="D848" s="17"/>
    </row>
    <row r="849" spans="4:4" ht="12.5">
      <c r="D849" s="17"/>
    </row>
    <row r="850" spans="4:4" ht="12.5">
      <c r="D850" s="17"/>
    </row>
    <row r="851" spans="4:4" ht="12.5">
      <c r="D851" s="17"/>
    </row>
    <row r="852" spans="4:4" ht="12.5">
      <c r="D852" s="17"/>
    </row>
    <row r="853" spans="4:4" ht="12.5">
      <c r="D853" s="17"/>
    </row>
    <row r="854" spans="4:4" ht="12.5">
      <c r="D854" s="17"/>
    </row>
    <row r="855" spans="4:4" ht="12.5">
      <c r="D855" s="17"/>
    </row>
    <row r="856" spans="4:4" ht="12.5">
      <c r="D856" s="17"/>
    </row>
    <row r="857" spans="4:4" ht="12.5">
      <c r="D857" s="17"/>
    </row>
    <row r="858" spans="4:4" ht="12.5">
      <c r="D858" s="17"/>
    </row>
    <row r="859" spans="4:4" ht="12.5">
      <c r="D859" s="17"/>
    </row>
    <row r="860" spans="4:4" ht="12.5">
      <c r="D860" s="17"/>
    </row>
    <row r="861" spans="4:4" ht="12.5">
      <c r="D861" s="17"/>
    </row>
    <row r="862" spans="4:4" ht="12.5">
      <c r="D862" s="17"/>
    </row>
    <row r="863" spans="4:4" ht="12.5">
      <c r="D863" s="17"/>
    </row>
    <row r="864" spans="4:4" ht="12.5">
      <c r="D864" s="17"/>
    </row>
    <row r="865" spans="4:4" ht="12.5">
      <c r="D865" s="17"/>
    </row>
    <row r="866" spans="4:4" ht="12.5">
      <c r="D866" s="17"/>
    </row>
    <row r="867" spans="4:4" ht="12.5">
      <c r="D867" s="17"/>
    </row>
    <row r="868" spans="4:4" ht="12.5">
      <c r="D868" s="17"/>
    </row>
    <row r="869" spans="4:4" ht="12.5">
      <c r="D869" s="17"/>
    </row>
    <row r="870" spans="4:4" ht="12.5">
      <c r="D870" s="17"/>
    </row>
    <row r="871" spans="4:4" ht="12.5">
      <c r="D871" s="17"/>
    </row>
    <row r="872" spans="4:4" ht="12.5">
      <c r="D872" s="17"/>
    </row>
    <row r="873" spans="4:4" ht="12.5">
      <c r="D873" s="17"/>
    </row>
    <row r="874" spans="4:4" ht="12.5">
      <c r="D874" s="17"/>
    </row>
    <row r="875" spans="4:4" ht="12.5">
      <c r="D875" s="17"/>
    </row>
    <row r="876" spans="4:4" ht="12.5">
      <c r="D876" s="17"/>
    </row>
    <row r="877" spans="4:4" ht="12.5">
      <c r="D877" s="17"/>
    </row>
    <row r="878" spans="4:4" ht="12.5">
      <c r="D878" s="17"/>
    </row>
    <row r="879" spans="4:4" ht="12.5">
      <c r="D879" s="17"/>
    </row>
    <row r="880" spans="4:4" ht="12.5">
      <c r="D880" s="17"/>
    </row>
    <row r="881" spans="4:4" ht="12.5">
      <c r="D881" s="17"/>
    </row>
    <row r="882" spans="4:4" ht="12.5">
      <c r="D882" s="17"/>
    </row>
    <row r="883" spans="4:4" ht="12.5">
      <c r="D883" s="17"/>
    </row>
    <row r="884" spans="4:4" ht="12.5">
      <c r="D884" s="17"/>
    </row>
    <row r="885" spans="4:4" ht="12.5">
      <c r="D885" s="17"/>
    </row>
    <row r="886" spans="4:4" ht="12.5">
      <c r="D886" s="17"/>
    </row>
    <row r="887" spans="4:4" ht="12.5">
      <c r="D887" s="17"/>
    </row>
    <row r="888" spans="4:4" ht="12.5">
      <c r="D888" s="17"/>
    </row>
    <row r="889" spans="4:4" ht="12.5">
      <c r="D889" s="17"/>
    </row>
    <row r="890" spans="4:4" ht="12.5">
      <c r="D890" s="17"/>
    </row>
    <row r="891" spans="4:4" ht="12.5">
      <c r="D891" s="17"/>
    </row>
    <row r="892" spans="4:4" ht="12.5">
      <c r="D892" s="17"/>
    </row>
    <row r="893" spans="4:4" ht="12.5">
      <c r="D893" s="17"/>
    </row>
    <row r="894" spans="4:4" ht="12.5">
      <c r="D894" s="17"/>
    </row>
    <row r="895" spans="4:4" ht="12.5">
      <c r="D895" s="17"/>
    </row>
    <row r="896" spans="4:4" ht="12.5">
      <c r="D896" s="17"/>
    </row>
    <row r="897" spans="4:4" ht="12.5">
      <c r="D897" s="17"/>
    </row>
    <row r="898" spans="4:4" ht="12.5">
      <c r="D898" s="17"/>
    </row>
    <row r="899" spans="4:4" ht="12.5">
      <c r="D899" s="17"/>
    </row>
    <row r="900" spans="4:4" ht="12.5">
      <c r="D900" s="17"/>
    </row>
    <row r="901" spans="4:4" ht="12.5">
      <c r="D901" s="17"/>
    </row>
    <row r="902" spans="4:4" ht="12.5">
      <c r="D902" s="17"/>
    </row>
    <row r="903" spans="4:4" ht="12.5">
      <c r="D903" s="17"/>
    </row>
    <row r="904" spans="4:4" ht="12.5">
      <c r="D904" s="17"/>
    </row>
    <row r="905" spans="4:4" ht="12.5">
      <c r="D905" s="17"/>
    </row>
    <row r="906" spans="4:4" ht="12.5">
      <c r="D906" s="17"/>
    </row>
    <row r="907" spans="4:4" ht="12.5">
      <c r="D907" s="17"/>
    </row>
    <row r="908" spans="4:4" ht="12.5">
      <c r="D908" s="17"/>
    </row>
    <row r="909" spans="4:4" ht="12.5">
      <c r="D909" s="17"/>
    </row>
    <row r="910" spans="4:4" ht="12.5">
      <c r="D910" s="17"/>
    </row>
    <row r="911" spans="4:4" ht="12.5">
      <c r="D911" s="17"/>
    </row>
    <row r="912" spans="4:4" ht="12.5">
      <c r="D912" s="17"/>
    </row>
    <row r="913" spans="4:4" ht="12.5">
      <c r="D913" s="17"/>
    </row>
    <row r="914" spans="4:4" ht="12.5">
      <c r="D914" s="17"/>
    </row>
    <row r="915" spans="4:4" ht="12.5">
      <c r="D915" s="17"/>
    </row>
    <row r="916" spans="4:4" ht="12.5">
      <c r="D916" s="17"/>
    </row>
    <row r="917" spans="4:4" ht="12.5">
      <c r="D917" s="17"/>
    </row>
    <row r="918" spans="4:4" ht="12.5">
      <c r="D918" s="17"/>
    </row>
    <row r="919" spans="4:4" ht="12.5">
      <c r="D919" s="17"/>
    </row>
    <row r="920" spans="4:4" ht="12.5">
      <c r="D920" s="17"/>
    </row>
    <row r="921" spans="4:4" ht="12.5">
      <c r="D921" s="17"/>
    </row>
    <row r="922" spans="4:4" ht="12.5">
      <c r="D922" s="17"/>
    </row>
    <row r="923" spans="4:4" ht="12.5">
      <c r="D923" s="17"/>
    </row>
    <row r="924" spans="4:4" ht="12.5">
      <c r="D924" s="17"/>
    </row>
    <row r="925" spans="4:4" ht="12.5">
      <c r="D925" s="17"/>
    </row>
    <row r="926" spans="4:4" ht="12.5">
      <c r="D926" s="17"/>
    </row>
    <row r="927" spans="4:4" ht="12.5">
      <c r="D927" s="17"/>
    </row>
    <row r="928" spans="4:4" ht="12.5">
      <c r="D928" s="17"/>
    </row>
    <row r="929" spans="4:4" ht="12.5">
      <c r="D929" s="17"/>
    </row>
    <row r="930" spans="4:4" ht="12.5">
      <c r="D930" s="17"/>
    </row>
    <row r="931" spans="4:4" ht="12.5">
      <c r="D931" s="17"/>
    </row>
    <row r="932" spans="4:4" ht="12.5">
      <c r="D932" s="17"/>
    </row>
    <row r="933" spans="4:4" ht="12.5">
      <c r="D933" s="17"/>
    </row>
    <row r="934" spans="4:4" ht="12.5">
      <c r="D934" s="17"/>
    </row>
    <row r="935" spans="4:4" ht="12.5">
      <c r="D935" s="17"/>
    </row>
    <row r="936" spans="4:4" ht="12.5">
      <c r="D936" s="17"/>
    </row>
    <row r="937" spans="4:4" ht="12.5">
      <c r="D937" s="17"/>
    </row>
    <row r="938" spans="4:4" ht="12.5">
      <c r="D938" s="17"/>
    </row>
    <row r="939" spans="4:4" ht="12.5">
      <c r="D939" s="17"/>
    </row>
    <row r="940" spans="4:4" ht="12.5">
      <c r="D940" s="17"/>
    </row>
    <row r="941" spans="4:4" ht="12.5">
      <c r="D941" s="17"/>
    </row>
    <row r="942" spans="4:4" ht="12.5">
      <c r="D942" s="17"/>
    </row>
    <row r="943" spans="4:4" ht="12.5">
      <c r="D943" s="17"/>
    </row>
    <row r="944" spans="4:4" ht="12.5">
      <c r="D944" s="17"/>
    </row>
    <row r="945" spans="4:4" ht="12.5">
      <c r="D945" s="17"/>
    </row>
    <row r="946" spans="4:4" ht="12.5">
      <c r="D946" s="17"/>
    </row>
    <row r="947" spans="4:4" ht="12.5">
      <c r="D947" s="17"/>
    </row>
    <row r="948" spans="4:4" ht="12.5">
      <c r="D948" s="17"/>
    </row>
    <row r="949" spans="4:4" ht="12.5">
      <c r="D949" s="17"/>
    </row>
    <row r="950" spans="4:4" ht="12.5">
      <c r="D950" s="17"/>
    </row>
    <row r="951" spans="4:4" ht="12.5">
      <c r="D951" s="17"/>
    </row>
    <row r="952" spans="4:4" ht="12.5">
      <c r="D952" s="17"/>
    </row>
    <row r="953" spans="4:4" ht="12.5">
      <c r="D953" s="17"/>
    </row>
    <row r="954" spans="4:4" ht="12.5">
      <c r="D954" s="17"/>
    </row>
    <row r="955" spans="4:4" ht="12.5">
      <c r="D955" s="17"/>
    </row>
    <row r="956" spans="4:4" ht="12.5">
      <c r="D956" s="17"/>
    </row>
  </sheetData>
  <mergeCells count="18">
    <mergeCell ref="A1:B1"/>
    <mergeCell ref="A2:D2"/>
    <mergeCell ref="D6:E6"/>
    <mergeCell ref="D8:F8"/>
    <mergeCell ref="D12:E12"/>
    <mergeCell ref="D14:E14"/>
    <mergeCell ref="D16:J16"/>
    <mergeCell ref="D31:E31"/>
    <mergeCell ref="D32:E32"/>
    <mergeCell ref="D33:E33"/>
    <mergeCell ref="D35:E35"/>
    <mergeCell ref="D17:E17"/>
    <mergeCell ref="D18:E18"/>
    <mergeCell ref="D20:E20"/>
    <mergeCell ref="D26:E26"/>
    <mergeCell ref="D27:E27"/>
    <mergeCell ref="D28:E28"/>
    <mergeCell ref="D30:E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Muhamad Fadiel Ikchsan</cp:lastModifiedBy>
  <dcterms:modified xsi:type="dcterms:W3CDTF">2024-07-22T03:23:37Z</dcterms:modified>
</cp:coreProperties>
</file>